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2de607e8500e3b79/Documents/MSE2202/GanttChart/"/>
    </mc:Choice>
  </mc:AlternateContent>
  <xr:revisionPtr revIDLastSave="0" documentId="8_{7407AC9C-4844-45D3-9013-694DAA555C85}" xr6:coauthVersionLast="47" xr6:coauthVersionMax="47" xr10:uidLastSave="{00000000-0000-0000-0000-000000000000}"/>
  <bookViews>
    <workbookView xWindow="-98" yWindow="-98" windowWidth="24496" windowHeight="15675" activeTab="1" xr2:uid="{EBD55B12-D42E-4CB6-A987-1B6E94433416}"/>
  </bookViews>
  <sheets>
    <sheet name="Introduction" sheetId="2" r:id="rId1"/>
    <sheet name="Gantt Chart" sheetId="1" r:id="rId2"/>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 i="1" l="1"/>
  <c r="K9" i="1"/>
  <c r="K10" i="1"/>
  <c r="K11" i="1"/>
  <c r="K12" i="1"/>
  <c r="K13" i="1"/>
  <c r="K14" i="1"/>
  <c r="K15" i="1"/>
  <c r="K16" i="1"/>
  <c r="K17" i="1"/>
  <c r="H17" i="1"/>
  <c r="J17" i="1"/>
  <c r="J8" i="1" l="1"/>
  <c r="J9" i="1"/>
  <c r="J10" i="1"/>
  <c r="J11" i="1"/>
  <c r="J12" i="1"/>
  <c r="J13" i="1"/>
  <c r="J14" i="1"/>
  <c r="J15" i="1"/>
  <c r="J16" i="1"/>
  <c r="F9" i="1"/>
  <c r="H9" i="1" s="1"/>
  <c r="F8" i="1"/>
  <c r="H8" i="1" s="1"/>
  <c r="C8" i="1"/>
  <c r="D29" i="2" s="1"/>
  <c r="F16" i="1"/>
  <c r="H16" i="1" s="1"/>
  <c r="F15" i="1"/>
  <c r="H15" i="1" s="1"/>
  <c r="F14" i="1"/>
  <c r="H14" i="1" s="1"/>
  <c r="F13" i="1"/>
  <c r="H13" i="1" s="1"/>
  <c r="F12" i="1"/>
  <c r="H12" i="1" s="1"/>
  <c r="F11" i="1"/>
  <c r="H11" i="1" s="1"/>
  <c r="F10" i="1"/>
  <c r="H10" i="1" s="1"/>
  <c r="C16" i="1"/>
  <c r="C15" i="1"/>
  <c r="E15" i="1" s="1"/>
  <c r="C14" i="1"/>
  <c r="E14" i="1" s="1"/>
  <c r="C13" i="1"/>
  <c r="E13" i="1" s="1"/>
  <c r="C12" i="1"/>
  <c r="E12" i="1" s="1"/>
  <c r="C11" i="1"/>
  <c r="E11" i="1" s="1"/>
  <c r="C10" i="1"/>
  <c r="E10" i="1" s="1"/>
  <c r="C9" i="1"/>
  <c r="E9" i="1" s="1"/>
  <c r="E8" i="1" l="1"/>
  <c r="C17" i="1"/>
  <c r="E17" i="1" s="1"/>
  <c r="E16" i="1"/>
</calcChain>
</file>

<file path=xl/sharedStrings.xml><?xml version="1.0" encoding="utf-8"?>
<sst xmlns="http://schemas.openxmlformats.org/spreadsheetml/2006/main" count="70" uniqueCount="61">
  <si>
    <t>Activity</t>
  </si>
  <si>
    <t>Activity 1</t>
  </si>
  <si>
    <t>Activity 2</t>
  </si>
  <si>
    <t>Activity 3</t>
  </si>
  <si>
    <t>Activity 4</t>
  </si>
  <si>
    <t>Activity 5</t>
  </si>
  <si>
    <t>Activity 6</t>
  </si>
  <si>
    <t>Activity 7</t>
  </si>
  <si>
    <t>Activity 8</t>
  </si>
  <si>
    <t>Activity 9</t>
  </si>
  <si>
    <t>Holidays</t>
  </si>
  <si>
    <t>Planned Duration (working days)</t>
  </si>
  <si>
    <t>Actual Duration</t>
  </si>
  <si>
    <t>Actual End Date</t>
  </si>
  <si>
    <t>Planned End Date</t>
  </si>
  <si>
    <t>Planned Starting Date</t>
  </si>
  <si>
    <t>Actual Starting Date</t>
  </si>
  <si>
    <t>Completion</t>
  </si>
  <si>
    <t>Completed days</t>
  </si>
  <si>
    <t>Task</t>
  </si>
  <si>
    <t>Start actual date</t>
  </si>
  <si>
    <t>#days</t>
  </si>
  <si>
    <t>#days completed</t>
  </si>
  <si>
    <t>Activity 10</t>
  </si>
  <si>
    <t>Title</t>
  </si>
  <si>
    <t>Content</t>
  </si>
  <si>
    <t>Customization difficulty (1-3)</t>
  </si>
  <si>
    <t>How to customize</t>
  </si>
  <si>
    <t>1)</t>
  </si>
  <si>
    <t>2)</t>
  </si>
  <si>
    <t>3)</t>
  </si>
  <si>
    <t>4)</t>
  </si>
  <si>
    <t>5)</t>
  </si>
  <si>
    <t>6)</t>
  </si>
  <si>
    <t>Gantt Chart</t>
  </si>
  <si>
    <t>Project Name</t>
  </si>
  <si>
    <t>A Gantt chart is used to track project activities according to their planned and actual duration.</t>
  </si>
  <si>
    <t>In this template, the project activities you enter will be visually displayed in a chart, which automatically updates based on the dates and planned durations you assign to each activity.</t>
  </si>
  <si>
    <t>Explanation of template</t>
  </si>
  <si>
    <t>Enter the names of the individual activities. The prepopulated template ascendingly orders them from "Activity 1" to "Activity 10".</t>
  </si>
  <si>
    <t>Planned Duration</t>
  </si>
  <si>
    <t>Automatic calculation: the planned end date, based on your planned starting date and expected duration.</t>
  </si>
  <si>
    <t>Type in the actual starting date of your activity (this may well differ from the planned starting date).</t>
  </si>
  <si>
    <t>Enter the expected duration each activity should have (in working days).</t>
  </si>
  <si>
    <t>Type in the planned starting date of your activity.</t>
  </si>
  <si>
    <t>Adjust for the extent to which each activity has been completed already. Note that based on your inputs, the dark green bar will fill the activity.</t>
  </si>
  <si>
    <t>Automatic calculation: Based on actual starting date and actual duration</t>
  </si>
  <si>
    <t>With the integrated completion tracker, you can keep track of the percentage completion of each activity, which will be dynamically reflected in the Gantt Chart.</t>
  </si>
  <si>
    <t>Automatic calculation: Based on actual duration and completion. This then translates into the dark green bar in your Gantt Chart.</t>
  </si>
  <si>
    <t>On the sheet "Gantt Chart", enter the name for your project in cell B1</t>
  </si>
  <si>
    <t>In column B:B, assign names to individual activities. The prepopulated template comes with 10 dummy activities. If your project has fewer activities delete them.</t>
  </si>
  <si>
    <t>If your project has more than 10 activities, simply add them to the table below.</t>
  </si>
  <si>
    <t>Refer to below screenshot for reference (of course the minimum might differ in your specific case).</t>
  </si>
  <si>
    <t>7)</t>
  </si>
  <si>
    <t>Enter the actual duration each activity has taken. This is the light green bar in the chart.</t>
  </si>
  <si>
    <t>If you want to change the width of the bars, select one of them, and press ctrl + 1 to open up the formatting options. In the "Fill" section, you can adjust the width. For color changes, simply select the bar you want to change and change the color on the home ribbon.</t>
  </si>
  <si>
    <t>Populate cells C:C and D:D for the planned dates and duration. If applicable, enter holiday dates in range B3:F5. These dates will then be excluded from the workday calculations.</t>
  </si>
  <si>
    <t>In the last step, adjust for the % completion of each activity. This then translates into the dark green section of the Gantt Chart.</t>
  </si>
  <si>
    <t>Delta</t>
  </si>
  <si>
    <t>Calculates the difference between the actual duration and the planned one. Negative numbers imply that the activity was completed more quickly than planned</t>
  </si>
  <si>
    <t>Team 6 Robot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</si>
</sst>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0.0_-;\-* #,##0.0_-;_-* &quot;-&quot;??_-;_-@_-"/>
    <numFmt numFmtId="165" formatCode="_-* #,##0_-;\-* #,##0_-;_-* &quot;-&quot;??_-;_-@_-"/>
    <numFmt numFmtId="166" formatCode="General\ &quot;days&quot;"/>
  </numFmts>
  <fonts count="6" x14ac:knownFonts="1">
    <font>
      <sz val="10"/>
      <color theme="1"/>
      <name val="Arial"/>
      <family val="2"/>
    </font>
    <font>
      <sz val="10"/>
      <color theme="1"/>
      <name val="Arial"/>
      <family val="2"/>
    </font>
    <font>
      <sz val="8"/>
      <name val="Arial"/>
      <family val="2"/>
    </font>
    <font>
      <b/>
      <sz val="10"/>
      <color theme="1"/>
      <name val="Arial"/>
      <family val="2"/>
    </font>
    <font>
      <b/>
      <sz val="11"/>
      <color theme="0"/>
      <name val="Arial"/>
      <family val="2"/>
    </font>
    <font>
      <u/>
      <sz val="10"/>
      <color theme="10"/>
      <name val="Arial"/>
      <family val="2"/>
    </font>
  </fonts>
  <fills count="5">
    <fill>
      <patternFill patternType="none"/>
    </fill>
    <fill>
      <patternFill patternType="gray125"/>
    </fill>
    <fill>
      <patternFill patternType="solid">
        <fgColor rgb="FF8FCFAD"/>
        <bgColor indexed="64"/>
      </patternFill>
    </fill>
    <fill>
      <patternFill patternType="solid">
        <fgColor rgb="FF50B47F"/>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23">
    <xf numFmtId="0" fontId="0" fillId="0" borderId="0" xfId="0"/>
    <xf numFmtId="14" fontId="0" fillId="0" borderId="0" xfId="0" applyNumberFormat="1"/>
    <xf numFmtId="164" fontId="0" fillId="0" borderId="0" xfId="2" applyNumberFormat="1" applyFont="1"/>
    <xf numFmtId="165" fontId="0" fillId="0" borderId="0" xfId="2" applyNumberFormat="1" applyFont="1"/>
    <xf numFmtId="14" fontId="0" fillId="0" borderId="0" xfId="2" applyNumberFormat="1" applyFont="1"/>
    <xf numFmtId="0" fontId="3" fillId="0" borderId="0" xfId="0" applyFont="1"/>
    <xf numFmtId="0" fontId="3" fillId="0" borderId="0" xfId="0" quotePrefix="1" applyFont="1" applyAlignment="1">
      <alignment horizontal="right"/>
    </xf>
    <xf numFmtId="0" fontId="3" fillId="0" borderId="0" xfId="0" applyFont="1" applyAlignment="1">
      <alignment horizontal="right"/>
    </xf>
    <xf numFmtId="0" fontId="0" fillId="0" borderId="0" xfId="0" quotePrefix="1" applyAlignment="1">
      <alignment horizontal="right"/>
    </xf>
    <xf numFmtId="0" fontId="0" fillId="0" borderId="0" xfId="0" applyAlignment="1">
      <alignment horizontal="right"/>
    </xf>
    <xf numFmtId="14" fontId="0" fillId="4" borderId="0" xfId="0" applyNumberFormat="1" applyFill="1"/>
    <xf numFmtId="0" fontId="0" fillId="4" borderId="0" xfId="0" applyFill="1"/>
    <xf numFmtId="9" fontId="0" fillId="0" borderId="0" xfId="1" applyFont="1" applyFill="1"/>
    <xf numFmtId="14" fontId="0" fillId="2" borderId="0" xfId="0" applyNumberFormat="1" applyFill="1"/>
    <xf numFmtId="9" fontId="0" fillId="2" borderId="0" xfId="1" applyFont="1" applyFill="1"/>
    <xf numFmtId="166" fontId="0" fillId="2" borderId="0" xfId="0" applyNumberFormat="1" applyFill="1"/>
    <xf numFmtId="166" fontId="0" fillId="0" borderId="0" xfId="0" applyNumberFormat="1"/>
    <xf numFmtId="0" fontId="4" fillId="3" borderId="0" xfId="0" applyFont="1" applyFill="1" applyAlignment="1">
      <alignment horizontal="center" vertical="center" wrapText="1"/>
    </xf>
    <xf numFmtId="14" fontId="0" fillId="2" borderId="0" xfId="2" applyNumberFormat="1" applyFont="1" applyFill="1"/>
    <xf numFmtId="0" fontId="3" fillId="2" borderId="0" xfId="2" applyNumberFormat="1" applyFont="1" applyFill="1"/>
    <xf numFmtId="0" fontId="5" fillId="0" borderId="0" xfId="3" quotePrefix="1"/>
    <xf numFmtId="166" fontId="3" fillId="4" borderId="0" xfId="0" applyNumberFormat="1" applyFont="1" applyFill="1"/>
    <xf numFmtId="0" fontId="3" fillId="2" borderId="0" xfId="0" applyFont="1" applyFill="1"/>
  </cellXfs>
  <cellStyles count="4">
    <cellStyle name="Comma" xfId="2" builtinId="3"/>
    <cellStyle name="Hyperlink" xfId="3" builtinId="8"/>
    <cellStyle name="Normal" xfId="0" builtinId="0"/>
    <cellStyle name="Percent" xfId="1" builtinId="5"/>
  </cellStyles>
  <dxfs count="11">
    <dxf>
      <font>
        <b/>
      </font>
      <numFmt numFmtId="166" formatCode="General\ &quot;days&quot;"/>
      <fill>
        <patternFill patternType="solid">
          <fgColor indexed="64"/>
          <bgColor theme="0" tint="-0.14999847407452621"/>
        </patternFill>
      </fill>
    </dxf>
    <dxf>
      <numFmt numFmtId="0" formatCode="General"/>
      <fill>
        <patternFill patternType="solid">
          <fgColor indexed="64"/>
          <bgColor theme="0" tint="-0.14999847407452621"/>
        </patternFill>
      </fill>
    </dxf>
    <dxf>
      <fill>
        <patternFill patternType="solid">
          <fgColor indexed="64"/>
          <bgColor rgb="FF8FCFAD"/>
        </patternFill>
      </fill>
    </dxf>
    <dxf>
      <numFmt numFmtId="167" formatCode="dd/mm/yyyy"/>
      <fill>
        <patternFill patternType="solid">
          <fgColor indexed="64"/>
          <bgColor theme="0" tint="-0.14999847407452621"/>
        </patternFill>
      </fill>
    </dxf>
    <dxf>
      <numFmt numFmtId="166" formatCode="General\ &quot;days&quot;"/>
      <fill>
        <patternFill patternType="solid">
          <fgColor indexed="64"/>
          <bgColor rgb="FF8FCFAD"/>
        </patternFill>
      </fill>
    </dxf>
    <dxf>
      <numFmt numFmtId="167" formatCode="dd/mm/yyyy"/>
      <fill>
        <patternFill patternType="solid">
          <fgColor indexed="64"/>
          <bgColor rgb="FF8FCFAD"/>
        </patternFill>
      </fill>
    </dxf>
    <dxf>
      <numFmt numFmtId="167" formatCode="dd/mm/yyyy"/>
      <fill>
        <patternFill patternType="solid">
          <fgColor indexed="64"/>
          <bgColor theme="0" tint="-0.14999847407452621"/>
        </patternFill>
      </fill>
    </dxf>
    <dxf>
      <fill>
        <patternFill patternType="solid">
          <fgColor indexed="64"/>
          <bgColor rgb="FF8FCFAD"/>
        </patternFill>
      </fill>
    </dxf>
    <dxf>
      <numFmt numFmtId="168" formatCode="m/d/yyyy"/>
      <fill>
        <patternFill patternType="solid">
          <fgColor indexed="64"/>
          <bgColor rgb="FF8FCFAD"/>
        </patternFill>
      </fill>
    </dxf>
    <dxf>
      <font>
        <b/>
      </font>
      <fill>
        <patternFill patternType="solid">
          <fgColor indexed="64"/>
          <bgColor rgb="FF8FCFAD"/>
        </patternFill>
      </fill>
    </dxf>
    <dxf>
      <font>
        <b/>
        <strike val="0"/>
        <outline val="0"/>
        <shadow val="0"/>
        <u val="none"/>
        <vertAlign val="baseline"/>
        <sz val="11"/>
        <color theme="0"/>
        <name val="Arial"/>
        <family val="2"/>
        <scheme val="none"/>
      </font>
      <alignment horizontal="center" vertical="center" textRotation="0" wrapText="1" indent="0" justifyLastLine="0" shrinkToFit="0" readingOrder="0"/>
    </dxf>
  </dxfs>
  <tableStyles count="1" defaultTableStyle="TableStyleMedium2" defaultPivotStyle="PivotStyleLight16">
    <tableStyle name="Invisible" pivot="0" table="0" count="0" xr9:uid="{8C80F25B-FE00-47B3-8649-EF2A8F96545E}"/>
  </tableStyles>
  <colors>
    <mruColors>
      <color rgb="FF50B47F"/>
      <color rgb="FF8FCF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'Gantt Chart'!$B$1</c:f>
          <c:strCache>
            <c:ptCount val="1"/>
            <c:pt idx="0">
              <c:v>Team 6 Robot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stacked"/>
        <c:varyColors val="0"/>
        <c:ser>
          <c:idx val="0"/>
          <c:order val="0"/>
          <c:tx>
            <c:strRef>
              <c:f>'Gantt Chart'!$F$7</c:f>
              <c:strCache>
                <c:ptCount val="1"/>
                <c:pt idx="0">
                  <c:v>Actual Starting Date</c:v>
                </c:pt>
              </c:strCache>
            </c:strRef>
          </c:tx>
          <c:spPr>
            <a:noFill/>
            <a:ln>
              <a:noFill/>
            </a:ln>
            <a:effectLst/>
          </c:spPr>
          <c:invertIfNegative val="0"/>
          <c:errBars>
            <c:errBarType val="plus"/>
            <c:errValType val="cust"/>
            <c:noEndCap val="1"/>
            <c:plus>
              <c:numRef>
                <c:f>'Gantt Chart'!$J$8:$J$18</c:f>
                <c:numCache>
                  <c:formatCode>General</c:formatCode>
                  <c:ptCount val="11"/>
                  <c:pt idx="0">
                    <c:v>5</c:v>
                  </c:pt>
                  <c:pt idx="1">
                    <c:v>2.4000000000000004</c:v>
                  </c:pt>
                  <c:pt idx="2">
                    <c:v>5</c:v>
                  </c:pt>
                  <c:pt idx="3">
                    <c:v>5.2</c:v>
                  </c:pt>
                  <c:pt idx="4">
                    <c:v>3</c:v>
                  </c:pt>
                  <c:pt idx="5">
                    <c:v>0</c:v>
                  </c:pt>
                  <c:pt idx="6">
                    <c:v>0</c:v>
                  </c:pt>
                  <c:pt idx="7">
                    <c:v>0</c:v>
                  </c:pt>
                  <c:pt idx="8">
                    <c:v>0</c:v>
                  </c:pt>
                  <c:pt idx="9">
                    <c:v>0</c:v>
                  </c:pt>
                </c:numCache>
              </c:numRef>
            </c:plus>
            <c:minus>
              <c:numLit>
                <c:formatCode>General</c:formatCode>
                <c:ptCount val="1"/>
                <c:pt idx="0">
                  <c:v>1</c:v>
                </c:pt>
              </c:numLit>
            </c:minus>
            <c:spPr>
              <a:noFill/>
              <a:ln w="136525" cap="flat" cmpd="sng" algn="ctr">
                <a:solidFill>
                  <a:srgbClr val="50B47F"/>
                </a:solidFill>
                <a:round/>
              </a:ln>
              <a:effectLst/>
            </c:spPr>
          </c:errBars>
          <c:cat>
            <c:strRef>
              <c:f>'Gantt Chart'!$B$8:$B$17</c:f>
              <c:strCache>
                <c:ptCount val="10"/>
                <c:pt idx="0">
                  <c:v>Activity 1</c:v>
                </c:pt>
                <c:pt idx="1">
                  <c:v>Activity 2</c:v>
                </c:pt>
                <c:pt idx="2">
                  <c:v>Activity 3</c:v>
                </c:pt>
                <c:pt idx="3">
                  <c:v>Activity 4</c:v>
                </c:pt>
                <c:pt idx="4">
                  <c:v>Activity 5</c:v>
                </c:pt>
                <c:pt idx="5">
                  <c:v>Activity 6</c:v>
                </c:pt>
                <c:pt idx="6">
                  <c:v>Activity 7</c:v>
                </c:pt>
                <c:pt idx="7">
                  <c:v>Activity 8</c:v>
                </c:pt>
                <c:pt idx="8">
                  <c:v>Activity 9</c:v>
                </c:pt>
                <c:pt idx="9">
                  <c:v>Activity 10</c:v>
                </c:pt>
              </c:strCache>
            </c:strRef>
          </c:cat>
          <c:val>
            <c:numRef>
              <c:f>'Gantt Chart'!$F$8:$F$18</c:f>
              <c:numCache>
                <c:formatCode>m/d/yyyy</c:formatCode>
                <c:ptCount val="11"/>
                <c:pt idx="0">
                  <c:v>45344</c:v>
                </c:pt>
                <c:pt idx="1">
                  <c:v>45351</c:v>
                </c:pt>
                <c:pt idx="2">
                  <c:v>45359</c:v>
                </c:pt>
                <c:pt idx="3">
                  <c:v>45376</c:v>
                </c:pt>
                <c:pt idx="4">
                  <c:v>45380</c:v>
                </c:pt>
                <c:pt idx="5">
                  <c:v>45401</c:v>
                </c:pt>
                <c:pt idx="6">
                  <c:v>45417</c:v>
                </c:pt>
                <c:pt idx="7">
                  <c:v>45441</c:v>
                </c:pt>
                <c:pt idx="8">
                  <c:v>45453</c:v>
                </c:pt>
                <c:pt idx="9">
                  <c:v>44098</c:v>
                </c:pt>
              </c:numCache>
            </c:numRef>
          </c:val>
          <c:extLst>
            <c:ext xmlns:c16="http://schemas.microsoft.com/office/drawing/2014/chart" uri="{C3380CC4-5D6E-409C-BE32-E72D297353CC}">
              <c16:uniqueId val="{00000000-F871-43FD-9E37-510A3AF4B15F}"/>
            </c:ext>
          </c:extLst>
        </c:ser>
        <c:ser>
          <c:idx val="1"/>
          <c:order val="1"/>
          <c:tx>
            <c:strRef>
              <c:f>'Gantt Chart'!$G$7</c:f>
              <c:strCache>
                <c:ptCount val="1"/>
                <c:pt idx="0">
                  <c:v>Actual Duration</c:v>
                </c:pt>
              </c:strCache>
            </c:strRef>
          </c:tx>
          <c:spPr>
            <a:solidFill>
              <a:srgbClr val="8FCFAD"/>
            </a:solidFill>
            <a:ln>
              <a:noFill/>
            </a:ln>
            <a:effectLst/>
          </c:spPr>
          <c:invertIfNegative val="0"/>
          <c:cat>
            <c:strRef>
              <c:f>'Gantt Chart'!$B$8:$B$17</c:f>
              <c:strCache>
                <c:ptCount val="10"/>
                <c:pt idx="0">
                  <c:v>Activity 1</c:v>
                </c:pt>
                <c:pt idx="1">
                  <c:v>Activity 2</c:v>
                </c:pt>
                <c:pt idx="2">
                  <c:v>Activity 3</c:v>
                </c:pt>
                <c:pt idx="3">
                  <c:v>Activity 4</c:v>
                </c:pt>
                <c:pt idx="4">
                  <c:v>Activity 5</c:v>
                </c:pt>
                <c:pt idx="5">
                  <c:v>Activity 6</c:v>
                </c:pt>
                <c:pt idx="6">
                  <c:v>Activity 7</c:v>
                </c:pt>
                <c:pt idx="7">
                  <c:v>Activity 8</c:v>
                </c:pt>
                <c:pt idx="8">
                  <c:v>Activity 9</c:v>
                </c:pt>
                <c:pt idx="9">
                  <c:v>Activity 10</c:v>
                </c:pt>
              </c:strCache>
            </c:strRef>
          </c:cat>
          <c:val>
            <c:numRef>
              <c:f>'Gantt Chart'!$G$8:$G$17</c:f>
              <c:numCache>
                <c:formatCode>General\ "days"</c:formatCode>
                <c:ptCount val="10"/>
                <c:pt idx="0">
                  <c:v>5</c:v>
                </c:pt>
                <c:pt idx="1">
                  <c:v>3</c:v>
                </c:pt>
                <c:pt idx="2">
                  <c:v>10</c:v>
                </c:pt>
                <c:pt idx="3">
                  <c:v>13</c:v>
                </c:pt>
                <c:pt idx="4">
                  <c:v>10</c:v>
                </c:pt>
                <c:pt idx="5">
                  <c:v>14</c:v>
                </c:pt>
                <c:pt idx="6">
                  <c:v>20</c:v>
                </c:pt>
                <c:pt idx="7">
                  <c:v>15</c:v>
                </c:pt>
                <c:pt idx="8">
                  <c:v>4</c:v>
                </c:pt>
                <c:pt idx="9">
                  <c:v>7</c:v>
                </c:pt>
              </c:numCache>
            </c:numRef>
          </c:val>
          <c:extLst>
            <c:ext xmlns:c16="http://schemas.microsoft.com/office/drawing/2014/chart" uri="{C3380CC4-5D6E-409C-BE32-E72D297353CC}">
              <c16:uniqueId val="{00000001-F871-43FD-9E37-510A3AF4B15F}"/>
            </c:ext>
          </c:extLst>
        </c:ser>
        <c:dLbls>
          <c:showLegendKey val="0"/>
          <c:showVal val="0"/>
          <c:showCatName val="0"/>
          <c:showSerName val="0"/>
          <c:showPercent val="0"/>
          <c:showBubbleSize val="0"/>
        </c:dLbls>
        <c:gapWidth val="150"/>
        <c:overlap val="100"/>
        <c:axId val="822834831"/>
        <c:axId val="701749631"/>
      </c:barChart>
      <c:catAx>
        <c:axId val="8228348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1749631"/>
        <c:crosses val="autoZero"/>
        <c:auto val="1"/>
        <c:lblAlgn val="ctr"/>
        <c:lblOffset val="100"/>
        <c:noMultiLvlLbl val="0"/>
      </c:catAx>
      <c:valAx>
        <c:axId val="701749631"/>
        <c:scaling>
          <c:orientation val="minMax"/>
          <c:min val="4397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283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494108</xdr:colOff>
      <xdr:row>3</xdr:row>
      <xdr:rowOff>79148</xdr:rowOff>
    </xdr:to>
    <xdr:pic>
      <xdr:nvPicPr>
        <xdr:cNvPr id="2" name="Picture 1" descr="1e20d745-580a-4e67-971f-5ba18a072b23@EURP176">
          <a:extLst>
            <a:ext uri="{FF2B5EF4-FFF2-40B4-BE49-F238E27FC236}">
              <a16:creationId xmlns:a16="http://schemas.microsoft.com/office/drawing/2014/main" id="{36916711-3699-460E-A3B1-03BEB5556B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99058" cy="5649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1466021</xdr:colOff>
      <xdr:row>39</xdr:row>
      <xdr:rowOff>0</xdr:rowOff>
    </xdr:from>
    <xdr:to>
      <xdr:col>23</xdr:col>
      <xdr:colOff>332621</xdr:colOff>
      <xdr:row>76</xdr:row>
      <xdr:rowOff>70870</xdr:rowOff>
    </xdr:to>
    <xdr:pic>
      <xdr:nvPicPr>
        <xdr:cNvPr id="3" name="Picture 2">
          <a:extLst>
            <a:ext uri="{FF2B5EF4-FFF2-40B4-BE49-F238E27FC236}">
              <a16:creationId xmlns:a16="http://schemas.microsoft.com/office/drawing/2014/main" id="{4A5E9FC2-B9C5-4F65-8E7C-0C18A2AFC8C8}"/>
            </a:ext>
          </a:extLst>
        </xdr:cNvPr>
        <xdr:cNvPicPr>
          <a:picLocks noChangeAspect="1"/>
        </xdr:cNvPicPr>
      </xdr:nvPicPr>
      <xdr:blipFill>
        <a:blip xmlns:r="http://schemas.openxmlformats.org/officeDocument/2006/relationships" r:embed="rId2"/>
        <a:stretch>
          <a:fillRect/>
        </a:stretch>
      </xdr:blipFill>
      <xdr:spPr>
        <a:xfrm>
          <a:off x="3313043" y="6294783"/>
          <a:ext cx="12657143" cy="62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298272</xdr:colOff>
      <xdr:row>19</xdr:row>
      <xdr:rowOff>7265</xdr:rowOff>
    </xdr:from>
    <xdr:to>
      <xdr:col>10</xdr:col>
      <xdr:colOff>360708</xdr:colOff>
      <xdr:row>45</xdr:row>
      <xdr:rowOff>35964</xdr:rowOff>
    </xdr:to>
    <xdr:graphicFrame macro="">
      <xdr:nvGraphicFramePr>
        <xdr:cNvPr id="3" name="Chart 2">
          <a:extLst>
            <a:ext uri="{FF2B5EF4-FFF2-40B4-BE49-F238E27FC236}">
              <a16:creationId xmlns:a16="http://schemas.microsoft.com/office/drawing/2014/main" id="{97F9AF58-9AF5-4231-96B4-01AF1BB09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4918B6-22BD-40D6-B3AC-BCA21B69D329}" name="Table1" displayName="Table1" ref="B7:K17" totalsRowShown="0" headerRowDxfId="10">
  <autoFilter ref="B7:K17" xr:uid="{30D7022C-4A05-479D-8EF4-E3D51B9C07E9}"/>
  <tableColumns count="10">
    <tableColumn id="1" xr3:uid="{221D18FB-6CD8-4725-99EB-ECA975A5E0B6}" name="Activity" dataDxfId="9"/>
    <tableColumn id="2" xr3:uid="{9ACD8F4A-3C52-458B-96BC-0A17FDFEF7B7}" name="Planned Starting Date" dataDxfId="8"/>
    <tableColumn id="3" xr3:uid="{F9116EEC-6BEC-4514-88CC-E1C0CD686D66}" name="Planned Duration (working days)" dataDxfId="7"/>
    <tableColumn id="4" xr3:uid="{91393760-3D7B-4B80-AA23-A507297F90C5}" name="Planned End Date" dataDxfId="6">
      <calculatedColumnFormula>WORKDAY(Table1[[#This Row],[Planned Starting Date]],Table1[[#This Row],[Planned Duration (working days)]],$B$3:$F$5)</calculatedColumnFormula>
    </tableColumn>
    <tableColumn id="5" xr3:uid="{10C04521-270B-4CE1-86ED-85ADEA10B745}" name="Actual Starting Date" dataDxfId="5"/>
    <tableColumn id="6" xr3:uid="{B657B832-3A5C-47FF-9AD8-5A1B0BC507A6}" name="Actual Duration" dataDxfId="4"/>
    <tableColumn id="7" xr3:uid="{22358B39-3659-4026-9239-CB464AC3EA1A}" name="Actual End Date" dataDxfId="3">
      <calculatedColumnFormula>WORKDAY(Table1[[#This Row],[Actual Starting Date]],Table1[[#This Row],[Actual Duration]],$B$3:$F$5)</calculatedColumnFormula>
    </tableColumn>
    <tableColumn id="8" xr3:uid="{FE1FB940-D964-4F4E-AC97-25D02F2C2A3F}" name="Completion" dataDxfId="2" dataCellStyle="Percent"/>
    <tableColumn id="9" xr3:uid="{9A4C5818-C7EE-4027-A773-3053BE2FF09A}" name="Completed days" dataDxfId="1">
      <calculatedColumnFormula>Table1[[#This Row],[Actual Duration]]*Table1[[#This Row],[Completion]]</calculatedColumnFormula>
    </tableColumn>
    <tableColumn id="11" xr3:uid="{7436E3CD-9C67-400E-A54C-9A39F1654A66}" name="Delta" dataDxfId="0">
      <calculatedColumnFormula>Table1[[#This Row],[Actual Duration]]-Table1[[#This Row],[Planned Duration (working days)]]</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A1DFF-D326-412F-B814-4014B45D33F4}">
  <sheetPr>
    <tabColor rgb="FFC00000"/>
  </sheetPr>
  <dimension ref="B5:D33"/>
  <sheetViews>
    <sheetView showGridLines="0" zoomScaleNormal="100" workbookViewId="0"/>
  </sheetViews>
  <sheetFormatPr defaultRowHeight="12.75" x14ac:dyDescent="0.35"/>
  <cols>
    <col min="1" max="1" width="2.53125" customWidth="1"/>
    <col min="2" max="2" width="25.1328125" customWidth="1"/>
    <col min="3" max="3" width="22" customWidth="1"/>
    <col min="4" max="4" width="10.1328125" bestFit="1" customWidth="1"/>
  </cols>
  <sheetData>
    <row r="5" spans="2:4" ht="13.15" x14ac:dyDescent="0.4">
      <c r="B5" s="5" t="s">
        <v>24</v>
      </c>
      <c r="D5" s="5" t="s">
        <v>34</v>
      </c>
    </row>
    <row r="7" spans="2:4" ht="13.15" x14ac:dyDescent="0.4">
      <c r="B7" s="5" t="s">
        <v>25</v>
      </c>
      <c r="D7" t="s">
        <v>36</v>
      </c>
    </row>
    <row r="8" spans="2:4" x14ac:dyDescent="0.35">
      <c r="D8" t="s">
        <v>37</v>
      </c>
    </row>
    <row r="9" spans="2:4" x14ac:dyDescent="0.35">
      <c r="D9" t="s">
        <v>47</v>
      </c>
    </row>
    <row r="11" spans="2:4" ht="13.15" x14ac:dyDescent="0.4">
      <c r="B11" s="5" t="s">
        <v>26</v>
      </c>
      <c r="D11" s="5">
        <v>2</v>
      </c>
    </row>
    <row r="13" spans="2:4" ht="13.15" x14ac:dyDescent="0.4">
      <c r="B13" s="5" t="s">
        <v>38</v>
      </c>
      <c r="C13" s="6" t="s">
        <v>0</v>
      </c>
      <c r="D13" t="s">
        <v>39</v>
      </c>
    </row>
    <row r="14" spans="2:4" ht="13.15" x14ac:dyDescent="0.4">
      <c r="C14" s="7" t="s">
        <v>15</v>
      </c>
      <c r="D14" t="s">
        <v>44</v>
      </c>
    </row>
    <row r="15" spans="2:4" ht="13.15" x14ac:dyDescent="0.4">
      <c r="C15" s="7" t="s">
        <v>40</v>
      </c>
      <c r="D15" t="s">
        <v>43</v>
      </c>
    </row>
    <row r="16" spans="2:4" ht="13.15" x14ac:dyDescent="0.4">
      <c r="C16" s="7" t="s">
        <v>14</v>
      </c>
      <c r="D16" t="s">
        <v>41</v>
      </c>
    </row>
    <row r="17" spans="2:4" ht="13.15" x14ac:dyDescent="0.4">
      <c r="C17" s="7"/>
    </row>
    <row r="18" spans="2:4" ht="13.15" x14ac:dyDescent="0.4">
      <c r="C18" s="7" t="s">
        <v>16</v>
      </c>
      <c r="D18" t="s">
        <v>42</v>
      </c>
    </row>
    <row r="19" spans="2:4" ht="13.15" x14ac:dyDescent="0.4">
      <c r="C19" s="7" t="s">
        <v>12</v>
      </c>
      <c r="D19" t="s">
        <v>54</v>
      </c>
    </row>
    <row r="20" spans="2:4" ht="13.15" x14ac:dyDescent="0.4">
      <c r="C20" s="7" t="s">
        <v>13</v>
      </c>
      <c r="D20" t="s">
        <v>46</v>
      </c>
    </row>
    <row r="21" spans="2:4" ht="13.15" x14ac:dyDescent="0.4">
      <c r="C21" s="7" t="s">
        <v>17</v>
      </c>
      <c r="D21" t="s">
        <v>45</v>
      </c>
    </row>
    <row r="22" spans="2:4" ht="13.15" x14ac:dyDescent="0.4">
      <c r="C22" s="7" t="s">
        <v>18</v>
      </c>
      <c r="D22" t="s">
        <v>48</v>
      </c>
    </row>
    <row r="23" spans="2:4" ht="13.15" x14ac:dyDescent="0.4">
      <c r="C23" s="7" t="s">
        <v>58</v>
      </c>
      <c r="D23" t="s">
        <v>59</v>
      </c>
    </row>
    <row r="25" spans="2:4" ht="13.15" x14ac:dyDescent="0.4">
      <c r="B25" s="5" t="s">
        <v>27</v>
      </c>
      <c r="C25" s="8" t="s">
        <v>28</v>
      </c>
      <c r="D25" t="s">
        <v>49</v>
      </c>
    </row>
    <row r="26" spans="2:4" x14ac:dyDescent="0.35">
      <c r="C26" s="8" t="s">
        <v>29</v>
      </c>
      <c r="D26" t="s">
        <v>50</v>
      </c>
    </row>
    <row r="27" spans="2:4" x14ac:dyDescent="0.35">
      <c r="C27" s="8" t="s">
        <v>30</v>
      </c>
      <c r="D27" t="s">
        <v>51</v>
      </c>
    </row>
    <row r="28" spans="2:4" x14ac:dyDescent="0.35">
      <c r="C28" s="8" t="s">
        <v>31</v>
      </c>
      <c r="D28" t="s">
        <v>56</v>
      </c>
    </row>
    <row r="29" spans="2:4" x14ac:dyDescent="0.35">
      <c r="C29" s="9" t="s">
        <v>32</v>
      </c>
      <c r="D29" t="str">
        <f ca="1">"This step is crucial to making sure that your X-Axis in the chart is displayed properly: Select the X-Axis in the chart, press Ctrl+1, and change the Minimum Bounds to the number "&amp;'Gantt Chart'!$C$8-10&amp;", which is the planned date of the first activity minus 10 days."</f>
        <v>This step is crucial to making sure that your X-Axis in the chart is displayed properly: Select the X-Axis in the chart, press Ctrl+1, and change the Minimum Bounds to the number 45334, which is the planned date of the first activity minus 10 days.</v>
      </c>
    </row>
    <row r="30" spans="2:4" x14ac:dyDescent="0.35">
      <c r="C30" s="9" t="s">
        <v>33</v>
      </c>
      <c r="D30" t="s">
        <v>52</v>
      </c>
    </row>
    <row r="31" spans="2:4" x14ac:dyDescent="0.35">
      <c r="C31" s="9" t="s">
        <v>53</v>
      </c>
      <c r="D31" t="s">
        <v>57</v>
      </c>
    </row>
    <row r="33" spans="3:4" x14ac:dyDescent="0.35">
      <c r="C33" s="20"/>
      <c r="D33" t="s">
        <v>55</v>
      </c>
    </row>
  </sheetData>
  <conditionalFormatting sqref="D11">
    <cfRule type="iconSet" priority="1">
      <iconSet reverse="1">
        <cfvo type="percent" val="0"/>
        <cfvo type="num" val="1" gte="0"/>
        <cfvo type="num" val="2" gte="0"/>
      </iconSet>
    </cfRule>
  </conditionalFormatting>
  <pageMargins left="0.7" right="0.7" top="0.75" bottom="0.75" header="0.3" footer="0.3"/>
  <pageSetup paperSize="9" orientation="portrait" horizontalDpi="200" verticalDpi="200"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B0E4-B948-4BCB-B2BD-C4A1D1BB534D}">
  <sheetPr>
    <tabColor rgb="FF8FCFAD"/>
  </sheetPr>
  <dimension ref="A1:Z76"/>
  <sheetViews>
    <sheetView showGridLines="0" tabSelected="1" topLeftCell="A3" zoomScale="115" zoomScaleNormal="115" workbookViewId="0">
      <selection activeCell="D2" sqref="D2"/>
    </sheetView>
  </sheetViews>
  <sheetFormatPr defaultRowHeight="12.75" outlineLevelRow="1" x14ac:dyDescent="0.35"/>
  <cols>
    <col min="1" max="1" width="14.33203125" customWidth="1"/>
    <col min="2" max="10" width="16.1328125" customWidth="1"/>
    <col min="11" max="11" width="15.46484375" customWidth="1"/>
    <col min="13" max="13" width="10.1328125" bestFit="1" customWidth="1"/>
    <col min="14" max="14" width="13.53125" bestFit="1" customWidth="1"/>
    <col min="15" max="15" width="10.1328125" bestFit="1" customWidth="1"/>
    <col min="17" max="18" width="10.1328125" bestFit="1" customWidth="1"/>
    <col min="19" max="19" width="10.1328125" customWidth="1"/>
    <col min="20" max="21" width="10.1328125" bestFit="1" customWidth="1"/>
  </cols>
  <sheetData>
    <row r="1" spans="1:26" ht="13.15" outlineLevel="1" x14ac:dyDescent="0.4">
      <c r="A1" s="5" t="s">
        <v>35</v>
      </c>
      <c r="B1" s="19" t="s">
        <v>60</v>
      </c>
    </row>
    <row r="2" spans="1:26" outlineLevel="1" x14ac:dyDescent="0.35"/>
    <row r="3" spans="1:26" ht="13.15" outlineLevel="1" x14ac:dyDescent="0.4">
      <c r="A3" s="5" t="s">
        <v>10</v>
      </c>
      <c r="B3" s="18"/>
      <c r="C3" s="18"/>
      <c r="D3" s="18"/>
      <c r="E3" s="18"/>
      <c r="F3" s="18"/>
    </row>
    <row r="4" spans="1:26" outlineLevel="1" x14ac:dyDescent="0.35">
      <c r="B4" s="18"/>
      <c r="C4" s="18"/>
      <c r="D4" s="18"/>
      <c r="E4" s="18"/>
      <c r="F4" s="18"/>
    </row>
    <row r="5" spans="1:26" outlineLevel="1" x14ac:dyDescent="0.35">
      <c r="B5" s="18"/>
      <c r="C5" s="18"/>
      <c r="D5" s="18"/>
      <c r="E5" s="18"/>
      <c r="F5" s="18"/>
    </row>
    <row r="7" spans="1:26" ht="41.65" x14ac:dyDescent="0.35">
      <c r="B7" s="17" t="s">
        <v>0</v>
      </c>
      <c r="C7" s="17" t="s">
        <v>15</v>
      </c>
      <c r="D7" s="17" t="s">
        <v>11</v>
      </c>
      <c r="E7" s="17" t="s">
        <v>14</v>
      </c>
      <c r="F7" s="17" t="s">
        <v>16</v>
      </c>
      <c r="G7" s="17" t="s">
        <v>12</v>
      </c>
      <c r="H7" s="17" t="s">
        <v>13</v>
      </c>
      <c r="I7" s="17" t="s">
        <v>17</v>
      </c>
      <c r="J7" s="17" t="s">
        <v>18</v>
      </c>
      <c r="K7" s="17" t="s">
        <v>58</v>
      </c>
      <c r="W7" t="s">
        <v>19</v>
      </c>
      <c r="X7" t="s">
        <v>20</v>
      </c>
      <c r="Y7" t="s">
        <v>21</v>
      </c>
      <c r="Z7" t="s">
        <v>22</v>
      </c>
    </row>
    <row r="8" spans="1:26" ht="13.15" x14ac:dyDescent="0.4">
      <c r="B8" s="22" t="s">
        <v>1</v>
      </c>
      <c r="C8" s="13">
        <f ca="1">TODAY()-12</f>
        <v>45344</v>
      </c>
      <c r="D8" s="15">
        <v>5</v>
      </c>
      <c r="E8" s="10">
        <f ca="1">WORKDAY(Table1[[#This Row],[Planned Starting Date]],Table1[[#This Row],[Planned Duration (working days)]],$B$3:$F$5)</f>
        <v>45351</v>
      </c>
      <c r="F8" s="13">
        <f ca="1">TODAY()-12</f>
        <v>45344</v>
      </c>
      <c r="G8" s="15">
        <v>5</v>
      </c>
      <c r="H8" s="10">
        <f ca="1">WORKDAY(Table1[[#This Row],[Actual Starting Date]],Table1[[#This Row],[Actual Duration]],$B$3:$F$5)</f>
        <v>45351</v>
      </c>
      <c r="I8" s="14">
        <v>1</v>
      </c>
      <c r="J8" s="11">
        <f>Table1[[#This Row],[Actual Duration]]*Table1[[#This Row],[Completion]]</f>
        <v>5</v>
      </c>
      <c r="K8" s="21">
        <f>Table1[[#This Row],[Actual Duration]]-Table1[[#This Row],[Planned Duration (working days)]]</f>
        <v>0</v>
      </c>
      <c r="M8" s="4"/>
      <c r="O8" s="1"/>
      <c r="Q8" s="1"/>
      <c r="R8" s="2"/>
      <c r="S8" s="2"/>
      <c r="T8" s="1"/>
      <c r="U8" s="3"/>
    </row>
    <row r="9" spans="1:26" ht="13.15" x14ac:dyDescent="0.4">
      <c r="B9" s="22" t="s">
        <v>2</v>
      </c>
      <c r="C9" s="13">
        <f ca="1">TODAY()-10</f>
        <v>45346</v>
      </c>
      <c r="D9" s="15">
        <v>7</v>
      </c>
      <c r="E9" s="10">
        <f ca="1">WORKDAY(Table1[[#This Row],[Planned Starting Date]],Table1[[#This Row],[Planned Duration (working days)]],$B$3:$F$5)</f>
        <v>45356</v>
      </c>
      <c r="F9" s="13">
        <f ca="1">TODAY()-5</f>
        <v>45351</v>
      </c>
      <c r="G9" s="15">
        <v>3</v>
      </c>
      <c r="H9" s="10">
        <f ca="1">WORKDAY(Table1[[#This Row],[Actual Starting Date]],Table1[[#This Row],[Actual Duration]],$B$3:$F$5)</f>
        <v>45356</v>
      </c>
      <c r="I9" s="14">
        <v>0.8</v>
      </c>
      <c r="J9" s="11">
        <f>Table1[[#This Row],[Actual Duration]]*Table1[[#This Row],[Completion]]</f>
        <v>2.4000000000000004</v>
      </c>
      <c r="K9" s="21">
        <f>Table1[[#This Row],[Actual Duration]]-Table1[[#This Row],[Planned Duration (working days)]]</f>
        <v>-4</v>
      </c>
      <c r="M9" s="4"/>
      <c r="O9" s="1"/>
      <c r="Q9" s="1"/>
      <c r="R9" s="2"/>
      <c r="S9" s="2"/>
      <c r="T9" s="1"/>
      <c r="U9" s="3"/>
    </row>
    <row r="10" spans="1:26" ht="13.15" x14ac:dyDescent="0.4">
      <c r="B10" s="22" t="s">
        <v>3</v>
      </c>
      <c r="C10" s="13">
        <f ca="1">TODAY()</f>
        <v>45356</v>
      </c>
      <c r="D10" s="15">
        <v>13</v>
      </c>
      <c r="E10" s="10">
        <f ca="1">WORKDAY(Table1[[#This Row],[Planned Starting Date]],Table1[[#This Row],[Planned Duration (working days)]],$B$3:$F$5)</f>
        <v>45373</v>
      </c>
      <c r="F10" s="13">
        <f ca="1">TODAY()+3</f>
        <v>45359</v>
      </c>
      <c r="G10" s="15">
        <v>10</v>
      </c>
      <c r="H10" s="10">
        <f ca="1">WORKDAY(Table1[[#This Row],[Actual Starting Date]],Table1[[#This Row],[Actual Duration]],$B$3:$F$5)</f>
        <v>45373</v>
      </c>
      <c r="I10" s="14">
        <v>0.5</v>
      </c>
      <c r="J10" s="11">
        <f>Table1[[#This Row],[Actual Duration]]*Table1[[#This Row],[Completion]]</f>
        <v>5</v>
      </c>
      <c r="K10" s="21">
        <f>Table1[[#This Row],[Actual Duration]]-Table1[[#This Row],[Planned Duration (working days)]]</f>
        <v>-3</v>
      </c>
      <c r="M10" s="4"/>
      <c r="O10" s="1"/>
      <c r="Q10" s="1"/>
      <c r="R10" s="2"/>
      <c r="S10" s="2"/>
      <c r="T10" s="1"/>
      <c r="U10" s="3"/>
    </row>
    <row r="11" spans="1:26" ht="13.15" x14ac:dyDescent="0.4">
      <c r="B11" s="22" t="s">
        <v>4</v>
      </c>
      <c r="C11" s="13">
        <f ca="1">TODAY()+25</f>
        <v>45381</v>
      </c>
      <c r="D11" s="15">
        <v>4</v>
      </c>
      <c r="E11" s="10">
        <f ca="1">WORKDAY(Table1[[#This Row],[Planned Starting Date]],Table1[[#This Row],[Planned Duration (working days)]],$B$3:$F$5)</f>
        <v>45386</v>
      </c>
      <c r="F11" s="13">
        <f ca="1">TODAY()+20</f>
        <v>45376</v>
      </c>
      <c r="G11" s="15">
        <v>13</v>
      </c>
      <c r="H11" s="10">
        <f ca="1">WORKDAY(Table1[[#This Row],[Actual Starting Date]],Table1[[#This Row],[Actual Duration]],$B$3:$F$5)</f>
        <v>45393</v>
      </c>
      <c r="I11" s="14">
        <v>0.4</v>
      </c>
      <c r="J11" s="11">
        <f>Table1[[#This Row],[Actual Duration]]*Table1[[#This Row],[Completion]]</f>
        <v>5.2</v>
      </c>
      <c r="K11" s="21">
        <f>Table1[[#This Row],[Actual Duration]]-Table1[[#This Row],[Planned Duration (working days)]]</f>
        <v>9</v>
      </c>
      <c r="M11" s="4"/>
      <c r="O11" s="1"/>
      <c r="Q11" s="1"/>
      <c r="R11" s="2"/>
      <c r="S11" s="2"/>
      <c r="T11" s="1"/>
      <c r="U11" s="3"/>
    </row>
    <row r="12" spans="1:26" ht="13.15" x14ac:dyDescent="0.4">
      <c r="B12" s="22" t="s">
        <v>5</v>
      </c>
      <c r="C12" s="13">
        <f ca="1">TODAY()+28</f>
        <v>45384</v>
      </c>
      <c r="D12" s="15">
        <v>15</v>
      </c>
      <c r="E12" s="10">
        <f ca="1">WORKDAY(Table1[[#This Row],[Planned Starting Date]],Table1[[#This Row],[Planned Duration (working days)]],$B$3:$F$5)</f>
        <v>45405</v>
      </c>
      <c r="F12" s="13">
        <f ca="1">TODAY()+24</f>
        <v>45380</v>
      </c>
      <c r="G12" s="15">
        <v>10</v>
      </c>
      <c r="H12" s="10">
        <f ca="1">WORKDAY(Table1[[#This Row],[Actual Starting Date]],Table1[[#This Row],[Actual Duration]],$B$3:$F$5)</f>
        <v>45394</v>
      </c>
      <c r="I12" s="14">
        <v>0.3</v>
      </c>
      <c r="J12" s="11">
        <f>Table1[[#This Row],[Actual Duration]]*Table1[[#This Row],[Completion]]</f>
        <v>3</v>
      </c>
      <c r="K12" s="21">
        <f>Table1[[#This Row],[Actual Duration]]-Table1[[#This Row],[Planned Duration (working days)]]</f>
        <v>-5</v>
      </c>
      <c r="M12" s="4"/>
      <c r="O12" s="1"/>
      <c r="Q12" s="1"/>
      <c r="R12" s="2"/>
      <c r="S12" s="2"/>
      <c r="T12" s="1"/>
      <c r="U12" s="3"/>
    </row>
    <row r="13" spans="1:26" ht="13.15" x14ac:dyDescent="0.4">
      <c r="B13" s="22" t="s">
        <v>6</v>
      </c>
      <c r="C13" s="13">
        <f ca="1">TODAY()+50</f>
        <v>45406</v>
      </c>
      <c r="D13" s="15">
        <v>10</v>
      </c>
      <c r="E13" s="10">
        <f ca="1">WORKDAY(Table1[[#This Row],[Planned Starting Date]],Table1[[#This Row],[Planned Duration (working days)]],$B$3:$F$5)</f>
        <v>45420</v>
      </c>
      <c r="F13" s="13">
        <f ca="1">TODAY()+45</f>
        <v>45401</v>
      </c>
      <c r="G13" s="15">
        <v>14</v>
      </c>
      <c r="H13" s="10">
        <f ca="1">WORKDAY(Table1[[#This Row],[Actual Starting Date]],Table1[[#This Row],[Actual Duration]],$B$3:$F$5)</f>
        <v>45421</v>
      </c>
      <c r="I13" s="14">
        <v>0</v>
      </c>
      <c r="J13" s="11">
        <f>Table1[[#This Row],[Actual Duration]]*Table1[[#This Row],[Completion]]</f>
        <v>0</v>
      </c>
      <c r="K13" s="21">
        <f>Table1[[#This Row],[Actual Duration]]-Table1[[#This Row],[Planned Duration (working days)]]</f>
        <v>4</v>
      </c>
      <c r="M13" s="4"/>
      <c r="O13" s="1"/>
      <c r="Q13" s="1"/>
      <c r="R13" s="2"/>
      <c r="S13" s="2"/>
      <c r="T13" s="1"/>
      <c r="U13" s="3"/>
    </row>
    <row r="14" spans="1:26" ht="13.15" x14ac:dyDescent="0.4">
      <c r="B14" s="22" t="s">
        <v>7</v>
      </c>
      <c r="C14" s="13">
        <f ca="1">TODAY()+65</f>
        <v>45421</v>
      </c>
      <c r="D14" s="15">
        <v>9</v>
      </c>
      <c r="E14" s="10">
        <f ca="1">WORKDAY(Table1[[#This Row],[Planned Starting Date]],Table1[[#This Row],[Planned Duration (working days)]],$B$3:$F$5)</f>
        <v>45434</v>
      </c>
      <c r="F14" s="13">
        <f ca="1">TODAY()+61</f>
        <v>45417</v>
      </c>
      <c r="G14" s="15">
        <v>20</v>
      </c>
      <c r="H14" s="10">
        <f ca="1">WORKDAY(Table1[[#This Row],[Actual Starting Date]],Table1[[#This Row],[Actual Duration]],$B$3:$F$5)</f>
        <v>45443</v>
      </c>
      <c r="I14" s="14">
        <v>0</v>
      </c>
      <c r="J14" s="11">
        <f>Table1[[#This Row],[Actual Duration]]*Table1[[#This Row],[Completion]]</f>
        <v>0</v>
      </c>
      <c r="K14" s="21">
        <f>Table1[[#This Row],[Actual Duration]]-Table1[[#This Row],[Planned Duration (working days)]]</f>
        <v>11</v>
      </c>
      <c r="M14" s="4"/>
      <c r="O14" s="1"/>
      <c r="Q14" s="1"/>
      <c r="R14" s="2"/>
      <c r="S14" s="2"/>
      <c r="T14" s="1"/>
      <c r="U14" s="3"/>
    </row>
    <row r="15" spans="1:26" ht="13.15" x14ac:dyDescent="0.4">
      <c r="B15" s="22" t="s">
        <v>8</v>
      </c>
      <c r="C15" s="13">
        <f ca="1">TODAY()+80</f>
        <v>45436</v>
      </c>
      <c r="D15" s="15">
        <v>7</v>
      </c>
      <c r="E15" s="10">
        <f ca="1">WORKDAY(Table1[[#This Row],[Planned Starting Date]],Table1[[#This Row],[Planned Duration (working days)]],$B$3:$F$5)</f>
        <v>45447</v>
      </c>
      <c r="F15" s="13">
        <f ca="1">TODAY()+85</f>
        <v>45441</v>
      </c>
      <c r="G15" s="15">
        <v>15</v>
      </c>
      <c r="H15" s="10">
        <f ca="1">WORKDAY(Table1[[#This Row],[Actual Starting Date]],Table1[[#This Row],[Actual Duration]],$B$3:$F$5)</f>
        <v>45462</v>
      </c>
      <c r="I15" s="14">
        <v>0</v>
      </c>
      <c r="J15" s="11">
        <f>Table1[[#This Row],[Actual Duration]]*Table1[[#This Row],[Completion]]</f>
        <v>0</v>
      </c>
      <c r="K15" s="21">
        <f>Table1[[#This Row],[Actual Duration]]-Table1[[#This Row],[Planned Duration (working days)]]</f>
        <v>8</v>
      </c>
      <c r="M15" s="4"/>
      <c r="O15" s="1"/>
      <c r="Q15" s="1"/>
      <c r="R15" s="2"/>
      <c r="S15" s="2"/>
      <c r="T15" s="1"/>
      <c r="U15" s="3"/>
    </row>
    <row r="16" spans="1:26" ht="13.15" x14ac:dyDescent="0.4">
      <c r="B16" s="22" t="s">
        <v>9</v>
      </c>
      <c r="C16" s="13">
        <f ca="1">TODAY()+90</f>
        <v>45446</v>
      </c>
      <c r="D16" s="15">
        <v>6</v>
      </c>
      <c r="E16" s="10">
        <f ca="1">WORKDAY(Table1[[#This Row],[Planned Starting Date]],Table1[[#This Row],[Planned Duration (working days)]],$B$3:$F$5)</f>
        <v>45454</v>
      </c>
      <c r="F16" s="13">
        <f ca="1">TODAY()+97</f>
        <v>45453</v>
      </c>
      <c r="G16" s="15">
        <v>4</v>
      </c>
      <c r="H16" s="10">
        <f ca="1">WORKDAY(Table1[[#This Row],[Actual Starting Date]],Table1[[#This Row],[Actual Duration]],$B$3:$F$5)</f>
        <v>45457</v>
      </c>
      <c r="I16" s="14">
        <v>0</v>
      </c>
      <c r="J16" s="11">
        <f>Table1[[#This Row],[Actual Duration]]*Table1[[#This Row],[Completion]]</f>
        <v>0</v>
      </c>
      <c r="K16" s="21">
        <f>Table1[[#This Row],[Actual Duration]]-Table1[[#This Row],[Planned Duration (working days)]]</f>
        <v>-2</v>
      </c>
      <c r="M16" s="4"/>
      <c r="O16" s="1"/>
      <c r="Q16" s="1"/>
      <c r="R16" s="2"/>
      <c r="S16" s="2"/>
      <c r="T16" s="1"/>
      <c r="U16" s="3"/>
    </row>
    <row r="17" spans="2:11" ht="13.15" x14ac:dyDescent="0.4">
      <c r="B17" s="22" t="s">
        <v>23</v>
      </c>
      <c r="C17" s="13">
        <f ca="1">+C16+10</f>
        <v>45456</v>
      </c>
      <c r="D17" s="15">
        <v>10</v>
      </c>
      <c r="E17" s="10">
        <f ca="1">WORKDAY(Table1[[#This Row],[Planned Starting Date]],Table1[[#This Row],[Planned Duration (working days)]],$B$3:$F$5)</f>
        <v>45470</v>
      </c>
      <c r="F17" s="13">
        <v>44098</v>
      </c>
      <c r="G17" s="15">
        <v>7</v>
      </c>
      <c r="H17" s="10">
        <f>WORKDAY(Table1[[#This Row],[Actual Starting Date]],Table1[[#This Row],[Actual Duration]],$B$3:$F$5)</f>
        <v>44109</v>
      </c>
      <c r="I17" s="14">
        <v>0</v>
      </c>
      <c r="J17" s="11">
        <f>Table1[[#This Row],[Actual Duration]]*Table1[[#This Row],[Completion]]</f>
        <v>0</v>
      </c>
      <c r="K17" s="21">
        <f>Table1[[#This Row],[Actual Duration]]-Table1[[#This Row],[Planned Duration (working days)]]</f>
        <v>-3</v>
      </c>
    </row>
    <row r="18" spans="2:11" x14ac:dyDescent="0.35">
      <c r="C18" s="1"/>
      <c r="D18" s="16"/>
      <c r="E18" s="1"/>
      <c r="F18" s="1"/>
      <c r="G18" s="16"/>
      <c r="H18" s="1"/>
      <c r="I18" s="12"/>
    </row>
    <row r="19" spans="2:11" x14ac:dyDescent="0.35">
      <c r="C19" s="1"/>
      <c r="D19" s="16"/>
      <c r="E19" s="1"/>
      <c r="F19" s="1"/>
      <c r="G19" s="16"/>
      <c r="H19" s="1"/>
      <c r="I19" s="12"/>
    </row>
    <row r="20" spans="2:11" x14ac:dyDescent="0.35">
      <c r="C20" s="1"/>
      <c r="D20" s="16"/>
      <c r="E20" s="1"/>
      <c r="F20" s="1"/>
      <c r="G20" s="16"/>
      <c r="H20" s="1"/>
      <c r="I20" s="12"/>
    </row>
    <row r="21" spans="2:11" x14ac:dyDescent="0.35">
      <c r="C21" s="1"/>
      <c r="D21" s="16"/>
      <c r="E21" s="1"/>
      <c r="F21" s="1"/>
      <c r="G21" s="16"/>
      <c r="H21" s="1"/>
      <c r="I21" s="12"/>
    </row>
    <row r="22" spans="2:11" x14ac:dyDescent="0.35">
      <c r="C22" s="1"/>
      <c r="D22" s="16"/>
      <c r="E22" s="1"/>
      <c r="F22" s="1"/>
      <c r="G22" s="16"/>
      <c r="H22" s="1"/>
      <c r="I22" s="12"/>
    </row>
    <row r="23" spans="2:11" x14ac:dyDescent="0.35">
      <c r="C23" s="1"/>
      <c r="D23" s="16"/>
      <c r="E23" s="1"/>
      <c r="F23" s="1"/>
      <c r="G23" s="16"/>
      <c r="H23" s="1"/>
      <c r="I23" s="12"/>
    </row>
    <row r="24" spans="2:11" x14ac:dyDescent="0.35">
      <c r="C24" s="1"/>
      <c r="D24" s="16"/>
      <c r="E24" s="1"/>
      <c r="F24" s="1"/>
      <c r="G24" s="16"/>
      <c r="H24" s="1"/>
      <c r="I24" s="12"/>
    </row>
    <row r="25" spans="2:11" x14ac:dyDescent="0.35">
      <c r="C25" s="1"/>
      <c r="D25" s="16"/>
      <c r="E25" s="1"/>
      <c r="F25" s="1"/>
      <c r="G25" s="16"/>
      <c r="H25" s="1"/>
      <c r="I25" s="12"/>
    </row>
    <row r="26" spans="2:11" x14ac:dyDescent="0.35">
      <c r="C26" s="1"/>
      <c r="D26" s="16"/>
      <c r="E26" s="1"/>
      <c r="F26" s="1"/>
      <c r="G26" s="16"/>
      <c r="H26" s="1"/>
      <c r="I26" s="12"/>
    </row>
    <row r="27" spans="2:11" x14ac:dyDescent="0.35">
      <c r="C27" s="1"/>
      <c r="D27" s="16"/>
      <c r="E27" s="1"/>
      <c r="F27" s="1"/>
      <c r="G27" s="16"/>
      <c r="H27" s="1"/>
      <c r="I27" s="12"/>
    </row>
    <row r="28" spans="2:11" x14ac:dyDescent="0.35">
      <c r="C28" s="1"/>
      <c r="D28" s="16"/>
      <c r="E28" s="1"/>
      <c r="F28" s="1"/>
      <c r="G28" s="16"/>
      <c r="H28" s="1"/>
      <c r="I28" s="12"/>
    </row>
    <row r="29" spans="2:11" x14ac:dyDescent="0.35">
      <c r="C29" s="1"/>
      <c r="D29" s="16"/>
      <c r="E29" s="1"/>
      <c r="F29" s="1"/>
      <c r="G29" s="16"/>
      <c r="H29" s="1"/>
      <c r="I29" s="12"/>
    </row>
    <row r="30" spans="2:11" x14ac:dyDescent="0.35">
      <c r="C30" s="1"/>
      <c r="D30" s="16"/>
      <c r="E30" s="1"/>
      <c r="F30" s="1"/>
      <c r="G30" s="16"/>
      <c r="H30" s="1"/>
      <c r="I30" s="12"/>
    </row>
    <row r="31" spans="2:11" x14ac:dyDescent="0.35">
      <c r="C31" s="1"/>
      <c r="D31" s="16"/>
      <c r="E31" s="1"/>
      <c r="F31" s="1"/>
      <c r="G31" s="16"/>
      <c r="H31" s="1"/>
      <c r="I31" s="12"/>
    </row>
    <row r="32" spans="2:11" x14ac:dyDescent="0.35">
      <c r="C32" s="1"/>
      <c r="D32" s="16"/>
      <c r="E32" s="1"/>
      <c r="F32" s="1"/>
      <c r="G32" s="16"/>
      <c r="H32" s="1"/>
      <c r="I32" s="12"/>
    </row>
    <row r="33" spans="3:9" x14ac:dyDescent="0.35">
      <c r="C33" s="1"/>
      <c r="D33" s="16"/>
      <c r="E33" s="1"/>
      <c r="F33" s="1"/>
      <c r="G33" s="16"/>
      <c r="H33" s="1"/>
      <c r="I33" s="12"/>
    </row>
    <row r="34" spans="3:9" x14ac:dyDescent="0.35">
      <c r="C34" s="1"/>
      <c r="D34" s="16"/>
      <c r="E34" s="1"/>
      <c r="F34" s="1"/>
      <c r="G34" s="16"/>
      <c r="H34" s="1"/>
      <c r="I34" s="12"/>
    </row>
    <row r="35" spans="3:9" x14ac:dyDescent="0.35">
      <c r="C35" s="1"/>
      <c r="D35" s="16"/>
      <c r="E35" s="1"/>
      <c r="F35" s="1"/>
      <c r="G35" s="16"/>
      <c r="H35" s="1"/>
      <c r="I35" s="12"/>
    </row>
    <row r="36" spans="3:9" x14ac:dyDescent="0.35">
      <c r="C36" s="1"/>
      <c r="D36" s="16"/>
      <c r="E36" s="1"/>
      <c r="F36" s="1"/>
      <c r="G36" s="16"/>
      <c r="H36" s="1"/>
      <c r="I36" s="12"/>
    </row>
    <row r="37" spans="3:9" x14ac:dyDescent="0.35">
      <c r="C37" s="1"/>
      <c r="D37" s="16"/>
      <c r="E37" s="1"/>
      <c r="F37" s="1"/>
      <c r="G37" s="16"/>
      <c r="H37" s="1"/>
      <c r="I37" s="12"/>
    </row>
    <row r="38" spans="3:9" x14ac:dyDescent="0.35">
      <c r="C38" s="1"/>
      <c r="D38" s="16"/>
      <c r="E38" s="1"/>
      <c r="F38" s="1"/>
      <c r="G38" s="16"/>
      <c r="H38" s="1"/>
      <c r="I38" s="12"/>
    </row>
    <row r="39" spans="3:9" x14ac:dyDescent="0.35">
      <c r="C39" s="1"/>
      <c r="D39" s="16"/>
      <c r="E39" s="1"/>
      <c r="F39" s="1"/>
      <c r="G39" s="16"/>
      <c r="H39" s="1"/>
      <c r="I39" s="12"/>
    </row>
    <row r="40" spans="3:9" x14ac:dyDescent="0.35">
      <c r="C40" s="1"/>
      <c r="D40" s="16"/>
      <c r="E40" s="1"/>
      <c r="F40" s="1"/>
      <c r="G40" s="16"/>
      <c r="H40" s="1"/>
      <c r="I40" s="12"/>
    </row>
    <row r="41" spans="3:9" x14ac:dyDescent="0.35">
      <c r="C41" s="1"/>
      <c r="D41" s="16"/>
      <c r="E41" s="1"/>
      <c r="F41" s="1"/>
      <c r="G41" s="16"/>
      <c r="H41" s="1"/>
      <c r="I41" s="12"/>
    </row>
    <row r="42" spans="3:9" x14ac:dyDescent="0.35">
      <c r="C42" s="1"/>
      <c r="D42" s="16"/>
      <c r="E42" s="1"/>
      <c r="F42" s="1"/>
      <c r="G42" s="16"/>
      <c r="H42" s="1"/>
      <c r="I42" s="12"/>
    </row>
    <row r="43" spans="3:9" x14ac:dyDescent="0.35">
      <c r="C43" s="1"/>
      <c r="D43" s="16"/>
      <c r="E43" s="1"/>
      <c r="F43" s="1"/>
      <c r="G43" s="16"/>
      <c r="H43" s="1"/>
      <c r="I43" s="12"/>
    </row>
    <row r="44" spans="3:9" x14ac:dyDescent="0.35">
      <c r="C44" s="1"/>
      <c r="D44" s="16"/>
      <c r="E44" s="1"/>
      <c r="F44" s="1"/>
      <c r="G44" s="16"/>
      <c r="H44" s="1"/>
      <c r="I44" s="12"/>
    </row>
    <row r="45" spans="3:9" x14ac:dyDescent="0.35">
      <c r="C45" s="1"/>
      <c r="D45" s="16"/>
      <c r="E45" s="1"/>
      <c r="F45" s="1"/>
      <c r="G45" s="16"/>
      <c r="H45" s="1"/>
      <c r="I45" s="12"/>
    </row>
    <row r="46" spans="3:9" x14ac:dyDescent="0.35">
      <c r="C46" s="1"/>
      <c r="D46" s="16"/>
      <c r="E46" s="1"/>
      <c r="F46" s="1"/>
      <c r="G46" s="16"/>
      <c r="H46" s="1"/>
      <c r="I46" s="12"/>
    </row>
    <row r="47" spans="3:9" x14ac:dyDescent="0.35">
      <c r="C47" s="1"/>
      <c r="D47" s="16"/>
      <c r="E47" s="1"/>
      <c r="F47" s="1"/>
      <c r="G47" s="16"/>
      <c r="H47" s="1"/>
      <c r="I47" s="12"/>
    </row>
    <row r="48" spans="3:9" x14ac:dyDescent="0.35">
      <c r="C48" s="1"/>
      <c r="D48" s="16"/>
      <c r="E48" s="1"/>
      <c r="F48" s="1"/>
      <c r="G48" s="16"/>
      <c r="H48" s="1"/>
      <c r="I48" s="12"/>
    </row>
    <row r="49" spans="3:9" x14ac:dyDescent="0.35">
      <c r="C49" s="1"/>
      <c r="D49" s="16"/>
      <c r="E49" s="1"/>
      <c r="F49" s="1"/>
      <c r="G49" s="16"/>
      <c r="H49" s="1"/>
      <c r="I49" s="12"/>
    </row>
    <row r="50" spans="3:9" x14ac:dyDescent="0.35">
      <c r="C50" s="1"/>
      <c r="D50" s="16"/>
      <c r="E50" s="1"/>
      <c r="F50" s="1"/>
      <c r="G50" s="16"/>
      <c r="H50" s="1"/>
      <c r="I50" s="12"/>
    </row>
    <row r="51" spans="3:9" x14ac:dyDescent="0.35">
      <c r="C51" s="1"/>
      <c r="D51" s="16"/>
      <c r="E51" s="1"/>
      <c r="F51" s="1"/>
      <c r="G51" s="16"/>
      <c r="H51" s="1"/>
      <c r="I51" s="12"/>
    </row>
    <row r="52" spans="3:9" x14ac:dyDescent="0.35">
      <c r="C52" s="1"/>
      <c r="D52" s="16"/>
      <c r="E52" s="1"/>
      <c r="F52" s="1"/>
      <c r="G52" s="16"/>
      <c r="H52" s="1"/>
      <c r="I52" s="12"/>
    </row>
    <row r="53" spans="3:9" x14ac:dyDescent="0.35">
      <c r="C53" s="1"/>
      <c r="D53" s="16"/>
      <c r="E53" s="1"/>
      <c r="F53" s="1"/>
      <c r="G53" s="16"/>
      <c r="H53" s="1"/>
      <c r="I53" s="12"/>
    </row>
    <row r="54" spans="3:9" x14ac:dyDescent="0.35">
      <c r="C54" s="1"/>
      <c r="D54" s="16"/>
      <c r="E54" s="1"/>
      <c r="F54" s="1"/>
      <c r="G54" s="16"/>
      <c r="H54" s="1"/>
      <c r="I54" s="12"/>
    </row>
    <row r="55" spans="3:9" x14ac:dyDescent="0.35">
      <c r="C55" s="1"/>
      <c r="D55" s="16"/>
      <c r="E55" s="1"/>
      <c r="F55" s="1"/>
      <c r="G55" s="16"/>
      <c r="H55" s="1"/>
      <c r="I55" s="12"/>
    </row>
    <row r="56" spans="3:9" x14ac:dyDescent="0.35">
      <c r="C56" s="1"/>
      <c r="D56" s="16"/>
      <c r="E56" s="1"/>
      <c r="F56" s="1"/>
      <c r="G56" s="16"/>
      <c r="H56" s="1"/>
      <c r="I56" s="12"/>
    </row>
    <row r="57" spans="3:9" x14ac:dyDescent="0.35">
      <c r="C57" s="1"/>
      <c r="D57" s="16"/>
      <c r="E57" s="1"/>
      <c r="F57" s="1"/>
      <c r="G57" s="16"/>
      <c r="H57" s="1"/>
      <c r="I57" s="12"/>
    </row>
    <row r="58" spans="3:9" x14ac:dyDescent="0.35">
      <c r="C58" s="1"/>
      <c r="D58" s="16"/>
      <c r="E58" s="1"/>
      <c r="F58" s="1"/>
      <c r="G58" s="16"/>
      <c r="H58" s="1"/>
      <c r="I58" s="12"/>
    </row>
    <row r="59" spans="3:9" x14ac:dyDescent="0.35">
      <c r="C59" s="1"/>
      <c r="D59" s="16"/>
      <c r="E59" s="1"/>
      <c r="F59" s="1"/>
      <c r="G59" s="16"/>
      <c r="H59" s="1"/>
      <c r="I59" s="12"/>
    </row>
    <row r="60" spans="3:9" x14ac:dyDescent="0.35">
      <c r="C60" s="1"/>
      <c r="D60" s="16"/>
      <c r="E60" s="1"/>
      <c r="F60" s="1"/>
      <c r="G60" s="16"/>
      <c r="H60" s="1"/>
      <c r="I60" s="12"/>
    </row>
    <row r="61" spans="3:9" x14ac:dyDescent="0.35">
      <c r="C61" s="1"/>
      <c r="D61" s="16"/>
      <c r="E61" s="1"/>
      <c r="F61" s="1"/>
      <c r="G61" s="16"/>
      <c r="H61" s="1"/>
      <c r="I61" s="12"/>
    </row>
    <row r="62" spans="3:9" x14ac:dyDescent="0.35">
      <c r="C62" s="1"/>
      <c r="D62" s="16"/>
      <c r="E62" s="1"/>
      <c r="F62" s="1"/>
      <c r="G62" s="16"/>
      <c r="H62" s="1"/>
      <c r="I62" s="12"/>
    </row>
    <row r="63" spans="3:9" x14ac:dyDescent="0.35">
      <c r="C63" s="1"/>
      <c r="D63" s="16"/>
      <c r="E63" s="1"/>
      <c r="F63" s="1"/>
      <c r="G63" s="16"/>
      <c r="H63" s="1"/>
      <c r="I63" s="12"/>
    </row>
    <row r="64" spans="3:9" x14ac:dyDescent="0.35">
      <c r="C64" s="1"/>
      <c r="D64" s="16"/>
      <c r="E64" s="1"/>
      <c r="F64" s="1"/>
      <c r="G64" s="16"/>
      <c r="H64" s="1"/>
      <c r="I64" s="12"/>
    </row>
    <row r="65" spans="3:9" x14ac:dyDescent="0.35">
      <c r="C65" s="1"/>
      <c r="D65" s="16"/>
      <c r="E65" s="1"/>
      <c r="F65" s="1"/>
      <c r="G65" s="16"/>
      <c r="H65" s="1"/>
      <c r="I65" s="12"/>
    </row>
    <row r="66" spans="3:9" x14ac:dyDescent="0.35">
      <c r="C66" s="1"/>
      <c r="D66" s="16"/>
      <c r="E66" s="1"/>
      <c r="F66" s="1"/>
      <c r="G66" s="16"/>
      <c r="H66" s="1"/>
      <c r="I66" s="12"/>
    </row>
    <row r="67" spans="3:9" x14ac:dyDescent="0.35">
      <c r="C67" s="1"/>
      <c r="D67" s="16"/>
      <c r="E67" s="1"/>
      <c r="F67" s="1"/>
      <c r="G67" s="16"/>
      <c r="H67" s="1"/>
      <c r="I67" s="12"/>
    </row>
    <row r="68" spans="3:9" x14ac:dyDescent="0.35">
      <c r="C68" s="1"/>
      <c r="D68" s="16"/>
      <c r="E68" s="1"/>
      <c r="F68" s="1"/>
      <c r="G68" s="16"/>
      <c r="H68" s="1"/>
      <c r="I68" s="12"/>
    </row>
    <row r="69" spans="3:9" x14ac:dyDescent="0.35">
      <c r="C69" s="1"/>
      <c r="D69" s="16"/>
      <c r="E69" s="1"/>
      <c r="F69" s="1"/>
      <c r="G69" s="16"/>
      <c r="H69" s="1"/>
      <c r="I69" s="12"/>
    </row>
    <row r="70" spans="3:9" x14ac:dyDescent="0.35">
      <c r="C70" s="1"/>
      <c r="D70" s="16"/>
      <c r="E70" s="1"/>
      <c r="F70" s="1"/>
      <c r="G70" s="16"/>
      <c r="H70" s="1"/>
      <c r="I70" s="12"/>
    </row>
    <row r="71" spans="3:9" x14ac:dyDescent="0.35">
      <c r="C71" s="1"/>
      <c r="D71" s="16"/>
      <c r="E71" s="1"/>
      <c r="F71" s="1"/>
      <c r="G71" s="16"/>
      <c r="H71" s="1"/>
      <c r="I71" s="12"/>
    </row>
    <row r="72" spans="3:9" x14ac:dyDescent="0.35">
      <c r="C72" s="1"/>
      <c r="D72" s="16"/>
      <c r="E72" s="1"/>
      <c r="F72" s="1"/>
      <c r="G72" s="16"/>
      <c r="H72" s="1"/>
      <c r="I72" s="12"/>
    </row>
    <row r="73" spans="3:9" x14ac:dyDescent="0.35">
      <c r="C73" s="1"/>
      <c r="D73" s="16"/>
      <c r="E73" s="1"/>
      <c r="F73" s="1"/>
      <c r="G73" s="16"/>
      <c r="H73" s="1"/>
      <c r="I73" s="12"/>
    </row>
    <row r="74" spans="3:9" x14ac:dyDescent="0.35">
      <c r="C74" s="1"/>
      <c r="D74" s="16"/>
      <c r="E74" s="1"/>
      <c r="F74" s="1"/>
      <c r="G74" s="16"/>
      <c r="H74" s="1"/>
      <c r="I74" s="12"/>
    </row>
    <row r="75" spans="3:9" x14ac:dyDescent="0.35">
      <c r="C75" s="1"/>
      <c r="D75" s="16"/>
      <c r="E75" s="1"/>
      <c r="F75" s="1"/>
      <c r="G75" s="16"/>
      <c r="H75" s="1"/>
      <c r="I75" s="12"/>
    </row>
    <row r="76" spans="3:9" x14ac:dyDescent="0.35">
      <c r="C76" s="1"/>
      <c r="D76" s="16"/>
      <c r="E76" s="1"/>
      <c r="F76" s="1"/>
      <c r="G76" s="16"/>
      <c r="H76" s="1"/>
      <c r="I76" s="12"/>
    </row>
  </sheetData>
  <phoneticPr fontId="2" type="noConversion"/>
  <conditionalFormatting sqref="K8:K17">
    <cfRule type="dataBar" priority="1">
      <dataBar>
        <cfvo type="min"/>
        <cfvo type="max"/>
        <color rgb="FFC00000"/>
      </dataBar>
      <extLst>
        <ext xmlns:x14="http://schemas.microsoft.com/office/spreadsheetml/2009/9/main" uri="{B025F937-C7B1-47D3-B67F-A62EFF666E3E}">
          <x14:id>{2BB42B20-0FAD-4298-9CD2-431156F255D9}</x14:id>
        </ext>
      </extLst>
    </cfRule>
  </conditionalFormatting>
  <pageMargins left="0.7" right="0.7" top="0.75" bottom="0.75" header="0.3" footer="0.3"/>
  <pageSetup paperSize="9" orientation="portrait" r:id="rId1"/>
  <customProperties>
    <customPr name="EpmWorksheetKeyString_GUID" r:id="rId2"/>
  </customPropertie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2BB42B20-0FAD-4298-9CD2-431156F255D9}">
            <x14:dataBar minLength="0" maxLength="100" border="1" negativeBarBorderColorSameAsPositive="0">
              <x14:cfvo type="autoMin"/>
              <x14:cfvo type="autoMax"/>
              <x14:borderColor rgb="FFC00000"/>
              <x14:negativeFillColor rgb="FF50B47F"/>
              <x14:negativeBorderColor rgb="FF50B47F"/>
              <x14:axisColor rgb="FF000000"/>
            </x14:dataBar>
          </x14:cfRule>
          <xm:sqref>K8:K17</xm:sqref>
        </x14:conditionalFormatting>
      </x14:conditionalFormattings>
    </ext>
    <ext xmlns:x14="http://schemas.microsoft.com/office/spreadsheetml/2009/9/main" uri="{05C60535-1F16-4fd2-B633-F4F36F0B64E0}">
      <x14:sparklineGroups xmlns:xm="http://schemas.microsoft.com/office/excel/2006/main">
        <x14:sparklineGroup displayEmptyCellsAs="gap" xr2:uid="{FC5DA4E3-11CA-42D2-82BA-1B01DB9331AF}">
          <x14:colorSeries rgb="FF376092"/>
          <x14:colorNegative rgb="FFD00000"/>
          <x14:colorAxis rgb="FF000000"/>
          <x14:colorMarkers rgb="FFD00000"/>
          <x14:colorFirst rgb="FFD00000"/>
          <x14:colorLast rgb="FFD00000"/>
          <x14:colorHigh rgb="FFD00000"/>
          <x14:colorLow rgb="FFD00000"/>
          <x14:sparklines>
            <x14:sparkline>
              <xm:f>'Gantt Chart'!K8</xm:f>
              <xm:sqref>K8</xm:sqref>
            </x14:sparkline>
          </x14:sparklines>
        </x14:sparklineGroup>
        <x14:sparklineGroup displayEmptyCellsAs="gap" xr2:uid="{77D1DFAF-CB0B-4132-AA0C-3D13E0450AC7}">
          <x14:colorSeries rgb="FF376092"/>
          <x14:colorNegative rgb="FFD00000"/>
          <x14:colorAxis rgb="FF000000"/>
          <x14:colorMarkers rgb="FFD00000"/>
          <x14:colorFirst rgb="FFD00000"/>
          <x14:colorLast rgb="FFD00000"/>
          <x14:colorHigh rgb="FFD00000"/>
          <x14:colorLow rgb="FFD00000"/>
          <x14:sparklines>
            <x14:sparkline>
              <xm:f>'Gantt Chart'!K8</xm:f>
              <xm:sqref>L8</xm:sqref>
            </x14:sparkline>
          </x14:sparklines>
        </x14:sparklineGroup>
        <x14:sparklineGroup displayEmptyCellsAs="gap" xr2:uid="{FBA92ED8-93FD-418C-949E-55EBE56BA20E}">
          <x14:colorSeries rgb="FF376092"/>
          <x14:colorNegative rgb="FFD00000"/>
          <x14:colorAxis rgb="FF000000"/>
          <x14:colorMarkers rgb="FFD00000"/>
          <x14:colorFirst rgb="FFD00000"/>
          <x14:colorLast rgb="FFD00000"/>
          <x14:colorHigh rgb="FFD00000"/>
          <x14:colorLow rgb="FFD00000"/>
          <x14:sparklines>
            <x14:sparkline>
              <xm:f>'Gantt Chart'!K9:K9</xm:f>
              <xm:sqref>L9</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Stockkamp, Felix</dc:creator>
  <cp:lastModifiedBy>Diego Perez de Camino</cp:lastModifiedBy>
  <dcterms:created xsi:type="dcterms:W3CDTF">2020-06-08T16:56:28Z</dcterms:created>
  <dcterms:modified xsi:type="dcterms:W3CDTF">2024-03-05T21:13:13Z</dcterms:modified>
</cp:coreProperties>
</file>