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dpham\Desktop\Power Pivot Training\"/>
    </mc:Choice>
  </mc:AlternateContent>
  <xr:revisionPtr revIDLastSave="0" documentId="8_{18305655-FAAD-44D5-99AF-C3968EED99DF}" xr6:coauthVersionLast="47" xr6:coauthVersionMax="47" xr10:uidLastSave="{00000000-0000-0000-0000-000000000000}"/>
  <bookViews>
    <workbookView xWindow="-110" yWindow="-110" windowWidth="19420" windowHeight="10300" activeTab="1" xr2:uid="{B3318CFC-C204-4DD5-A752-8A280966F38E}"/>
  </bookViews>
  <sheets>
    <sheet name="Pivot Tables" sheetId="4" r:id="rId1"/>
    <sheet name="Dashboard Report" sheetId="5" r:id="rId2"/>
    <sheet name="Forecasting" sheetId="9" r:id="rId3"/>
    <sheet name="Forecast Report" sheetId="10" r:id="rId4"/>
  </sheets>
  <definedNames>
    <definedName name="Slicer_Cookie_Type">#N/A</definedName>
    <definedName name="Slicer_Date__Year">#N/A</definedName>
  </definedNames>
  <calcPr calcId="191029"/>
  <pivotCaches>
    <pivotCache cacheId="76" r:id="rId5"/>
    <pivotCache cacheId="77" r:id="rId6"/>
    <pivotCache cacheId="78" r:id="rId7"/>
    <pivotCache cacheId="79" r:id="rId8"/>
  </pivotCaches>
  <extLst>
    <ext xmlns:x14="http://schemas.microsoft.com/office/spreadsheetml/2009/9/main" uri="{876F7934-8845-4945-9796-88D515C7AA90}">
      <x14:pivotCaches>
        <pivotCache cacheId="80" r:id="rId9"/>
        <pivotCache cacheId="81"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841E416B-1EF1-43b6-AB56-02D37102CBD5}">
      <x15:pivotCaches>
        <pivotCache cacheId="82" r:id="rId13"/>
      </x15:pivotCaches>
    </ext>
    <ext xmlns:x15="http://schemas.microsoft.com/office/spreadsheetml/2010/11/main" uri="{983426D0-5260-488c-9760-48F4B6AC55F4}">
      <x15:pivotTableReferences>
        <x15:pivotTableReference r:id="rId1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f2d728d5-0942-4e42-afab-3434db861aad" name="Cookie Types" connection="Excel Cookie Master"/>
          <x15:modelTable id="Sheet11_20d9cea5-817e-48a3-b145-e5c15673cb7a" name="Orders" connection="Excel Orders"/>
          <x15:modelTable id="Sheet12_83ec945c-67d9-4ac4-a701-21c273f9e65f" name="Customers" connection="Excel Customers"/>
        </x15:modelTables>
        <x15:modelRelationships>
          <x15:modelRelationship fromTable="Orders" fromColumn="Customer ID" toTable="Customers" toColumn="Customer ID"/>
          <x15:modelRelationship fromTable="Orders" fromColumn="Product" toTable="Cookie Types" toColumn="Cookie Type"/>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9" l="1"/>
  <c r="J19" i="9"/>
  <c r="K19" i="9"/>
  <c r="I20" i="9"/>
  <c r="J20" i="9"/>
  <c r="K20" i="9"/>
  <c r="I21" i="9"/>
  <c r="J21" i="9"/>
  <c r="K21" i="9"/>
  <c r="I22" i="9"/>
  <c r="J22" i="9"/>
  <c r="K22" i="9"/>
  <c r="I23" i="9"/>
  <c r="J23" i="9"/>
  <c r="K23" i="9"/>
  <c r="I24" i="9"/>
  <c r="J24" i="9"/>
  <c r="K24" i="9"/>
  <c r="I25" i="9"/>
  <c r="J25" i="9"/>
  <c r="K25" i="9"/>
  <c r="I26" i="9"/>
  <c r="J26" i="9"/>
  <c r="K26" i="9"/>
  <c r="I27" i="9"/>
  <c r="J27" i="9"/>
  <c r="K27" i="9"/>
  <c r="I28" i="9"/>
  <c r="J28" i="9"/>
  <c r="K28" i="9"/>
  <c r="I29" i="9"/>
  <c r="J29" i="9"/>
  <c r="K29" i="9"/>
  <c r="I30" i="9"/>
  <c r="J30" i="9"/>
  <c r="K30" i="9"/>
  <c r="E7" i="9"/>
  <c r="E8" i="9"/>
  <c r="E9" i="9"/>
  <c r="E10" i="9"/>
  <c r="E11" i="9"/>
  <c r="E12" i="9"/>
  <c r="E13" i="9"/>
  <c r="E15" i="9"/>
  <c r="E16" i="9"/>
  <c r="E17" i="9"/>
  <c r="E14" i="9"/>
  <c r="E6" i="9"/>
  <c r="E5" i="9"/>
  <c r="E4" i="9"/>
  <c r="E3" i="9"/>
  <c r="E2" i="9"/>
  <c r="D3" i="9"/>
  <c r="D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B83071-AFB2-4900-9498-96BF8C3C5D70}" name="Excel Cookie Master" type="100" refreshedVersion="0">
    <extLst>
      <ext xmlns:x15="http://schemas.microsoft.com/office/spreadsheetml/2010/11/main" uri="{DE250136-89BD-433C-8126-D09CA5730AF9}">
        <x15:connection id="1a279ef6-d3cc-447a-b283-96d1afeeb4fd"/>
      </ext>
    </extLst>
  </connection>
  <connection id="2" xr16:uid="{4C3EFED8-F674-4BD8-974E-99B22F223A66}" name="Excel Customers" type="100" refreshedVersion="0">
    <extLst>
      <ext xmlns:x15="http://schemas.microsoft.com/office/spreadsheetml/2010/11/main" uri="{DE250136-89BD-433C-8126-D09CA5730AF9}">
        <x15:connection id="909c1a13-3aa5-4eb0-9f1f-9897180c9a78"/>
      </ext>
    </extLst>
  </connection>
  <connection id="3" xr16:uid="{BE8B1E5F-F05C-4711-B556-5C0F88E94165}" name="Excel Orders" type="100" refreshedVersion="0">
    <extLst>
      <ext xmlns:x15="http://schemas.microsoft.com/office/spreadsheetml/2010/11/main" uri="{DE250136-89BD-433C-8126-D09CA5730AF9}">
        <x15:connection id="c977a326-89fb-4b38-a570-4e01097cdb20"/>
      </ext>
    </extLst>
  </connection>
  <connection id="4" xr16:uid="{F93774DC-31F9-4910-B970-40E1615A8F7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5" xr16:uid="{23E656BF-9226-452B-8702-B0D4EA695CAA}" keepAlive="1" name="Query - Table1_2" description="Connection to the 'Table1_2' query in the workbook." type="5" refreshedVersion="8" background="1" saveData="1">
    <dbPr connection="Provider=Microsoft.Mashup.OleDb.1;Data Source=$Workbook$;Location=Table1_2;Extended Properties=&quot;&quot;" command="SELECT * FROM [Table1_2]"/>
  </connection>
  <connection id="6" xr16:uid="{A6C848EE-340F-4963-9C14-D443BE44BFC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Order ID].[All]}"/>
  </metadataStrings>
  <mdxMetadata count="1">
    <mdx n="0" f="s">
      <ms ns="1" c="0"/>
    </mdx>
  </mdxMetadata>
  <valueMetadata count="1">
    <bk>
      <rc t="1" v="0"/>
    </bk>
  </valueMetadata>
</metadata>
</file>

<file path=xl/sharedStrings.xml><?xml version="1.0" encoding="utf-8"?>
<sst xmlns="http://schemas.openxmlformats.org/spreadsheetml/2006/main" count="47" uniqueCount="38">
  <si>
    <t>Row Labels</t>
  </si>
  <si>
    <t>ABC Groceries</t>
  </si>
  <si>
    <t>ACME Bites</t>
  </si>
  <si>
    <t>Park &amp; Shop Convenience Stores</t>
  </si>
  <si>
    <t>Tres Delicious</t>
  </si>
  <si>
    <t>Wholesome Foods</t>
  </si>
  <si>
    <t>Grand Total</t>
  </si>
  <si>
    <t>Total Profit</t>
  </si>
  <si>
    <t>Total Profit Goal</t>
  </si>
  <si>
    <t>Order ID</t>
  </si>
  <si>
    <t>All</t>
  </si>
  <si>
    <t>Pivot Table: Total Profit by Customer</t>
  </si>
  <si>
    <t>Total Orders</t>
  </si>
  <si>
    <t>Total Orders by Customer</t>
  </si>
  <si>
    <t>Column Labels</t>
  </si>
  <si>
    <t>2019</t>
  </si>
  <si>
    <t>2020</t>
  </si>
  <si>
    <t>Chocolate Chip</t>
  </si>
  <si>
    <t>Fortune Cookie</t>
  </si>
  <si>
    <t>Oatmeal Raisin</t>
  </si>
  <si>
    <t>Snickerdoodle</t>
  </si>
  <si>
    <t>Sugar</t>
  </si>
  <si>
    <t>White Chocolate Macadamia Nut</t>
  </si>
  <si>
    <t>Avg Units Sold (by Cookie Type) Annually</t>
  </si>
  <si>
    <t xml:space="preserve">Average Units </t>
  </si>
  <si>
    <t>Total Profit by Customers</t>
  </si>
  <si>
    <t>Total Units Sold by Flavor (2019 vs. 2020)</t>
  </si>
  <si>
    <t>SALES PERFORMACE REPORT</t>
  </si>
  <si>
    <t>Units Sold</t>
  </si>
  <si>
    <t>Date</t>
  </si>
  <si>
    <t>TOTAL SALES BY MONTH
SUMIF CALCULATION</t>
  </si>
  <si>
    <t>Timeline</t>
  </si>
  <si>
    <t>Values</t>
  </si>
  <si>
    <t>Forecast</t>
  </si>
  <si>
    <t>Lower Confidence Bound</t>
  </si>
  <si>
    <t>Upper Confidence Bound</t>
  </si>
  <si>
    <t>SALES FORECASTING</t>
  </si>
  <si>
    <t>Forecast Sheet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</si>
</sst>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0\);\$#,##0.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48"/>
      <color theme="1"/>
      <name val="Calibri"/>
      <family val="2"/>
      <scheme val="minor"/>
    </font>
    <font>
      <sz val="18"/>
      <color theme="1"/>
      <name val="Calibri"/>
      <family val="2"/>
      <scheme val="minor"/>
    </font>
    <font>
      <sz val="24"/>
      <color theme="1"/>
      <name val="Calibri"/>
      <family val="2"/>
      <scheme val="minor"/>
    </font>
    <font>
      <sz val="28"/>
      <color theme="1"/>
      <name val="Calibri"/>
      <family val="2"/>
      <scheme val="minor"/>
    </font>
  </fonts>
  <fills count="2">
    <fill>
      <patternFill patternType="none"/>
    </fill>
    <fill>
      <patternFill patternType="gray125"/>
    </fill>
  </fills>
  <borders count="26">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s>
  <cellStyleXfs count="1">
    <xf numFmtId="0" fontId="0" fillId="0" borderId="0"/>
  </cellStyleXfs>
  <cellXfs count="4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pivotButton="1" applyBorder="1"/>
    <xf numFmtId="0" fontId="0" fillId="0" borderId="10" xfId="0" applyBorder="1"/>
    <xf numFmtId="0" fontId="0" fillId="0" borderId="10" xfId="0" applyBorder="1" applyAlignment="1">
      <alignment horizontal="left"/>
    </xf>
    <xf numFmtId="164" fontId="0" fillId="0" borderId="10" xfId="0" applyNumberFormat="1" applyBorder="1"/>
    <xf numFmtId="44" fontId="0" fillId="0" borderId="10" xfId="0" applyNumberFormat="1" applyBorder="1"/>
    <xf numFmtId="1" fontId="0" fillId="0" borderId="10" xfId="0" applyNumberFormat="1" applyBorder="1"/>
    <xf numFmtId="0" fontId="0" fillId="0" borderId="0" xfId="0" applyAlignment="1">
      <alignment horizontal="center"/>
    </xf>
    <xf numFmtId="0" fontId="1" fillId="0" borderId="10" xfId="0" applyFont="1"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14" fontId="0" fillId="0" borderId="10" xfId="0" applyNumberFormat="1" applyBorder="1"/>
    <xf numFmtId="0" fontId="0" fillId="0" borderId="13" xfId="0" applyBorder="1"/>
    <xf numFmtId="0" fontId="0" fillId="0" borderId="14" xfId="0" applyBorder="1"/>
    <xf numFmtId="0" fontId="0" fillId="0" borderId="15" xfId="0" applyBorder="1"/>
    <xf numFmtId="14" fontId="0" fillId="0" borderId="11" xfId="0" applyNumberFormat="1" applyBorder="1"/>
    <xf numFmtId="0" fontId="0" fillId="0" borderId="12" xfId="0" applyBorder="1"/>
    <xf numFmtId="2" fontId="0" fillId="0" borderId="10" xfId="0" applyNumberFormat="1" applyBorder="1"/>
    <xf numFmtId="2" fontId="0" fillId="0" borderId="12" xfId="0" applyNumberFormat="1" applyBorder="1"/>
    <xf numFmtId="14" fontId="0" fillId="0" borderId="16" xfId="0" applyNumberFormat="1" applyBorder="1"/>
    <xf numFmtId="0" fontId="0" fillId="0" borderId="17" xfId="0" applyBorder="1"/>
    <xf numFmtId="2" fontId="0" fillId="0" borderId="17" xfId="0" applyNumberFormat="1" applyBorder="1"/>
    <xf numFmtId="2" fontId="0" fillId="0" borderId="18" xfId="0" applyNumberFormat="1" applyBorder="1"/>
    <xf numFmtId="0" fontId="0" fillId="0" borderId="20" xfId="0" applyBorder="1"/>
    <xf numFmtId="0" fontId="0" fillId="0" borderId="21" xfId="0" applyBorder="1"/>
    <xf numFmtId="0" fontId="0" fillId="0" borderId="22" xfId="0" applyBorder="1"/>
    <xf numFmtId="0" fontId="1" fillId="0" borderId="10" xfId="0" applyFont="1" applyBorder="1" applyAlignment="1">
      <alignment horizontal="center"/>
    </xf>
    <xf numFmtId="0" fontId="2" fillId="0" borderId="10" xfId="0" applyFont="1" applyBorder="1" applyAlignment="1">
      <alignment horizontal="center"/>
    </xf>
    <xf numFmtId="0" fontId="0" fillId="0" borderId="10" xfId="0" applyBorder="1" applyAlignment="1">
      <alignment horizontal="center"/>
    </xf>
    <xf numFmtId="0" fontId="3" fillId="0" borderId="10" xfId="0" applyFont="1" applyBorder="1" applyAlignment="1">
      <alignment horizontal="center"/>
    </xf>
    <xf numFmtId="0" fontId="4" fillId="0" borderId="10" xfId="0" applyFont="1" applyBorder="1" applyAlignment="1">
      <alignment horizontal="center"/>
    </xf>
    <xf numFmtId="0" fontId="0" fillId="0" borderId="10" xfId="0" applyBorder="1" applyAlignment="1">
      <alignment horizontal="center" wrapText="1"/>
    </xf>
    <xf numFmtId="0" fontId="6" fillId="0" borderId="10" xfId="0" applyFont="1" applyBorder="1" applyAlignment="1">
      <alignment horizontal="center"/>
    </xf>
    <xf numFmtId="0" fontId="5" fillId="0" borderId="18" xfId="0" applyFont="1" applyBorder="1" applyAlignment="1">
      <alignment horizontal="center"/>
    </xf>
    <xf numFmtId="0" fontId="5" fillId="0" borderId="19" xfId="0" applyFont="1" applyBorder="1" applyAlignment="1">
      <alignment horizontal="center"/>
    </xf>
    <xf numFmtId="0" fontId="5" fillId="0" borderId="16" xfId="0" applyFont="1" applyBorder="1" applyAlignment="1">
      <alignment horizontal="center"/>
    </xf>
    <xf numFmtId="0" fontId="5" fillId="0" borderId="23" xfId="0" applyFont="1" applyBorder="1" applyAlignment="1">
      <alignment horizontal="center"/>
    </xf>
    <xf numFmtId="0" fontId="5" fillId="0" borderId="24" xfId="0" applyFont="1" applyBorder="1" applyAlignment="1">
      <alignment horizontal="center"/>
    </xf>
    <xf numFmtId="0" fontId="5" fillId="0" borderId="25" xfId="0" applyFont="1" applyBorder="1" applyAlignment="1">
      <alignment horizontal="center"/>
    </xf>
  </cellXfs>
  <cellStyles count="1">
    <cellStyle name="Normal" xfId="0" builtinId="0"/>
  </cellStyles>
  <dxfs count="36">
    <dxf>
      <numFmt numFmtId="2" formatCode="0.00"/>
      <border diagonalUp="0" diagonalDown="0">
        <left style="thin">
          <color indexed="64"/>
        </left>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34" formatCode="_(&quot;$&quot;* #,##0.00_);_(&quot;$&quot;* \(#,##0.00\);_(&quot;$&quot;* &quot;-&quot;??_);_(@_)"/>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sharedStrings" Target="sharedString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6.xml"/><Relationship Id="rId19" Type="http://schemas.openxmlformats.org/officeDocument/2006/relationships/sheetMetadata" Target="metadata.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Table" Target="pivotTables/pivotTabl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Training + Forecast.xlsx]Pivot Tables!PivotTable1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c:f>
              <c:strCache>
                <c:ptCount val="1"/>
                <c:pt idx="0">
                  <c:v>Total Profit</c:v>
                </c:pt>
              </c:strCache>
            </c:strRef>
          </c:tx>
          <c:spPr>
            <a:solidFill>
              <a:schemeClr val="accent1"/>
            </a:solidFill>
            <a:ln>
              <a:noFill/>
            </a:ln>
            <a:effectLst/>
          </c:spPr>
          <c:invertIfNegative val="0"/>
          <c:cat>
            <c:strRef>
              <c:f>'Pivot Tables'!$A$14:$A$19</c:f>
              <c:strCache>
                <c:ptCount val="5"/>
                <c:pt idx="0">
                  <c:v>ACME Bites</c:v>
                </c:pt>
                <c:pt idx="1">
                  <c:v>Wholesome Foods</c:v>
                </c:pt>
                <c:pt idx="2">
                  <c:v>ABC Groceries</c:v>
                </c:pt>
                <c:pt idx="3">
                  <c:v>Park &amp; Shop Convenience Stores</c:v>
                </c:pt>
                <c:pt idx="4">
                  <c:v>Tres Delicious</c:v>
                </c:pt>
              </c:strCache>
            </c:strRef>
          </c:cat>
          <c:val>
            <c:numRef>
              <c:f>'Pivot Tables'!$B$14:$B$19</c:f>
              <c:numCache>
                <c:formatCode>\$#,##0.00;\(\$#,##0.00\);\$#,##0.00</c:formatCode>
                <c:ptCount val="5"/>
                <c:pt idx="0">
                  <c:v>828388.45</c:v>
                </c:pt>
                <c:pt idx="1">
                  <c:v>639688.25</c:v>
                </c:pt>
                <c:pt idx="2">
                  <c:v>523322.45</c:v>
                </c:pt>
                <c:pt idx="3">
                  <c:v>423502.25</c:v>
                </c:pt>
                <c:pt idx="4">
                  <c:v>302202.75</c:v>
                </c:pt>
              </c:numCache>
            </c:numRef>
          </c:val>
          <c:extLst>
            <c:ext xmlns:c16="http://schemas.microsoft.com/office/drawing/2014/chart" uri="{C3380CC4-5D6E-409C-BE32-E72D297353CC}">
              <c16:uniqueId val="{00000000-AFB8-4BA2-B069-516D047F2337}"/>
            </c:ext>
          </c:extLst>
        </c:ser>
        <c:dLbls>
          <c:showLegendKey val="0"/>
          <c:showVal val="0"/>
          <c:showCatName val="0"/>
          <c:showSerName val="0"/>
          <c:showPercent val="0"/>
          <c:showBubbleSize val="0"/>
        </c:dLbls>
        <c:gapWidth val="219"/>
        <c:overlap val="-27"/>
        <c:axId val="643024976"/>
        <c:axId val="897532064"/>
      </c:barChart>
      <c:lineChart>
        <c:grouping val="standard"/>
        <c:varyColors val="0"/>
        <c:ser>
          <c:idx val="1"/>
          <c:order val="1"/>
          <c:tx>
            <c:strRef>
              <c:f>'Pivot Tables'!$C$13</c:f>
              <c:strCache>
                <c:ptCount val="1"/>
                <c:pt idx="0">
                  <c:v>Total Profit Goal</c:v>
                </c:pt>
              </c:strCache>
            </c:strRef>
          </c:tx>
          <c:spPr>
            <a:ln w="28575" cap="rnd">
              <a:solidFill>
                <a:schemeClr val="accent2"/>
              </a:solidFill>
              <a:round/>
            </a:ln>
            <a:effectLst/>
          </c:spPr>
          <c:marker>
            <c:symbol val="none"/>
          </c:marker>
          <c:cat>
            <c:strRef>
              <c:f>'Pivot Tables'!$A$14:$A$19</c:f>
              <c:strCache>
                <c:ptCount val="5"/>
                <c:pt idx="0">
                  <c:v>ACME Bites</c:v>
                </c:pt>
                <c:pt idx="1">
                  <c:v>Wholesome Foods</c:v>
                </c:pt>
                <c:pt idx="2">
                  <c:v>ABC Groceries</c:v>
                </c:pt>
                <c:pt idx="3">
                  <c:v>Park &amp; Shop Convenience Stores</c:v>
                </c:pt>
                <c:pt idx="4">
                  <c:v>Tres Delicious</c:v>
                </c:pt>
              </c:strCache>
            </c:strRef>
          </c:cat>
          <c:val>
            <c:numRef>
              <c:f>'Pivot Tables'!$C$14:$C$19</c:f>
              <c:numCache>
                <c:formatCode>_("$"* #,##0.00_);_("$"* \(#,##0.00\);_("$"* "-"??_);_(@_)</c:formatCode>
                <c:ptCount val="5"/>
                <c:pt idx="0">
                  <c:v>600000</c:v>
                </c:pt>
                <c:pt idx="1">
                  <c:v>600000</c:v>
                </c:pt>
                <c:pt idx="2">
                  <c:v>600000</c:v>
                </c:pt>
                <c:pt idx="3">
                  <c:v>600000</c:v>
                </c:pt>
                <c:pt idx="4">
                  <c:v>600000</c:v>
                </c:pt>
              </c:numCache>
            </c:numRef>
          </c:val>
          <c:smooth val="0"/>
          <c:extLst>
            <c:ext xmlns:c16="http://schemas.microsoft.com/office/drawing/2014/chart" uri="{C3380CC4-5D6E-409C-BE32-E72D297353CC}">
              <c16:uniqueId val="{00000001-AFB8-4BA2-B069-516D047F2337}"/>
            </c:ext>
          </c:extLst>
        </c:ser>
        <c:dLbls>
          <c:showLegendKey val="0"/>
          <c:showVal val="0"/>
          <c:showCatName val="0"/>
          <c:showSerName val="0"/>
          <c:showPercent val="0"/>
          <c:showBubbleSize val="0"/>
        </c:dLbls>
        <c:marker val="1"/>
        <c:smooth val="0"/>
        <c:axId val="643024976"/>
        <c:axId val="897532064"/>
      </c:lineChart>
      <c:catAx>
        <c:axId val="64302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532064"/>
        <c:crosses val="autoZero"/>
        <c:auto val="1"/>
        <c:lblAlgn val="ctr"/>
        <c:lblOffset val="100"/>
        <c:noMultiLvlLbl val="0"/>
      </c:catAx>
      <c:valAx>
        <c:axId val="897532064"/>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02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Training + Forecast.xlsx]Pivot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Orders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Tables'!$A$3:$A$8</c:f>
              <c:strCache>
                <c:ptCount val="5"/>
                <c:pt idx="0">
                  <c:v>ACME Bites</c:v>
                </c:pt>
                <c:pt idx="1">
                  <c:v>Wholesome Foods</c:v>
                </c:pt>
                <c:pt idx="2">
                  <c:v>ABC Groceries</c:v>
                </c:pt>
                <c:pt idx="3">
                  <c:v>Park &amp; Shop Convenience Stores</c:v>
                </c:pt>
                <c:pt idx="4">
                  <c:v>Tres Delicious</c:v>
                </c:pt>
              </c:strCache>
            </c:strRef>
          </c:cat>
          <c:val>
            <c:numRef>
              <c:f>'Pivot Tables'!$B$3:$B$8</c:f>
              <c:numCache>
                <c:formatCode>General</c:formatCode>
                <c:ptCount val="5"/>
                <c:pt idx="0">
                  <c:v>206</c:v>
                </c:pt>
                <c:pt idx="1">
                  <c:v>156</c:v>
                </c:pt>
                <c:pt idx="2">
                  <c:v>132</c:v>
                </c:pt>
                <c:pt idx="3">
                  <c:v>114</c:v>
                </c:pt>
                <c:pt idx="4">
                  <c:v>92</c:v>
                </c:pt>
              </c:numCache>
            </c:numRef>
          </c:val>
          <c:extLst>
            <c:ext xmlns:c16="http://schemas.microsoft.com/office/drawing/2014/chart" uri="{C3380CC4-5D6E-409C-BE32-E72D297353CC}">
              <c16:uniqueId val="{00000000-F8CD-45F5-B9D3-F54D82C9B6F9}"/>
            </c:ext>
          </c:extLst>
        </c:ser>
        <c:dLbls>
          <c:showLegendKey val="0"/>
          <c:showVal val="0"/>
          <c:showCatName val="0"/>
          <c:showSerName val="0"/>
          <c:showPercent val="0"/>
          <c:showBubbleSize val="0"/>
        </c:dLbls>
        <c:gapWidth val="219"/>
        <c:axId val="9616912"/>
        <c:axId val="744342656"/>
      </c:barChart>
      <c:catAx>
        <c:axId val="961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42656"/>
        <c:crosses val="autoZero"/>
        <c:auto val="1"/>
        <c:lblAlgn val="ctr"/>
        <c:lblOffset val="100"/>
        <c:noMultiLvlLbl val="0"/>
      </c:catAx>
      <c:valAx>
        <c:axId val="744342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Training + Forecast.xlsx]Pivot Tables!PivotTable5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6071157028857"/>
          <c:y val="1.4787552550346682E-2"/>
          <c:w val="0.86958971830530174"/>
          <c:h val="0.80142259838211394"/>
        </c:manualLayout>
      </c:layout>
      <c:barChart>
        <c:barDir val="col"/>
        <c:grouping val="clustered"/>
        <c:varyColors val="0"/>
        <c:ser>
          <c:idx val="0"/>
          <c:order val="0"/>
          <c:tx>
            <c:strRef>
              <c:f>'Pivot Tables'!$B$22:$B$23</c:f>
              <c:strCache>
                <c:ptCount val="1"/>
                <c:pt idx="0">
                  <c:v>2019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Tables'!$A$24:$A$30</c:f>
              <c:strCache>
                <c:ptCount val="6"/>
                <c:pt idx="0">
                  <c:v>Chocolate Chip</c:v>
                </c:pt>
                <c:pt idx="1">
                  <c:v>Fortune Cookie</c:v>
                </c:pt>
                <c:pt idx="2">
                  <c:v>Oatmeal Raisin</c:v>
                </c:pt>
                <c:pt idx="3">
                  <c:v>Snickerdoodle</c:v>
                </c:pt>
                <c:pt idx="4">
                  <c:v>Sugar</c:v>
                </c:pt>
                <c:pt idx="5">
                  <c:v>White Chocolate Macadamia Nut</c:v>
                </c:pt>
              </c:strCache>
            </c:strRef>
          </c:cat>
          <c:val>
            <c:numRef>
              <c:f>'Pivot Tables'!$B$24:$B$30</c:f>
              <c:numCache>
                <c:formatCode>0</c:formatCode>
                <c:ptCount val="6"/>
                <c:pt idx="0">
                  <c:v>1612.686274509804</c:v>
                </c:pt>
                <c:pt idx="1">
                  <c:v>1577.391304347826</c:v>
                </c:pt>
                <c:pt idx="2">
                  <c:v>1464.695652173913</c:v>
                </c:pt>
                <c:pt idx="3">
                  <c:v>1365.391304347826</c:v>
                </c:pt>
                <c:pt idx="4">
                  <c:v>1485.1428571428571</c:v>
                </c:pt>
                <c:pt idx="5">
                  <c:v>1461.8888888888889</c:v>
                </c:pt>
              </c:numCache>
            </c:numRef>
          </c:val>
          <c:extLst>
            <c:ext xmlns:c16="http://schemas.microsoft.com/office/drawing/2014/chart" uri="{C3380CC4-5D6E-409C-BE32-E72D297353CC}">
              <c16:uniqueId val="{00000000-5E18-42C3-99EF-17B5F2435F06}"/>
            </c:ext>
          </c:extLst>
        </c:ser>
        <c:ser>
          <c:idx val="1"/>
          <c:order val="1"/>
          <c:tx>
            <c:strRef>
              <c:f>'Pivot Tables'!$C$22:$C$23</c:f>
              <c:strCache>
                <c:ptCount val="1"/>
                <c:pt idx="0">
                  <c:v>2020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Tables'!$A$24:$A$30</c:f>
              <c:strCache>
                <c:ptCount val="6"/>
                <c:pt idx="0">
                  <c:v>Chocolate Chip</c:v>
                </c:pt>
                <c:pt idx="1">
                  <c:v>Fortune Cookie</c:v>
                </c:pt>
                <c:pt idx="2">
                  <c:v>Oatmeal Raisin</c:v>
                </c:pt>
                <c:pt idx="3">
                  <c:v>Snickerdoodle</c:v>
                </c:pt>
                <c:pt idx="4">
                  <c:v>Sugar</c:v>
                </c:pt>
                <c:pt idx="5">
                  <c:v>White Chocolate Macadamia Nut</c:v>
                </c:pt>
              </c:strCache>
            </c:strRef>
          </c:cat>
          <c:val>
            <c:numRef>
              <c:f>'Pivot Tables'!$C$24:$C$30</c:f>
              <c:numCache>
                <c:formatCode>0</c:formatCode>
                <c:ptCount val="6"/>
                <c:pt idx="0">
                  <c:v>1695.3377483443708</c:v>
                </c:pt>
                <c:pt idx="1">
                  <c:v>1684.5857142857142</c:v>
                </c:pt>
                <c:pt idx="2">
                  <c:v>1713.0985915492959</c:v>
                </c:pt>
                <c:pt idx="3">
                  <c:v>1649.2142857142858</c:v>
                </c:pt>
                <c:pt idx="4">
                  <c:v>1570.4074074074074</c:v>
                </c:pt>
                <c:pt idx="5">
                  <c:v>1499.4512195121952</c:v>
                </c:pt>
              </c:numCache>
            </c:numRef>
          </c:val>
          <c:extLst>
            <c:ext xmlns:c16="http://schemas.microsoft.com/office/drawing/2014/chart" uri="{C3380CC4-5D6E-409C-BE32-E72D297353CC}">
              <c16:uniqueId val="{0000000C-5E18-42C3-99EF-17B5F2435F06}"/>
            </c:ext>
          </c:extLst>
        </c:ser>
        <c:dLbls>
          <c:showLegendKey val="0"/>
          <c:showVal val="0"/>
          <c:showCatName val="0"/>
          <c:showSerName val="0"/>
          <c:showPercent val="0"/>
          <c:showBubbleSize val="0"/>
        </c:dLbls>
        <c:gapWidth val="219"/>
        <c:overlap val="-27"/>
        <c:axId val="646354640"/>
        <c:axId val="744244464"/>
      </c:barChart>
      <c:catAx>
        <c:axId val="6463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44464"/>
        <c:crosses val="autoZero"/>
        <c:auto val="1"/>
        <c:lblAlgn val="ctr"/>
        <c:lblOffset val="100"/>
        <c:noMultiLvlLbl val="0"/>
      </c:catAx>
      <c:valAx>
        <c:axId val="744244464"/>
        <c:scaling>
          <c:orientation val="minMax"/>
          <c:max val="18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54640"/>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FY20:</a:t>
            </a:r>
            <a:r>
              <a:rPr lang="en-US" baseline="0"/>
              <a:t> </a:t>
            </a:r>
            <a:r>
              <a:rPr lang="en-US"/>
              <a:t>Total</a:t>
            </a:r>
            <a:r>
              <a:rPr lang="en-US" baseline="0"/>
              <a:t> Sold Monthly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Lit>
          </c:val>
          <c:smooth val="0"/>
          <c:extLst>
            <c:ext xmlns:c16="http://schemas.microsoft.com/office/drawing/2014/chart" uri="{C3380CC4-5D6E-409C-BE32-E72D297353CC}">
              <c16:uniqueId val="{00000001-6993-4F73-815A-8D81B36149D2}"/>
            </c:ext>
          </c:extLst>
        </c:ser>
        <c:dLbls>
          <c:showLegendKey val="0"/>
          <c:showVal val="0"/>
          <c:showCatName val="0"/>
          <c:showSerName val="0"/>
          <c:showPercent val="0"/>
          <c:showBubbleSize val="0"/>
        </c:dLbls>
        <c:smooth val="0"/>
        <c:axId val="656288256"/>
        <c:axId val="948315952"/>
      </c:lineChart>
      <c:catAx>
        <c:axId val="6562882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315952"/>
        <c:crosses val="autoZero"/>
        <c:auto val="1"/>
        <c:lblAlgn val="ctr"/>
        <c:lblOffset val="100"/>
        <c:noMultiLvlLbl val="0"/>
        <c:extLst>
          <c:ext xmlns:c15="http://schemas.microsoft.com/office/drawing/2012/chart" uri="{F40574EE-89B7-4290-83BB-5DA773EAF853}">
            <c15:numFmt c:formatCode="General" c:sourceLinked="1"/>
          </c:ext>
        </c:extLst>
      </c:catAx>
      <c:valAx>
        <c:axId val="94831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28825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[Power Pivot Training + Forecast.xlsx]PivotChartTable3</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Sales Forecasting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2"/>
            <c:forward val="12"/>
            <c:dispRSqr val="0"/>
            <c:dispEq val="0"/>
          </c:trendline>
          <c:cat>
            <c:numRef>
              <c:f>Forecasting!$D$2:$D$17</c:f>
              <c:numCache>
                <c:formatCode>m/d/yyyy</c:formatCode>
                <c:ptCount val="16"/>
                <c:pt idx="0">
                  <c:v>43709</c:v>
                </c:pt>
                <c:pt idx="1">
                  <c:v>43739</c:v>
                </c:pt>
                <c:pt idx="2">
                  <c:v>43770</c:v>
                </c:pt>
                <c:pt idx="3">
                  <c:v>43800</c:v>
                </c:pt>
                <c:pt idx="4">
                  <c:v>43831</c:v>
                </c:pt>
                <c:pt idx="5">
                  <c:v>43862</c:v>
                </c:pt>
                <c:pt idx="6">
                  <c:v>43891</c:v>
                </c:pt>
                <c:pt idx="7">
                  <c:v>43922</c:v>
                </c:pt>
                <c:pt idx="8">
                  <c:v>43952</c:v>
                </c:pt>
                <c:pt idx="9">
                  <c:v>43983</c:v>
                </c:pt>
                <c:pt idx="10">
                  <c:v>44013</c:v>
                </c:pt>
                <c:pt idx="11">
                  <c:v>44044</c:v>
                </c:pt>
                <c:pt idx="12">
                  <c:v>44075</c:v>
                </c:pt>
                <c:pt idx="13">
                  <c:v>44105</c:v>
                </c:pt>
                <c:pt idx="14">
                  <c:v>44136</c:v>
                </c:pt>
                <c:pt idx="15">
                  <c:v>44166</c:v>
                </c:pt>
              </c:numCache>
            </c:numRef>
          </c:cat>
          <c:val>
            <c:numRef>
              <c:f>Forecasting!$E$2:$E$17</c:f>
              <c:numCache>
                <c:formatCode>General</c:formatCode>
                <c:ptCount val="16"/>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1-5C6B-415A-A9AF-9DD0637B840A}"/>
            </c:ext>
          </c:extLst>
        </c:ser>
        <c:dLbls>
          <c:showLegendKey val="0"/>
          <c:showVal val="0"/>
          <c:showCatName val="0"/>
          <c:showSerName val="0"/>
          <c:showPercent val="0"/>
          <c:showBubbleSize val="0"/>
        </c:dLbls>
        <c:smooth val="0"/>
        <c:axId val="1965341248"/>
        <c:axId val="636945280"/>
      </c:lineChart>
      <c:dateAx>
        <c:axId val="19653412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945280"/>
        <c:crosses val="autoZero"/>
        <c:auto val="1"/>
        <c:lblOffset val="100"/>
        <c:baseTimeUnit val="months"/>
      </c:dateAx>
      <c:valAx>
        <c:axId val="63694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341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Forecasting!$H$2</c:f>
              <c:strCache>
                <c:ptCount val="1"/>
                <c:pt idx="0">
                  <c:v>Values</c:v>
                </c:pt>
              </c:strCache>
            </c:strRef>
          </c:tx>
          <c:spPr>
            <a:ln w="28575" cap="rnd">
              <a:solidFill>
                <a:schemeClr val="accent1"/>
              </a:solidFill>
              <a:round/>
            </a:ln>
            <a:effectLst/>
          </c:spPr>
          <c:marker>
            <c:symbol val="none"/>
          </c:marker>
          <c:val>
            <c:numRef>
              <c:f>Forecasting!$H$3:$H$30</c:f>
              <c:numCache>
                <c:formatCode>General</c:formatCode>
                <c:ptCount val="28"/>
                <c:pt idx="0">
                  <c:v>50601</c:v>
                </c:pt>
                <c:pt idx="1">
                  <c:v>95622</c:v>
                </c:pt>
                <c:pt idx="2">
                  <c:v>65481</c:v>
                </c:pt>
                <c:pt idx="3">
                  <c:v>52970</c:v>
                </c:pt>
                <c:pt idx="4">
                  <c:v>67841</c:v>
                </c:pt>
                <c:pt idx="5">
                  <c:v>55115</c:v>
                </c:pt>
                <c:pt idx="6">
                  <c:v>53420</c:v>
                </c:pt>
                <c:pt idx="7">
                  <c:v>78893</c:v>
                </c:pt>
                <c:pt idx="8">
                  <c:v>51771</c:v>
                </c:pt>
                <c:pt idx="9">
                  <c:v>103302</c:v>
                </c:pt>
                <c:pt idx="10">
                  <c:v>69355</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0-337F-4D53-BDFF-B468CBA64804}"/>
            </c:ext>
          </c:extLst>
        </c:ser>
        <c:ser>
          <c:idx val="1"/>
          <c:order val="1"/>
          <c:tx>
            <c:strRef>
              <c:f>Forecasting!$I$2</c:f>
              <c:strCache>
                <c:ptCount val="1"/>
                <c:pt idx="0">
                  <c:v>Forecast</c:v>
                </c:pt>
              </c:strCache>
            </c:strRef>
          </c:tx>
          <c:spPr>
            <a:ln w="25400" cap="rnd">
              <a:solidFill>
                <a:schemeClr val="accent2"/>
              </a:solidFill>
              <a:round/>
            </a:ln>
            <a:effectLst/>
          </c:spPr>
          <c:marker>
            <c:symbol val="none"/>
          </c:marker>
          <c:cat>
            <c:numRef>
              <c:f>Forecasting!$G$3:$G$30</c:f>
              <c:numCache>
                <c:formatCode>m/d/yyyy</c:formatCode>
                <c:ptCount val="28"/>
                <c:pt idx="0">
                  <c:v>43709</c:v>
                </c:pt>
                <c:pt idx="1">
                  <c:v>43739</c:v>
                </c:pt>
                <c:pt idx="2">
                  <c:v>43770</c:v>
                </c:pt>
                <c:pt idx="3">
                  <c:v>43800</c:v>
                </c:pt>
                <c:pt idx="4">
                  <c:v>43831</c:v>
                </c:pt>
                <c:pt idx="5">
                  <c:v>43862</c:v>
                </c:pt>
                <c:pt idx="6">
                  <c:v>43891</c:v>
                </c:pt>
                <c:pt idx="7">
                  <c:v>43922</c:v>
                </c:pt>
                <c:pt idx="8">
                  <c:v>43952</c:v>
                </c:pt>
                <c:pt idx="9">
                  <c:v>43983</c:v>
                </c:pt>
                <c:pt idx="10">
                  <c:v>44013</c:v>
                </c:pt>
                <c:pt idx="11">
                  <c:v>44044</c:v>
                </c:pt>
                <c:pt idx="12">
                  <c:v>44075</c:v>
                </c:pt>
                <c:pt idx="13">
                  <c:v>44105</c:v>
                </c:pt>
                <c:pt idx="14">
                  <c:v>44136</c:v>
                </c:pt>
                <c:pt idx="15">
                  <c:v>44166</c:v>
                </c:pt>
                <c:pt idx="16">
                  <c:v>44197</c:v>
                </c:pt>
                <c:pt idx="17">
                  <c:v>44228</c:v>
                </c:pt>
                <c:pt idx="18">
                  <c:v>44256</c:v>
                </c:pt>
                <c:pt idx="19">
                  <c:v>44287</c:v>
                </c:pt>
                <c:pt idx="20">
                  <c:v>44317</c:v>
                </c:pt>
                <c:pt idx="21">
                  <c:v>44348</c:v>
                </c:pt>
                <c:pt idx="22">
                  <c:v>44378</c:v>
                </c:pt>
                <c:pt idx="23">
                  <c:v>44409</c:v>
                </c:pt>
                <c:pt idx="24">
                  <c:v>44440</c:v>
                </c:pt>
                <c:pt idx="25">
                  <c:v>44470</c:v>
                </c:pt>
                <c:pt idx="26">
                  <c:v>44501</c:v>
                </c:pt>
                <c:pt idx="27">
                  <c:v>44531</c:v>
                </c:pt>
              </c:numCache>
            </c:numRef>
          </c:cat>
          <c:val>
            <c:numRef>
              <c:f>Forecasting!$I$3:$I$30</c:f>
              <c:numCache>
                <c:formatCode>General</c:formatCode>
                <c:ptCount val="28"/>
                <c:pt idx="15">
                  <c:v>102336</c:v>
                </c:pt>
                <c:pt idx="16">
                  <c:v>66734.657850858508</c:v>
                </c:pt>
                <c:pt idx="17">
                  <c:v>94769.659481650582</c:v>
                </c:pt>
                <c:pt idx="18">
                  <c:v>69237.685514852579</c:v>
                </c:pt>
                <c:pt idx="19">
                  <c:v>97272.687145644653</c:v>
                </c:pt>
                <c:pt idx="20">
                  <c:v>71740.71317884665</c:v>
                </c:pt>
                <c:pt idx="21">
                  <c:v>99775.714809638725</c:v>
                </c:pt>
                <c:pt idx="22">
                  <c:v>74243.740842840722</c:v>
                </c:pt>
                <c:pt idx="23">
                  <c:v>102278.7424736328</c:v>
                </c:pt>
                <c:pt idx="24">
                  <c:v>76746.768506834793</c:v>
                </c:pt>
                <c:pt idx="25">
                  <c:v>104781.77013762688</c:v>
                </c:pt>
                <c:pt idx="26">
                  <c:v>79249.796170828864</c:v>
                </c:pt>
                <c:pt idx="27">
                  <c:v>107284.79780162094</c:v>
                </c:pt>
              </c:numCache>
            </c:numRef>
          </c:val>
          <c:smooth val="0"/>
          <c:extLst>
            <c:ext xmlns:c16="http://schemas.microsoft.com/office/drawing/2014/chart" uri="{C3380CC4-5D6E-409C-BE32-E72D297353CC}">
              <c16:uniqueId val="{00000001-337F-4D53-BDFF-B468CBA64804}"/>
            </c:ext>
          </c:extLst>
        </c:ser>
        <c:ser>
          <c:idx val="2"/>
          <c:order val="2"/>
          <c:tx>
            <c:strRef>
              <c:f>Forecasting!$J$2</c:f>
              <c:strCache>
                <c:ptCount val="1"/>
                <c:pt idx="0">
                  <c:v>Lower Confidence Bound</c:v>
                </c:pt>
              </c:strCache>
            </c:strRef>
          </c:tx>
          <c:spPr>
            <a:ln w="12700" cap="rnd">
              <a:solidFill>
                <a:srgbClr val="ED7D31"/>
              </a:solidFill>
              <a:prstDash val="solid"/>
              <a:round/>
            </a:ln>
            <a:effectLst/>
          </c:spPr>
          <c:marker>
            <c:symbol val="none"/>
          </c:marker>
          <c:cat>
            <c:numRef>
              <c:f>Forecasting!$G$3:$G$30</c:f>
              <c:numCache>
                <c:formatCode>m/d/yyyy</c:formatCode>
                <c:ptCount val="28"/>
                <c:pt idx="0">
                  <c:v>43709</c:v>
                </c:pt>
                <c:pt idx="1">
                  <c:v>43739</c:v>
                </c:pt>
                <c:pt idx="2">
                  <c:v>43770</c:v>
                </c:pt>
                <c:pt idx="3">
                  <c:v>43800</c:v>
                </c:pt>
                <c:pt idx="4">
                  <c:v>43831</c:v>
                </c:pt>
                <c:pt idx="5">
                  <c:v>43862</c:v>
                </c:pt>
                <c:pt idx="6">
                  <c:v>43891</c:v>
                </c:pt>
                <c:pt idx="7">
                  <c:v>43922</c:v>
                </c:pt>
                <c:pt idx="8">
                  <c:v>43952</c:v>
                </c:pt>
                <c:pt idx="9">
                  <c:v>43983</c:v>
                </c:pt>
                <c:pt idx="10">
                  <c:v>44013</c:v>
                </c:pt>
                <c:pt idx="11">
                  <c:v>44044</c:v>
                </c:pt>
                <c:pt idx="12">
                  <c:v>44075</c:v>
                </c:pt>
                <c:pt idx="13">
                  <c:v>44105</c:v>
                </c:pt>
                <c:pt idx="14">
                  <c:v>44136</c:v>
                </c:pt>
                <c:pt idx="15">
                  <c:v>44166</c:v>
                </c:pt>
                <c:pt idx="16">
                  <c:v>44197</c:v>
                </c:pt>
                <c:pt idx="17">
                  <c:v>44228</c:v>
                </c:pt>
                <c:pt idx="18">
                  <c:v>44256</c:v>
                </c:pt>
                <c:pt idx="19">
                  <c:v>44287</c:v>
                </c:pt>
                <c:pt idx="20">
                  <c:v>44317</c:v>
                </c:pt>
                <c:pt idx="21">
                  <c:v>44348</c:v>
                </c:pt>
                <c:pt idx="22">
                  <c:v>44378</c:v>
                </c:pt>
                <c:pt idx="23">
                  <c:v>44409</c:v>
                </c:pt>
                <c:pt idx="24">
                  <c:v>44440</c:v>
                </c:pt>
                <c:pt idx="25">
                  <c:v>44470</c:v>
                </c:pt>
                <c:pt idx="26">
                  <c:v>44501</c:v>
                </c:pt>
                <c:pt idx="27">
                  <c:v>44531</c:v>
                </c:pt>
              </c:numCache>
            </c:numRef>
          </c:cat>
          <c:val>
            <c:numRef>
              <c:f>Forecasting!$J$3:$J$30</c:f>
              <c:numCache>
                <c:formatCode>General</c:formatCode>
                <c:ptCount val="28"/>
                <c:pt idx="15" formatCode="0.00">
                  <c:v>102336</c:v>
                </c:pt>
                <c:pt idx="16" formatCode="0.00">
                  <c:v>32276.568614162214</c:v>
                </c:pt>
                <c:pt idx="17" formatCode="0.00">
                  <c:v>60311.415183901605</c:v>
                </c:pt>
                <c:pt idx="18" formatCode="0.00">
                  <c:v>33685.269109143708</c:v>
                </c:pt>
                <c:pt idx="19" formatCode="0.00">
                  <c:v>61719.853274309397</c:v>
                </c:pt>
                <c:pt idx="20" formatCode="0.00">
                  <c:v>35109.868039859597</c:v>
                </c:pt>
                <c:pt idx="21" formatCode="0.00">
                  <c:v>63144.07553111024</c:v>
                </c:pt>
                <c:pt idx="22" formatCode="0.00">
                  <c:v>36548.748847386596</c:v>
                </c:pt>
                <c:pt idx="23" formatCode="0.00">
                  <c:v>64582.47478450511</c:v>
                </c:pt>
                <c:pt idx="24" formatCode="0.00">
                  <c:v>38000.489616259569</c:v>
                </c:pt>
                <c:pt idx="25" formatCode="0.00">
                  <c:v>66033.637299826689</c:v>
                </c:pt>
                <c:pt idx="26" formatCode="0.00">
                  <c:v>39463.832159110782</c:v>
                </c:pt>
                <c:pt idx="27" formatCode="0.00">
                  <c:v>67496.312078146031</c:v>
                </c:pt>
              </c:numCache>
            </c:numRef>
          </c:val>
          <c:smooth val="0"/>
          <c:extLst>
            <c:ext xmlns:c16="http://schemas.microsoft.com/office/drawing/2014/chart" uri="{C3380CC4-5D6E-409C-BE32-E72D297353CC}">
              <c16:uniqueId val="{00000002-337F-4D53-BDFF-B468CBA64804}"/>
            </c:ext>
          </c:extLst>
        </c:ser>
        <c:ser>
          <c:idx val="3"/>
          <c:order val="3"/>
          <c:tx>
            <c:strRef>
              <c:f>Forecasting!$K$2</c:f>
              <c:strCache>
                <c:ptCount val="1"/>
                <c:pt idx="0">
                  <c:v>Upper Confidence Bound</c:v>
                </c:pt>
              </c:strCache>
            </c:strRef>
          </c:tx>
          <c:spPr>
            <a:ln w="12700" cap="rnd">
              <a:solidFill>
                <a:srgbClr val="ED7D31"/>
              </a:solidFill>
              <a:prstDash val="solid"/>
              <a:round/>
            </a:ln>
            <a:effectLst/>
          </c:spPr>
          <c:marker>
            <c:symbol val="none"/>
          </c:marker>
          <c:cat>
            <c:numRef>
              <c:f>Forecasting!$G$3:$G$30</c:f>
              <c:numCache>
                <c:formatCode>m/d/yyyy</c:formatCode>
                <c:ptCount val="28"/>
                <c:pt idx="0">
                  <c:v>43709</c:v>
                </c:pt>
                <c:pt idx="1">
                  <c:v>43739</c:v>
                </c:pt>
                <c:pt idx="2">
                  <c:v>43770</c:v>
                </c:pt>
                <c:pt idx="3">
                  <c:v>43800</c:v>
                </c:pt>
                <c:pt idx="4">
                  <c:v>43831</c:v>
                </c:pt>
                <c:pt idx="5">
                  <c:v>43862</c:v>
                </c:pt>
                <c:pt idx="6">
                  <c:v>43891</c:v>
                </c:pt>
                <c:pt idx="7">
                  <c:v>43922</c:v>
                </c:pt>
                <c:pt idx="8">
                  <c:v>43952</c:v>
                </c:pt>
                <c:pt idx="9">
                  <c:v>43983</c:v>
                </c:pt>
                <c:pt idx="10">
                  <c:v>44013</c:v>
                </c:pt>
                <c:pt idx="11">
                  <c:v>44044</c:v>
                </c:pt>
                <c:pt idx="12">
                  <c:v>44075</c:v>
                </c:pt>
                <c:pt idx="13">
                  <c:v>44105</c:v>
                </c:pt>
                <c:pt idx="14">
                  <c:v>44136</c:v>
                </c:pt>
                <c:pt idx="15">
                  <c:v>44166</c:v>
                </c:pt>
                <c:pt idx="16">
                  <c:v>44197</c:v>
                </c:pt>
                <c:pt idx="17">
                  <c:v>44228</c:v>
                </c:pt>
                <c:pt idx="18">
                  <c:v>44256</c:v>
                </c:pt>
                <c:pt idx="19">
                  <c:v>44287</c:v>
                </c:pt>
                <c:pt idx="20">
                  <c:v>44317</c:v>
                </c:pt>
                <c:pt idx="21">
                  <c:v>44348</c:v>
                </c:pt>
                <c:pt idx="22">
                  <c:v>44378</c:v>
                </c:pt>
                <c:pt idx="23">
                  <c:v>44409</c:v>
                </c:pt>
                <c:pt idx="24">
                  <c:v>44440</c:v>
                </c:pt>
                <c:pt idx="25">
                  <c:v>44470</c:v>
                </c:pt>
                <c:pt idx="26">
                  <c:v>44501</c:v>
                </c:pt>
                <c:pt idx="27">
                  <c:v>44531</c:v>
                </c:pt>
              </c:numCache>
            </c:numRef>
          </c:cat>
          <c:val>
            <c:numRef>
              <c:f>Forecasting!$K$3:$K$30</c:f>
              <c:numCache>
                <c:formatCode>General</c:formatCode>
                <c:ptCount val="28"/>
                <c:pt idx="15" formatCode="0.00">
                  <c:v>102336</c:v>
                </c:pt>
                <c:pt idx="16" formatCode="0.00">
                  <c:v>101192.7470875548</c:v>
                </c:pt>
                <c:pt idx="17" formatCode="0.00">
                  <c:v>129227.90377939955</c:v>
                </c:pt>
                <c:pt idx="18" formatCode="0.00">
                  <c:v>104790.10192056146</c:v>
                </c:pt>
                <c:pt idx="19" formatCode="0.00">
                  <c:v>132825.52101697991</c:v>
                </c:pt>
                <c:pt idx="20" formatCode="0.00">
                  <c:v>108371.5583178337</c:v>
                </c:pt>
                <c:pt idx="21" formatCode="0.00">
                  <c:v>136407.35408816719</c:v>
                </c:pt>
                <c:pt idx="22" formatCode="0.00">
                  <c:v>111938.73283829485</c:v>
                </c:pt>
                <c:pt idx="23" formatCode="0.00">
                  <c:v>139975.01016276047</c:v>
                </c:pt>
                <c:pt idx="24" formatCode="0.00">
                  <c:v>115493.04739741002</c:v>
                </c:pt>
                <c:pt idx="25" formatCode="0.00">
                  <c:v>143529.90297542707</c:v>
                </c:pt>
                <c:pt idx="26" formatCode="0.00">
                  <c:v>119035.76018254695</c:v>
                </c:pt>
                <c:pt idx="27" formatCode="0.00">
                  <c:v>147073.28352509585</c:v>
                </c:pt>
              </c:numCache>
            </c:numRef>
          </c:val>
          <c:smooth val="0"/>
          <c:extLst>
            <c:ext xmlns:c16="http://schemas.microsoft.com/office/drawing/2014/chart" uri="{C3380CC4-5D6E-409C-BE32-E72D297353CC}">
              <c16:uniqueId val="{00000003-337F-4D53-BDFF-B468CBA64804}"/>
            </c:ext>
          </c:extLst>
        </c:ser>
        <c:dLbls>
          <c:showLegendKey val="0"/>
          <c:showVal val="0"/>
          <c:showCatName val="0"/>
          <c:showSerName val="0"/>
          <c:showPercent val="0"/>
          <c:showBubbleSize val="0"/>
        </c:dLbls>
        <c:smooth val="0"/>
        <c:axId val="482645183"/>
        <c:axId val="312982671"/>
      </c:lineChart>
      <c:catAx>
        <c:axId val="48264518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82671"/>
        <c:crosses val="autoZero"/>
        <c:auto val="1"/>
        <c:lblAlgn val="ctr"/>
        <c:lblOffset val="100"/>
        <c:noMultiLvlLbl val="0"/>
      </c:catAx>
      <c:valAx>
        <c:axId val="31298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645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16</xdr:col>
      <xdr:colOff>10026</xdr:colOff>
      <xdr:row>26</xdr:row>
      <xdr:rowOff>180473</xdr:rowOff>
    </xdr:from>
    <xdr:to>
      <xdr:col>24</xdr:col>
      <xdr:colOff>10026</xdr:colOff>
      <xdr:row>61</xdr:row>
      <xdr:rowOff>0</xdr:rowOff>
    </xdr:to>
    <xdr:graphicFrame macro="">
      <xdr:nvGraphicFramePr>
        <xdr:cNvPr id="2" name="Chart 1">
          <a:extLst>
            <a:ext uri="{FF2B5EF4-FFF2-40B4-BE49-F238E27FC236}">
              <a16:creationId xmlns:a16="http://schemas.microsoft.com/office/drawing/2014/main" id="{6ACEDE8F-27E7-4F5D-BD63-5246433C2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4</xdr:row>
      <xdr:rowOff>0</xdr:rowOff>
    </xdr:from>
    <xdr:to>
      <xdr:col>4</xdr:col>
      <xdr:colOff>0</xdr:colOff>
      <xdr:row>18</xdr:row>
      <xdr:rowOff>9072</xdr:rowOff>
    </xdr:to>
    <mc:AlternateContent xmlns:mc="http://schemas.openxmlformats.org/markup-compatibility/2006" xmlns:a14="http://schemas.microsoft.com/office/drawing/2010/main">
      <mc:Choice Requires="a14">
        <xdr:graphicFrame macro="">
          <xdr:nvGraphicFramePr>
            <xdr:cNvPr id="3" name="Cookie Type">
              <a:extLst>
                <a:ext uri="{FF2B5EF4-FFF2-40B4-BE49-F238E27FC236}">
                  <a16:creationId xmlns:a16="http://schemas.microsoft.com/office/drawing/2014/main" id="{89E65D1E-AA2A-4223-B82B-9B340A4F74FC}"/>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mlns="">
        <xdr:sp macro="" textlink="">
          <xdr:nvSpPr>
            <xdr:cNvPr id="0" name=""/>
            <xdr:cNvSpPr>
              <a:spLocks noTextEdit="1"/>
            </xdr:cNvSpPr>
          </xdr:nvSpPr>
          <xdr:spPr>
            <a:xfrm>
              <a:off x="1" y="725714"/>
              <a:ext cx="2431142" cy="2549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4</xdr:row>
      <xdr:rowOff>1421</xdr:rowOff>
    </xdr:from>
    <xdr:to>
      <xdr:col>24</xdr:col>
      <xdr:colOff>0</xdr:colOff>
      <xdr:row>25</xdr:row>
      <xdr:rowOff>0</xdr:rowOff>
    </xdr:to>
    <xdr:graphicFrame macro="">
      <xdr:nvGraphicFramePr>
        <xdr:cNvPr id="4" name="Chart 3">
          <a:extLst>
            <a:ext uri="{FF2B5EF4-FFF2-40B4-BE49-F238E27FC236}">
              <a16:creationId xmlns:a16="http://schemas.microsoft.com/office/drawing/2014/main" id="{528D19E7-8202-44BC-A93E-19C591DAF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27</xdr:row>
      <xdr:rowOff>0</xdr:rowOff>
    </xdr:from>
    <xdr:to>
      <xdr:col>16</xdr:col>
      <xdr:colOff>0</xdr:colOff>
      <xdr:row>61</xdr:row>
      <xdr:rowOff>0</xdr:rowOff>
    </xdr:to>
    <xdr:graphicFrame macro="">
      <xdr:nvGraphicFramePr>
        <xdr:cNvPr id="5" name="Chart 4">
          <a:extLst>
            <a:ext uri="{FF2B5EF4-FFF2-40B4-BE49-F238E27FC236}">
              <a16:creationId xmlns:a16="http://schemas.microsoft.com/office/drawing/2014/main" id="{01A1A04C-E3CF-4D6E-953C-FDA242632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3</xdr:row>
      <xdr:rowOff>182561</xdr:rowOff>
    </xdr:from>
    <xdr:to>
      <xdr:col>16</xdr:col>
      <xdr:colOff>0</xdr:colOff>
      <xdr:row>24</xdr:row>
      <xdr:rowOff>182562</xdr:rowOff>
    </xdr:to>
    <xdr:graphicFrame macro="">
      <xdr:nvGraphicFramePr>
        <xdr:cNvPr id="6" name="Chart 5">
          <a:extLst>
            <a:ext uri="{FF2B5EF4-FFF2-40B4-BE49-F238E27FC236}">
              <a16:creationId xmlns:a16="http://schemas.microsoft.com/office/drawing/2014/main" id="{4B737F5A-1FD6-468C-93D8-5A7E27424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9071</xdr:colOff>
      <xdr:row>17</xdr:row>
      <xdr:rowOff>181427</xdr:rowOff>
    </xdr:from>
    <xdr:to>
      <xdr:col>4</xdr:col>
      <xdr:colOff>0</xdr:colOff>
      <xdr:row>25</xdr:row>
      <xdr:rowOff>0</xdr:rowOff>
    </xdr:to>
    <mc:AlternateContent xmlns:mc="http://schemas.openxmlformats.org/markup-compatibility/2006" xmlns:a14="http://schemas.microsoft.com/office/drawing/2010/main">
      <mc:Choice Requires="a14">
        <xdr:graphicFrame macro="">
          <xdr:nvGraphicFramePr>
            <xdr:cNvPr id="7" name="Date (Year)">
              <a:extLst>
                <a:ext uri="{FF2B5EF4-FFF2-40B4-BE49-F238E27FC236}">
                  <a16:creationId xmlns:a16="http://schemas.microsoft.com/office/drawing/2014/main" id="{3799B240-415E-4316-8751-C10727B26CE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9071" y="3265713"/>
              <a:ext cx="2422072" cy="1270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12</xdr:col>
      <xdr:colOff>0</xdr:colOff>
      <xdr:row>26</xdr:row>
      <xdr:rowOff>183029</xdr:rowOff>
    </xdr:to>
    <xdr:graphicFrame macro="">
      <xdr:nvGraphicFramePr>
        <xdr:cNvPr id="2" name="Chart 1">
          <a:extLst>
            <a:ext uri="{FF2B5EF4-FFF2-40B4-BE49-F238E27FC236}">
              <a16:creationId xmlns:a16="http://schemas.microsoft.com/office/drawing/2014/main" id="{659C2E87-F5C2-42C8-90BF-8CED3494B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24</xdr:col>
      <xdr:colOff>0</xdr:colOff>
      <xdr:row>27</xdr:row>
      <xdr:rowOff>0</xdr:rowOff>
    </xdr:to>
    <xdr:graphicFrame macro="">
      <xdr:nvGraphicFramePr>
        <xdr:cNvPr id="4" name="Chart 3">
          <a:extLst>
            <a:ext uri="{FF2B5EF4-FFF2-40B4-BE49-F238E27FC236}">
              <a16:creationId xmlns:a16="http://schemas.microsoft.com/office/drawing/2014/main" id="{E67CF5BF-4EEF-4061-A024-2E490763C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Pham" refreshedDate="45204.617239583335" backgroundQuery="1" createdVersion="8" refreshedVersion="8" minRefreshableVersion="3" recordCount="0" supportSubquery="1" supportAdvancedDrill="1" xr:uid="{5CBD05E1-515D-4B24-B32F-2017828319D9}">
  <cacheSource type="external" connectionId="6"/>
  <cacheFields count="4">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5" level="32767"/>
    <cacheField name="[Measures].[_Total Profit Goal]" caption="_Total Profit Goal" numFmtId="0" hierarchy="30" level="32767"/>
    <cacheField name="[Orders].[Order ID].[Order ID]" caption="Order ID" numFmtId="0" hierarchy="12" level="1">
      <sharedItems containsSemiMixedTypes="0" containsNonDate="0" containsString="0"/>
    </cacheField>
  </cacheFields>
  <cacheHierarchies count="37">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2" memberValueDatatype="5" unbalanced="0">
      <fieldsUsage count="2">
        <fieldUsage x="-1"/>
        <fieldUsage x="3"/>
      </fieldsUsage>
    </cacheHierarchy>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Sheet1]" caption="__XL_Count Sheet1" measure="1" displayFolder="" measureGroup="Cookie Types" count="0" hidden="1"/>
    <cacheHierarchy uniqueName="[Measures].[__XL_Count Sheet11]" caption="__XL_Count Sheet11" measure="1" displayFolder="" measureGroup="Orders" count="0" hidden="1"/>
    <cacheHierarchy uniqueName="[Measures].[__XL_Count Sheet12]" caption="__XL_Count Sheet12" measure="1" displayFolder="" measureGroup="Customers"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2"/>
      </fieldsUsage>
    </cacheHierarchy>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2"/>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4"/>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Pham" refreshedDate="45204.617241087966" backgroundQuery="1" createdVersion="8" refreshedVersion="8" minRefreshableVersion="3" recordCount="0" supportSubquery="1" supportAdvancedDrill="1" xr:uid="{9157CF3B-CBC0-4938-85CD-0AAE21809E80}">
  <cacheSource type="external" connectionId="6"/>
  <cacheFields count="3">
    <cacheField name="[Orders].[Date (Year)].[Date (Year)]" caption="Date (Year)" numFmtId="0" hierarchy="19" level="1">
      <sharedItems count="2">
        <s v="2019"/>
        <s v="2020"/>
      </sharedItems>
    </cacheField>
    <cacheField name="[Cookie Types].[Cookie Type].[Cookie Type]" caption="Cookie Type" numFmtId="0" level="1">
      <sharedItems count="6">
        <s v="Chocolate Chip"/>
        <s v="Fortune Cookie"/>
        <s v="Oatmeal Raisin"/>
        <s v="Snickerdoodle"/>
        <s v="Sugar"/>
        <s v="White Chocolate Macadamia Nut"/>
      </sharedItems>
    </cacheField>
    <cacheField name="[Measures].[Average of Units Sold]" caption="Average of Units Sold" numFmtId="0" hierarchy="36" level="32767"/>
  </cacheFields>
  <cacheHierarchies count="37">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1"/>
      </fieldsUsage>
    </cacheHierarchy>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0"/>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cacheHierarchy uniqueName="[Measures].[__XL_Count Sheet1]" caption="__XL_Count Sheet1" measure="1" displayFolder="" measureGroup="Cookie Types" count="0" hidden="1"/>
    <cacheHierarchy uniqueName="[Measures].[__XL_Count Sheet11]" caption="__XL_Count Sheet11" measure="1" displayFolder="" measureGroup="Orders" count="0" hidden="1"/>
    <cacheHierarchy uniqueName="[Measures].[__XL_Count Sheet12]" caption="__XL_Count Sheet12" measure="1" displayFolder="" measureGroup="Custom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2"/>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Pham" refreshedDate="45204.617242939814" backgroundQuery="1" createdVersion="8" refreshedVersion="8" minRefreshableVersion="3" recordCount="0" supportSubquery="1" supportAdvancedDrill="1" xr:uid="{8786AA5C-F84E-4E42-B2A2-F2CF4DF0B2CA}">
  <cacheSource type="external" connectionId="6"/>
  <cacheFields count="3">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33" level="32767"/>
    <cacheField name="[Cookie Types].[Cookie Type].[Cookie Type]" caption="Cookie Type" numFmtId="0" level="1">
      <sharedItems containsSemiMixedTypes="0" containsNonDate="0" containsString="0"/>
    </cacheField>
  </cacheFields>
  <cacheHierarchies count="37">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2"/>
      </fieldsUsage>
    </cacheHierarchy>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cacheHierarchy uniqueName="[Measures].[__XL_Count Sheet1]" caption="__XL_Count Sheet1" measure="1" displayFolder="" measureGroup="Cookie Types" count="0" hidden="1"/>
    <cacheHierarchy uniqueName="[Measures].[__XL_Count Sheet11]" caption="__XL_Count Sheet11" measure="1" displayFolder="" measureGroup="Orders" count="0" hidden="1"/>
    <cacheHierarchy uniqueName="[Measures].[__XL_Count Sheet12]" caption="__XL_Count Sheet12" measure="1" displayFolder="" measureGroup="Custom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4"/>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Pham" refreshedDate="45204.617243749999" backgroundQuery="1" createdVersion="8" refreshedVersion="8" minRefreshableVersion="3" recordCount="0" supportSubquery="1" supportAdvancedDrill="1" xr:uid="{30885526-A9C1-4922-A984-AADB45088A20}">
  <cacheSource type="external" connectionId="6"/>
  <cacheFields count="0"/>
  <cacheHierarchies count="37">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cacheHierarchy uniqueName="[Measures].[__XL_Count Sheet1]" caption="__XL_Count Sheet1" measure="1" displayFolder="" measureGroup="Cookie Types" count="0" hidden="1"/>
    <cacheHierarchy uniqueName="[Measures].[__XL_Count Sheet11]" caption="__XL_Count Sheet11" measure="1" displayFolder="" measureGroup="Orders" count="0" hidden="1"/>
    <cacheHierarchy uniqueName="[Measures].[__XL_Count Sheet12]" caption="__XL_Count Sheet12" measure="1" displayFolder="" measureGroup="Custom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2"/>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4"/>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Pham" refreshedDate="45204.61724039352" backgroundQuery="1" createdVersion="3" refreshedVersion="8" minRefreshableVersion="3" recordCount="0" supportSubquery="1" supportAdvancedDrill="1" xr:uid="{09BA9B90-D410-4858-9EDA-04E2291FBABA}">
  <cacheSource type="external" connectionId="6">
    <extLst>
      <ext xmlns:x14="http://schemas.microsoft.com/office/spreadsheetml/2009/9/main" uri="{F057638F-6D5F-4e77-A914-E7F072B9BCA8}">
        <x14:sourceConnection name="ThisWorkbookDataModel"/>
      </ext>
    </extLst>
  </cacheSource>
  <cacheFields count="0"/>
  <cacheHierarchies count="37">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2"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cacheHierarchy uniqueName="[Measures].[__XL_Count Sheet1]" caption="__XL_Count Sheet1" measure="1" displayFolder="" measureGroup="Cookie Types" count="0" hidden="1"/>
    <cacheHierarchy uniqueName="[Measures].[__XL_Count Sheet11]" caption="__XL_Count Sheet11" measure="1" displayFolder="" measureGroup="Orders" count="0" hidden="1"/>
    <cacheHierarchy uniqueName="[Measures].[__XL_Count Sheet12]" caption="__XL_Count Sheet12" measure="1" displayFolder="" measureGroup="Custom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2"/>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4"/>
        </ext>
      </extLst>
    </cacheHierarchy>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61818061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Pham" refreshedDate="45204.617242361113" backgroundQuery="1" createdVersion="3" refreshedVersion="8" minRefreshableVersion="3" recordCount="0" supportSubquery="1" supportAdvancedDrill="1" xr:uid="{F2B7718B-71A7-4B09-850E-49776ABA5C75}">
  <cacheSource type="external" connectionId="6">
    <extLst>
      <ext xmlns:x14="http://schemas.microsoft.com/office/spreadsheetml/2009/9/main" uri="{F057638F-6D5F-4e77-A914-E7F072B9BCA8}">
        <x14:sourceConnection name="ThisWorkbookDataModel"/>
      </ext>
    </extLst>
  </cacheSource>
  <cacheFields count="0"/>
  <cacheHierarchies count="37">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cacheHierarchy uniqueName="[Measures].[__XL_Count Sheet1]" caption="__XL_Count Sheet1" measure="1" displayFolder="" measureGroup="Cookie Types" count="0" hidden="1"/>
    <cacheHierarchy uniqueName="[Measures].[__XL_Count Sheet11]" caption="__XL_Count Sheet11" measure="1" displayFolder="" measureGroup="Orders" count="0" hidden="1"/>
    <cacheHierarchy uniqueName="[Measures].[__XL_Count Sheet12]" caption="__XL_Count Sheet12" measure="1" displayFolder="" measureGroup="Custom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2"/>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4"/>
        </ext>
      </extLst>
    </cacheHierarchy>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473051563"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id Pham" refreshedDate="45204.617244907407" backgroundQuery="1" createdVersion="8" refreshedVersion="8" minRefreshableVersion="3" recordCount="0" supportSubquery="1" supportAdvancedDrill="1" xr:uid="{1C09CB55-E3B0-4478-B847-C8342C76FE18}">
  <cacheSource type="external" connectionId="6">
    <extLst>
      <ext xmlns:x14="http://schemas.microsoft.com/office/spreadsheetml/2009/9/main" uri="{F057638F-6D5F-4e77-A914-E7F072B9BCA8}">
        <x14:sourceConnection name="ThisWorkbookDataModel"/>
      </ext>
    </extLst>
  </cacheSource>
  <cacheFields count="3">
    <cacheField name="[Measures].[Sum of Units Sold]" caption="Sum of Units Sold" numFmtId="0" hierarchy="35" level="32767"/>
    <cacheField name="[Orders].[Date (Month)].[Date (Month)]" caption="Date (Month)" numFmtId="0" hierarchy="21" level="1">
      <sharedItems count="12">
        <s v="Jan"/>
        <s v="Feb"/>
        <s v="Mar"/>
        <s v="Apr"/>
        <s v="May"/>
        <s v="Jun"/>
        <s v="Jul"/>
        <s v="Aug"/>
        <s v="Sep"/>
        <s v="Oct"/>
        <s v="Nov"/>
        <s v="Dec"/>
      </sharedItems>
    </cacheField>
    <cacheField name="[Orders].[Date (Year)].[Date (Year)]" caption="Date (Year)" numFmtId="0" hierarchy="19" level="1">
      <sharedItems containsSemiMixedTypes="0" containsNonDate="0" containsString="0"/>
    </cacheField>
  </cacheFields>
  <cacheHierarchies count="37">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2"/>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1"/>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Total Number of Customers]" caption="Total Number of Customers" measure="1" displayFolder="" measureGroup="Customers" count="0"/>
    <cacheHierarchy uniqueName="[Measures].[Avg Profit per Customer]" caption="Avg Profit per Customer" measure="1" displayFolder="" measureGroup="Customers" count="0"/>
    <cacheHierarchy uniqueName="[Measures].[Total Profit]" caption="Total Profit" measure="1" displayFolder="" measureGroup="Customers" count="0"/>
    <cacheHierarchy uniqueName="[Measures].[__XL_Count Sheet1]" caption="__XL_Count Sheet1" measure="1" displayFolder="" measureGroup="Cookie Types" count="0" hidden="1"/>
    <cacheHierarchy uniqueName="[Measures].[__XL_Count Sheet11]" caption="__XL_Count Sheet11" measure="1" displayFolder="" measureGroup="Orders" count="0" hidden="1"/>
    <cacheHierarchy uniqueName="[Measures].[__XL_Count Sheet12]" caption="__XL_Count Sheet12" measure="1" displayFolder="" measureGroup="Custom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2"/>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2"/>
        </ext>
      </extLst>
    </cacheHierarchy>
    <cacheHierarchy uniqueName="[Measures].[Sum of Customer ID]" caption="Sum of Customer ID" measure="1" displayFolder="" measureGroup="Customers" count="0" hidden="1">
      <extLst>
        <ext xmlns:x15="http://schemas.microsoft.com/office/spreadsheetml/2010/11/main" uri="{B97F6D7D-B522-45F9-BDA1-12C45D357490}">
          <x15:cacheHierarchy aggregatedColumn="3"/>
        </ext>
      </extLst>
    </cacheHierarchy>
    <cacheHierarchy uniqueName="[Measures].[Sum of Units Sold]" caption="Sum of Units Sol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4"/>
        </ext>
      </extLst>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pivotCacheId="14353395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FF3BE3-2BDA-45DC-972A-42FF44C56C4E}" name="PivotChartTable3"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rowPageCount="1" colPageCount="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pageFields count="1">
    <pageField fld="2" hier="19" name="[Orders].[Date (Year)].[All]" cap="All"/>
  </pageFields>
  <dataFields count="1">
    <dataField name="Sum of Units Sold" fld="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Row="0" dragToCol="0" dragToPage="0" dragOff="0"/>
  </pivotHierarchie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1435339557">
        <x15:pivotRow count="1">
          <x15:c>
            <x15:v>67841</x15:v>
          </x15:c>
        </x15:pivotRow>
        <x15:pivotRow count="1">
          <x15:c>
            <x15:v>55115</x15:v>
          </x15:c>
        </x15:pivotRow>
        <x15:pivotRow count="1">
          <x15:c>
            <x15:v>53420</x15:v>
          </x15:c>
        </x15:pivotRow>
        <x15:pivotRow count="1">
          <x15:c>
            <x15:v>78893</x15:v>
          </x15:c>
        </x15:pivotRow>
        <x15:pivotRow count="1">
          <x15:c>
            <x15:v>51771</x15:v>
          </x15:c>
        </x15:pivotRow>
        <x15:pivotRow count="1">
          <x15:c>
            <x15:v>103302</x15:v>
          </x15:c>
        </x15:pivotRow>
        <x15:pivotRow count="1">
          <x15:c>
            <x15:v>69355</x15:v>
          </x15:c>
        </x15:pivotRow>
        <x15:pivotRow count="1">
          <x15:c>
            <x15:v>60705</x15:v>
          </x15:c>
        </x15:pivotRow>
        <x15:pivotRow count="1">
          <x15:c>
            <x15:v>107881</x15:v>
          </x15:c>
        </x15:pivotRow>
        <x15:pivotRow count="1">
          <x15:c>
            <x15:v>201104</x15:v>
          </x15:c>
        </x15:pivotRow>
        <x15:pivotRow count="1">
          <x15:c>
            <x15:v>121131</x15:v>
          </x15:c>
        </x15:pivotRow>
        <x15:pivotRow count="1">
          <x15:c>
            <x15:v>155306</x15:v>
          </x15:c>
        </x15:pivotRow>
        <x15:pivotRow count="1">
          <x15:c>
            <x15:v>1125824</x15:v>
          </x15:c>
        </x15:pivotRow>
      </x15:pivotTableData>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F440B4-6C49-46E9-A5D0-B0A81611CC61}" name="PivotTable1" cacheId="76" applyNumberFormats="0" applyBorderFormats="0" applyFontFormats="0" applyPatternFormats="0" applyAlignmentFormats="0" applyWidthHeightFormats="1" dataCaption="Values" tag="4be64d07-dd5e-44c8-af16-65aacd304393" updatedVersion="8" minRefreshableVersion="3" useAutoFormatting="1" itemPrintTitles="1" createdVersion="8" indent="0" outline="1" outlineData="1" multipleFieldFilters="0" chartFormat="8">
  <location ref="A13:C19" firstHeaderRow="0" firstDataRow="1" firstDataCol="1" rowPageCount="1" colPageCount="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6">
    <i>
      <x v="1"/>
    </i>
    <i>
      <x v="4"/>
    </i>
    <i>
      <x/>
    </i>
    <i>
      <x v="2"/>
    </i>
    <i>
      <x v="3"/>
    </i>
    <i t="grand">
      <x/>
    </i>
  </rowItems>
  <colFields count="1">
    <field x="-2"/>
  </colFields>
  <colItems count="2">
    <i>
      <x/>
    </i>
    <i i="1">
      <x v="1"/>
    </i>
  </colItems>
  <pageFields count="1">
    <pageField fld="3" hier="12" name="[Orders].[Order ID].[All]" cap="All"/>
  </pageFields>
  <dataFields count="2">
    <dataField name="Total Profit" fld="1" subtotal="count" baseField="0" baseItem="0"/>
    <dataField name="Total Profit Goal" fld="2" subtotal="count" baseField="0" baseItem="0"/>
  </dataFields>
  <formats count="8">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outline="0" axis="axisValues" fieldPosition="0"/>
    </format>
    <format dxfId="10">
      <pivotArea collapsedLevelsAreSubtotals="1" fieldPosition="0">
        <references count="2">
          <reference field="4294967294" count="1" selected="0">
            <x v="1"/>
          </reference>
          <reference field="0" count="0"/>
        </references>
      </pivotArea>
    </format>
    <format dxfId="9">
      <pivotArea field="0" grandRow="1" outline="0" collapsedLevelsAreSubtotals="1" axis="axisRow" fieldPosition="0">
        <references count="1">
          <reference field="4294967294" count="1" selected="0">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8">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3F85C7-39BD-476D-AE54-80BE94E800BD}" name="PivotTable5" cacheId="77" applyNumberFormats="0" applyBorderFormats="0" applyFontFormats="0" applyPatternFormats="0" applyAlignmentFormats="0" applyWidthHeightFormats="1" dataCaption="Values" tag="e27fa7cd-4f56-400a-8bea-5f7af725d4ad" updatedVersion="8" minRefreshableVersion="3" useAutoFormatting="1" subtotalHiddenItems="1" colGrandTotals="0" itemPrintTitles="1" createdVersion="8" indent="0" outline="1" outlineData="1" multipleFieldFilters="0" chartFormat="4">
  <location ref="A22:C30"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2">
    <i>
      <x/>
    </i>
    <i>
      <x v="1"/>
    </i>
  </colItems>
  <dataFields count="1">
    <dataField name="Average Units " fld="2" subtotal="average" baseField="1" baseItem="0"/>
  </dataFields>
  <formats count="13">
    <format dxfId="29">
      <pivotArea type="all" dataOnly="0" outline="0" fieldPosition="0"/>
    </format>
    <format dxfId="28">
      <pivotArea outline="0" collapsedLevelsAreSubtotals="1" fieldPosition="0"/>
    </format>
    <format dxfId="27">
      <pivotArea type="origin" dataOnly="0" labelOnly="1" outline="0" fieldPosition="0"/>
    </format>
    <format dxfId="26">
      <pivotArea field="0" type="button" dataOnly="0" labelOnly="1" outline="0" axis="axisCol" fieldPosition="0"/>
    </format>
    <format dxfId="25">
      <pivotArea type="topRight" dataOnly="0" labelOnly="1" outline="0" fieldPosition="0"/>
    </format>
    <format dxfId="24">
      <pivotArea field="1" type="button" dataOnly="0" labelOnly="1" outline="0" axis="axisRow" fieldPosition="0"/>
    </format>
    <format dxfId="23">
      <pivotArea dataOnly="0" labelOnly="1" fieldPosition="0">
        <references count="1">
          <reference field="1" count="0"/>
        </references>
      </pivotArea>
    </format>
    <format dxfId="22">
      <pivotArea dataOnly="0" labelOnly="1" grandRow="1" outline="0" fieldPosition="0"/>
    </format>
    <format dxfId="21">
      <pivotArea dataOnly="0" labelOnly="1" fieldPosition="0">
        <references count="1">
          <reference field="0" count="0"/>
        </references>
      </pivotArea>
    </format>
    <format dxfId="20">
      <pivotArea dataOnly="0" labelOnly="1" grandCol="1" outline="0" fieldPosition="0"/>
    </format>
    <format dxfId="19">
      <pivotArea outline="0" collapsedLevelsAreSubtotals="1" fieldPosition="0">
        <references count="1">
          <reference field="0" count="1" selected="0">
            <x v="0"/>
          </reference>
        </references>
      </pivotArea>
    </format>
    <format dxfId="18">
      <pivotArea outline="0" collapsedLevelsAreSubtotals="1" fieldPosition="0">
        <references count="1">
          <reference field="0" count="1" selected="0">
            <x v="1"/>
          </reference>
        </references>
      </pivotArea>
    </format>
    <format dxfId="17">
      <pivotArea grandCol="1"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Units "/>
    <pivotHierarchy dragToRow="0" dragToCol="0" dragToPage="0" dragOff="0"/>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EF6A25-740B-454D-890A-A313B67D8853}" name="PivotTable4" cacheId="79" applyNumberFormats="0" applyBorderFormats="0" applyFontFormats="0" applyPatternFormats="0" applyAlignmentFormats="0" applyWidthHeightFormats="1" dataCaption="Values" tag="540bf39c-9fde-45ce-9d31-a45380f392b3" updatedVersion="8" minRefreshableVersion="3" useAutoFormatting="1" itemPrintTitles="1" createdVersion="8" indent="0" outline="1" outlineData="1" multipleFieldFilters="0">
  <location ref="A32:C49" firstHeaderRow="1" firstDataRow="1" firstDataCol="0"/>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B117DB-38FC-49BB-9B9D-245A8233C366}" name="PivotTable3" cacheId="78" applyNumberFormats="0" applyBorderFormats="0" applyFontFormats="0" applyPatternFormats="0" applyAlignmentFormats="0" applyWidthHeightFormats="1" dataCaption="Values" tag="18e29af3-8365-4cd2-8166-7aa17531a709" updatedVersion="8" minRefreshableVersion="3" useAutoFormatting="1" subtotalHiddenItems="1" itemPrintTitles="1" createdVersion="8" indent="0" outline="1" outlineData="1" multipleFieldFilters="0" chartFormat="4">
  <location ref="A2:B8"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4"/>
    </i>
    <i>
      <x/>
    </i>
    <i>
      <x v="2"/>
    </i>
    <i>
      <x v="3"/>
    </i>
    <i t="grand">
      <x/>
    </i>
  </rowItems>
  <colItems count="1">
    <i/>
  </colItems>
  <dataFields count="1">
    <dataField name="Total Orders" fld="1" subtotal="count" baseField="0" baseItem="0"/>
  </dataFields>
  <formats count="6">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38">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Orders"/>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6682F95-0833-4DD3-86BC-D65D9F4D281B}" sourceName="[Orders].[Date (Year)]">
  <pivotTables>
    <pivotTable tabId="4" name="PivotTable5"/>
  </pivotTables>
  <data>
    <olap pivotCacheId="1618180614">
      <levels count="2">
        <level uniqueName="[Orders].[Date (Year)].[(All)]" sourceCaption="(All)" count="0"/>
        <level uniqueName="[Orders].[Date (Year)].[Date (Year)]" sourceCaption="Date (Year)" count="2">
          <ranges>
            <range startItem="0">
              <i n="[Orders].[Date (Year)].&amp;[2019]" c="2019"/>
              <i n="[Orders].[Date (Year)].&amp;[2020]" c="2020"/>
            </range>
          </ranges>
        </level>
      </levels>
      <selections count="1">
        <selection n="[Orders].[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EED09E94-6A85-4E89-9675-B4861C9E4063}" sourceName="[Cookie Types].[Cookie Type]">
  <pivotTables>
    <pivotTable tabId="4" name="PivotTable3"/>
  </pivotTables>
  <data>
    <olap pivotCacheId="1473051563">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18DEF890-C111-4C78-AAB6-D9E1F805940C}" cache="Slicer_Date__Year" caption="Date (Year)" level="1" rowHeight="241300"/>
  <slicer name="Cookie Type" xr10:uid="{11A49284-A711-446B-8C4D-A3D932F47A2D}" cache="Slicer_Cookie_Type" caption="Cookie Typ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82386F2-990F-44FD-987C-A15499E26B74}" name="Table5" displayName="Table5" ref="G2:K30" totalsRowShown="0" headerRowDxfId="8" headerRowBorderDxfId="7" tableBorderDxfId="6" totalsRowBorderDxfId="5">
  <autoFilter ref="G2:K30" xr:uid="{C82386F2-990F-44FD-987C-A15499E26B74}"/>
  <tableColumns count="5">
    <tableColumn id="1" xr3:uid="{B72696FA-9413-47E3-9BB3-BBC3E4C7232C}" name="Timeline" dataDxfId="4"/>
    <tableColumn id="2" xr3:uid="{028E8C85-B1C1-42B8-886E-1C1E5ED85358}" name="Values" dataDxfId="3"/>
    <tableColumn id="3" xr3:uid="{5263AC8D-4AF7-4184-A4CC-BBF1B78CBF8F}" name="Forecast" dataDxfId="2"/>
    <tableColumn id="4" xr3:uid="{64A2C4A3-A214-45D8-B466-0AEBFBBAF0EE}" name="Lower Confidence Bound" dataDxfId="1"/>
    <tableColumn id="5" xr3:uid="{F93A255D-89C7-4B5B-A9A9-E32D6D845F37}" name="Upper Confidence Boun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B44C1-A4C9-44ED-A2F0-5766C107D9C8}">
  <dimension ref="A1:C49"/>
  <sheetViews>
    <sheetView topLeftCell="A30" zoomScale="85" zoomScaleNormal="85" workbookViewId="0">
      <selection activeCell="C48" sqref="C48"/>
    </sheetView>
  </sheetViews>
  <sheetFormatPr defaultRowHeight="14.5" x14ac:dyDescent="0.35"/>
  <cols>
    <col min="1" max="1" width="28.54296875" bestFit="1" customWidth="1"/>
    <col min="2" max="2" width="13.26953125" bestFit="1" customWidth="1"/>
    <col min="3" max="3" width="14.81640625" bestFit="1" customWidth="1"/>
    <col min="4" max="4" width="11.81640625" bestFit="1" customWidth="1"/>
    <col min="5" max="5" width="5.81640625" bestFit="1" customWidth="1"/>
    <col min="6" max="6" width="6.6328125" bestFit="1" customWidth="1"/>
    <col min="7" max="10" width="5.81640625" bestFit="1" customWidth="1"/>
    <col min="11" max="11" width="6.81640625" bestFit="1" customWidth="1"/>
    <col min="12" max="14" width="5.81640625" bestFit="1" customWidth="1"/>
    <col min="15" max="15" width="6.81640625" bestFit="1" customWidth="1"/>
    <col min="16" max="16" width="5.81640625" bestFit="1" customWidth="1"/>
    <col min="17" max="17" width="6.81640625" bestFit="1" customWidth="1"/>
    <col min="18" max="18" width="10.7265625" bestFit="1" customWidth="1"/>
  </cols>
  <sheetData>
    <row r="1" spans="1:3" x14ac:dyDescent="0.35">
      <c r="A1" s="35" t="s">
        <v>13</v>
      </c>
      <c r="B1" s="35"/>
    </row>
    <row r="2" spans="1:3" x14ac:dyDescent="0.35">
      <c r="A2" s="10" t="s">
        <v>0</v>
      </c>
      <c r="B2" s="11" t="s">
        <v>12</v>
      </c>
    </row>
    <row r="3" spans="1:3" x14ac:dyDescent="0.35">
      <c r="A3" s="12" t="s">
        <v>2</v>
      </c>
      <c r="B3" s="11">
        <v>206</v>
      </c>
    </row>
    <row r="4" spans="1:3" x14ac:dyDescent="0.35">
      <c r="A4" s="12" t="s">
        <v>5</v>
      </c>
      <c r="B4" s="11">
        <v>156</v>
      </c>
    </row>
    <row r="5" spans="1:3" x14ac:dyDescent="0.35">
      <c r="A5" s="12" t="s">
        <v>1</v>
      </c>
      <c r="B5" s="11">
        <v>132</v>
      </c>
    </row>
    <row r="6" spans="1:3" x14ac:dyDescent="0.35">
      <c r="A6" s="12" t="s">
        <v>3</v>
      </c>
      <c r="B6" s="11">
        <v>114</v>
      </c>
    </row>
    <row r="7" spans="1:3" x14ac:dyDescent="0.35">
      <c r="A7" s="12" t="s">
        <v>4</v>
      </c>
      <c r="B7" s="11">
        <v>92</v>
      </c>
    </row>
    <row r="8" spans="1:3" x14ac:dyDescent="0.35">
      <c r="A8" s="12" t="s">
        <v>6</v>
      </c>
      <c r="B8" s="11">
        <v>700</v>
      </c>
    </row>
    <row r="10" spans="1:3" ht="15.5" x14ac:dyDescent="0.35">
      <c r="A10" s="36" t="s">
        <v>11</v>
      </c>
      <c r="B10" s="37"/>
      <c r="C10" s="37"/>
    </row>
    <row r="11" spans="1:3" x14ac:dyDescent="0.35">
      <c r="A11" s="10" t="s">
        <v>9</v>
      </c>
      <c r="B11" s="11" t="s" vm="1">
        <v>10</v>
      </c>
    </row>
    <row r="13" spans="1:3" x14ac:dyDescent="0.35">
      <c r="A13" s="10" t="s">
        <v>0</v>
      </c>
      <c r="B13" s="11" t="s">
        <v>7</v>
      </c>
      <c r="C13" s="11" t="s">
        <v>8</v>
      </c>
    </row>
    <row r="14" spans="1:3" x14ac:dyDescent="0.35">
      <c r="A14" s="12" t="s">
        <v>2</v>
      </c>
      <c r="B14" s="13">
        <v>828388.45</v>
      </c>
      <c r="C14" s="14">
        <v>600000</v>
      </c>
    </row>
    <row r="15" spans="1:3" x14ac:dyDescent="0.35">
      <c r="A15" s="12" t="s">
        <v>5</v>
      </c>
      <c r="B15" s="13">
        <v>639688.25</v>
      </c>
      <c r="C15" s="14">
        <v>600000</v>
      </c>
    </row>
    <row r="16" spans="1:3" x14ac:dyDescent="0.35">
      <c r="A16" s="12" t="s">
        <v>1</v>
      </c>
      <c r="B16" s="13">
        <v>523322.45</v>
      </c>
      <c r="C16" s="14">
        <v>600000</v>
      </c>
    </row>
    <row r="17" spans="1:3" x14ac:dyDescent="0.35">
      <c r="A17" s="12" t="s">
        <v>3</v>
      </c>
      <c r="B17" s="13">
        <v>423502.25</v>
      </c>
      <c r="C17" s="14">
        <v>600000</v>
      </c>
    </row>
    <row r="18" spans="1:3" x14ac:dyDescent="0.35">
      <c r="A18" s="12" t="s">
        <v>4</v>
      </c>
      <c r="B18" s="13">
        <v>302202.75</v>
      </c>
      <c r="C18" s="14">
        <v>600000</v>
      </c>
    </row>
    <row r="19" spans="1:3" x14ac:dyDescent="0.35">
      <c r="A19" s="12" t="s">
        <v>6</v>
      </c>
      <c r="B19" s="13">
        <v>2717104.15</v>
      </c>
      <c r="C19" s="14">
        <v>600000</v>
      </c>
    </row>
    <row r="21" spans="1:3" x14ac:dyDescent="0.35">
      <c r="A21" s="35" t="s">
        <v>23</v>
      </c>
      <c r="B21" s="35"/>
      <c r="C21" s="35"/>
    </row>
    <row r="22" spans="1:3" x14ac:dyDescent="0.35">
      <c r="A22" s="10" t="s">
        <v>24</v>
      </c>
      <c r="B22" s="10" t="s">
        <v>14</v>
      </c>
      <c r="C22" s="11"/>
    </row>
    <row r="23" spans="1:3" x14ac:dyDescent="0.35">
      <c r="A23" s="10" t="s">
        <v>0</v>
      </c>
      <c r="B23" s="11" t="s">
        <v>15</v>
      </c>
      <c r="C23" s="11" t="s">
        <v>16</v>
      </c>
    </row>
    <row r="24" spans="1:3" x14ac:dyDescent="0.35">
      <c r="A24" s="12" t="s">
        <v>17</v>
      </c>
      <c r="B24" s="15">
        <v>1612.686274509804</v>
      </c>
      <c r="C24" s="15">
        <v>1695.3377483443708</v>
      </c>
    </row>
    <row r="25" spans="1:3" x14ac:dyDescent="0.35">
      <c r="A25" s="12" t="s">
        <v>18</v>
      </c>
      <c r="B25" s="15">
        <v>1577.391304347826</v>
      </c>
      <c r="C25" s="15">
        <v>1684.5857142857142</v>
      </c>
    </row>
    <row r="26" spans="1:3" x14ac:dyDescent="0.35">
      <c r="A26" s="12" t="s">
        <v>19</v>
      </c>
      <c r="B26" s="15">
        <v>1464.695652173913</v>
      </c>
      <c r="C26" s="15">
        <v>1713.0985915492959</v>
      </c>
    </row>
    <row r="27" spans="1:3" x14ac:dyDescent="0.35">
      <c r="A27" s="12" t="s">
        <v>20</v>
      </c>
      <c r="B27" s="15">
        <v>1365.391304347826</v>
      </c>
      <c r="C27" s="15">
        <v>1649.2142857142858</v>
      </c>
    </row>
    <row r="28" spans="1:3" x14ac:dyDescent="0.35">
      <c r="A28" s="12" t="s">
        <v>21</v>
      </c>
      <c r="B28" s="15">
        <v>1485.1428571428571</v>
      </c>
      <c r="C28" s="15">
        <v>1570.4074074074074</v>
      </c>
    </row>
    <row r="29" spans="1:3" x14ac:dyDescent="0.35">
      <c r="A29" s="12" t="s">
        <v>22</v>
      </c>
      <c r="B29" s="15">
        <v>1461.8888888888889</v>
      </c>
      <c r="C29" s="15">
        <v>1499.4512195121952</v>
      </c>
    </row>
    <row r="30" spans="1:3" x14ac:dyDescent="0.35">
      <c r="A30" s="12" t="s">
        <v>6</v>
      </c>
      <c r="B30" s="15">
        <v>1512.4228571428571</v>
      </c>
      <c r="C30" s="15">
        <v>1640.2857142857142</v>
      </c>
    </row>
    <row r="32" spans="1:3" x14ac:dyDescent="0.35">
      <c r="A32" s="1"/>
      <c r="B32" s="2"/>
      <c r="C32" s="3"/>
    </row>
    <row r="33" spans="1:3" x14ac:dyDescent="0.35">
      <c r="A33" s="4"/>
      <c r="B33" s="5"/>
      <c r="C33" s="6"/>
    </row>
    <row r="34" spans="1:3" x14ac:dyDescent="0.35">
      <c r="A34" s="4"/>
      <c r="B34" s="5"/>
      <c r="C34" s="6"/>
    </row>
    <row r="35" spans="1:3" x14ac:dyDescent="0.35">
      <c r="A35" s="4"/>
      <c r="B35" s="5"/>
      <c r="C35" s="6"/>
    </row>
    <row r="36" spans="1:3" x14ac:dyDescent="0.35">
      <c r="A36" s="4"/>
      <c r="B36" s="5"/>
      <c r="C36" s="6"/>
    </row>
    <row r="37" spans="1:3" x14ac:dyDescent="0.35">
      <c r="A37" s="4"/>
      <c r="B37" s="5"/>
      <c r="C37" s="6"/>
    </row>
    <row r="38" spans="1:3" x14ac:dyDescent="0.35">
      <c r="A38" s="4"/>
      <c r="B38" s="5"/>
      <c r="C38" s="6"/>
    </row>
    <row r="39" spans="1:3" x14ac:dyDescent="0.35">
      <c r="A39" s="4"/>
      <c r="B39" s="5"/>
      <c r="C39" s="6"/>
    </row>
    <row r="40" spans="1:3" x14ac:dyDescent="0.35">
      <c r="A40" s="4"/>
      <c r="B40" s="5"/>
      <c r="C40" s="6"/>
    </row>
    <row r="41" spans="1:3" x14ac:dyDescent="0.35">
      <c r="A41" s="4"/>
      <c r="B41" s="5"/>
      <c r="C41" s="6"/>
    </row>
    <row r="42" spans="1:3" x14ac:dyDescent="0.35">
      <c r="A42" s="4"/>
      <c r="B42" s="5"/>
      <c r="C42" s="6"/>
    </row>
    <row r="43" spans="1:3" x14ac:dyDescent="0.35">
      <c r="A43" s="4"/>
      <c r="B43" s="5"/>
      <c r="C43" s="6"/>
    </row>
    <row r="44" spans="1:3" x14ac:dyDescent="0.35">
      <c r="A44" s="4"/>
      <c r="B44" s="5"/>
      <c r="C44" s="6"/>
    </row>
    <row r="45" spans="1:3" x14ac:dyDescent="0.35">
      <c r="A45" s="4"/>
      <c r="B45" s="5"/>
      <c r="C45" s="6"/>
    </row>
    <row r="46" spans="1:3" x14ac:dyDescent="0.35">
      <c r="A46" s="4"/>
      <c r="B46" s="5"/>
      <c r="C46" s="6"/>
    </row>
    <row r="47" spans="1:3" x14ac:dyDescent="0.35">
      <c r="A47" s="4"/>
      <c r="B47" s="5"/>
      <c r="C47" s="6"/>
    </row>
    <row r="48" spans="1:3" x14ac:dyDescent="0.35">
      <c r="A48" s="4"/>
      <c r="B48" s="5"/>
      <c r="C48" s="6"/>
    </row>
    <row r="49" spans="1:3" x14ac:dyDescent="0.35">
      <c r="A49" s="7"/>
      <c r="B49" s="8"/>
      <c r="C49" s="9"/>
    </row>
  </sheetData>
  <mergeCells count="3">
    <mergeCell ref="A1:B1"/>
    <mergeCell ref="A10:C10"/>
    <mergeCell ref="A21:C21"/>
  </mergeCells>
  <pageMargins left="0.7" right="0.7" top="0.75" bottom="0.75" header="0.3" footer="0.3"/>
  <pageSetup orientation="portrait" verticalDpi="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85AC2-A698-461F-9494-D12DC0B249B5}">
  <dimension ref="A1:Z27"/>
  <sheetViews>
    <sheetView tabSelected="1" topLeftCell="A51" zoomScale="55" zoomScaleNormal="55" workbookViewId="0">
      <selection activeCell="N69" sqref="N69"/>
    </sheetView>
  </sheetViews>
  <sheetFormatPr defaultRowHeight="14.5" x14ac:dyDescent="0.35"/>
  <sheetData>
    <row r="1" spans="1:24" x14ac:dyDescent="0.35">
      <c r="A1" s="38" t="s">
        <v>27</v>
      </c>
      <c r="B1" s="37"/>
      <c r="C1" s="37"/>
      <c r="D1" s="37"/>
      <c r="E1" s="37"/>
      <c r="F1" s="37"/>
      <c r="G1" s="37"/>
      <c r="H1" s="37"/>
      <c r="I1" s="37"/>
      <c r="J1" s="37"/>
      <c r="K1" s="37"/>
      <c r="L1" s="37"/>
      <c r="M1" s="37"/>
      <c r="N1" s="37"/>
      <c r="O1" s="37"/>
      <c r="P1" s="37"/>
      <c r="Q1" s="37"/>
      <c r="R1" s="37"/>
      <c r="S1" s="37"/>
      <c r="T1" s="37"/>
      <c r="U1" s="37"/>
      <c r="V1" s="37"/>
      <c r="W1" s="37"/>
      <c r="X1" s="37"/>
    </row>
    <row r="2" spans="1:24" x14ac:dyDescent="0.35">
      <c r="A2" s="37"/>
      <c r="B2" s="37"/>
      <c r="C2" s="37"/>
      <c r="D2" s="37"/>
      <c r="E2" s="37"/>
      <c r="F2" s="37"/>
      <c r="G2" s="37"/>
      <c r="H2" s="37"/>
      <c r="I2" s="37"/>
      <c r="J2" s="37"/>
      <c r="K2" s="37"/>
      <c r="L2" s="37"/>
      <c r="M2" s="37"/>
      <c r="N2" s="37"/>
      <c r="O2" s="37"/>
      <c r="P2" s="37"/>
      <c r="Q2" s="37"/>
      <c r="R2" s="37"/>
      <c r="S2" s="37"/>
      <c r="T2" s="37"/>
      <c r="U2" s="37"/>
      <c r="V2" s="37"/>
      <c r="W2" s="37"/>
      <c r="X2" s="37"/>
    </row>
    <row r="3" spans="1:24" x14ac:dyDescent="0.35">
      <c r="A3" s="37"/>
      <c r="B3" s="37"/>
      <c r="C3" s="37"/>
      <c r="D3" s="37"/>
      <c r="E3" s="37"/>
      <c r="F3" s="37"/>
      <c r="G3" s="37"/>
      <c r="H3" s="37"/>
      <c r="I3" s="37"/>
      <c r="J3" s="37"/>
      <c r="K3" s="37"/>
      <c r="L3" s="37"/>
      <c r="M3" s="37"/>
      <c r="N3" s="37"/>
      <c r="O3" s="37"/>
      <c r="P3" s="37"/>
      <c r="Q3" s="37"/>
      <c r="R3" s="37"/>
      <c r="S3" s="37"/>
      <c r="T3" s="37"/>
      <c r="U3" s="37"/>
      <c r="V3" s="37"/>
      <c r="W3" s="37"/>
      <c r="X3" s="37"/>
    </row>
    <row r="4" spans="1:24" x14ac:dyDescent="0.35">
      <c r="A4" s="37"/>
      <c r="B4" s="37"/>
      <c r="C4" s="37"/>
      <c r="D4" s="37"/>
      <c r="E4" s="37"/>
      <c r="F4" s="37"/>
      <c r="G4" s="37"/>
      <c r="H4" s="37"/>
      <c r="I4" s="37"/>
      <c r="J4" s="37"/>
      <c r="K4" s="37"/>
      <c r="L4" s="37"/>
      <c r="M4" s="37"/>
      <c r="N4" s="37"/>
      <c r="O4" s="37"/>
      <c r="P4" s="37"/>
      <c r="Q4" s="37"/>
      <c r="R4" s="37"/>
      <c r="S4" s="37"/>
      <c r="T4" s="37"/>
      <c r="U4" s="37"/>
      <c r="V4" s="37"/>
      <c r="W4" s="37"/>
      <c r="X4" s="37"/>
    </row>
    <row r="25" spans="1:26" x14ac:dyDescent="0.35">
      <c r="Z25" s="16"/>
    </row>
    <row r="26" spans="1:26" x14ac:dyDescent="0.35">
      <c r="A26" s="39" t="s">
        <v>26</v>
      </c>
      <c r="B26" s="37"/>
      <c r="C26" s="37"/>
      <c r="D26" s="37"/>
      <c r="E26" s="37"/>
      <c r="F26" s="37"/>
      <c r="G26" s="37"/>
      <c r="H26" s="37"/>
      <c r="I26" s="37"/>
      <c r="J26" s="37"/>
      <c r="K26" s="37"/>
      <c r="L26" s="37"/>
      <c r="M26" s="37"/>
      <c r="N26" s="37"/>
      <c r="O26" s="37"/>
      <c r="P26" s="37"/>
      <c r="Q26" s="39" t="s">
        <v>25</v>
      </c>
      <c r="R26" s="37"/>
      <c r="S26" s="37"/>
      <c r="T26" s="37"/>
      <c r="U26" s="37"/>
      <c r="V26" s="37"/>
      <c r="W26" s="37"/>
      <c r="X26" s="37"/>
    </row>
    <row r="27" spans="1:26" x14ac:dyDescent="0.35">
      <c r="A27" s="37"/>
      <c r="B27" s="37"/>
      <c r="C27" s="37"/>
      <c r="D27" s="37"/>
      <c r="E27" s="37"/>
      <c r="F27" s="37"/>
      <c r="G27" s="37"/>
      <c r="H27" s="37"/>
      <c r="I27" s="37"/>
      <c r="J27" s="37"/>
      <c r="K27" s="37"/>
      <c r="L27" s="37"/>
      <c r="M27" s="37"/>
      <c r="N27" s="37"/>
      <c r="O27" s="37"/>
      <c r="P27" s="37"/>
      <c r="Q27" s="37"/>
      <c r="R27" s="37"/>
      <c r="S27" s="37"/>
      <c r="T27" s="37"/>
      <c r="U27" s="37"/>
      <c r="V27" s="37"/>
      <c r="W27" s="37"/>
      <c r="X27" s="37"/>
    </row>
  </sheetData>
  <mergeCells count="3">
    <mergeCell ref="A1:X4"/>
    <mergeCell ref="Q26:X27"/>
    <mergeCell ref="A26:P2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C2E10-E41C-4CF4-A7AA-A07AF3019681}">
  <dimension ref="A1:K701"/>
  <sheetViews>
    <sheetView topLeftCell="A14" zoomScale="85" zoomScaleNormal="85" workbookViewId="0">
      <selection activeCell="O8" sqref="O8"/>
    </sheetView>
  </sheetViews>
  <sheetFormatPr defaultRowHeight="14.5" x14ac:dyDescent="0.35"/>
  <cols>
    <col min="1" max="1" width="9.90625" bestFit="1" customWidth="1"/>
    <col min="4" max="4" width="9.90625" bestFit="1" customWidth="1"/>
    <col min="5" max="5" width="19.81640625" customWidth="1"/>
    <col min="7" max="7" width="11" bestFit="1" customWidth="1"/>
    <col min="8" max="8" width="9.26953125" bestFit="1" customWidth="1"/>
    <col min="9" max="9" width="12.7265625" bestFit="1" customWidth="1"/>
    <col min="10" max="11" width="24.90625" bestFit="1" customWidth="1"/>
  </cols>
  <sheetData>
    <row r="1" spans="1:11" ht="36" x14ac:dyDescent="0.8">
      <c r="A1" s="17" t="s">
        <v>29</v>
      </c>
      <c r="B1" s="17" t="s">
        <v>28</v>
      </c>
      <c r="D1" s="40" t="s">
        <v>30</v>
      </c>
      <c r="E1" s="37"/>
      <c r="G1" s="41" t="s">
        <v>37</v>
      </c>
      <c r="H1" s="41"/>
      <c r="I1" s="41"/>
      <c r="J1" s="41"/>
      <c r="K1" s="41"/>
    </row>
    <row r="2" spans="1:11" x14ac:dyDescent="0.35">
      <c r="A2" s="19">
        <v>43709</v>
      </c>
      <c r="B2" s="18">
        <v>2409</v>
      </c>
      <c r="D2" s="20">
        <f>SUM(A2)</f>
        <v>43709</v>
      </c>
      <c r="E2" s="11">
        <f>SUMIF(A2:A701, A2, B2:B701)</f>
        <v>50601</v>
      </c>
      <c r="G2" s="21" t="s">
        <v>31</v>
      </c>
      <c r="H2" s="22" t="s">
        <v>32</v>
      </c>
      <c r="I2" s="22" t="s">
        <v>33</v>
      </c>
      <c r="J2" s="22" t="s">
        <v>34</v>
      </c>
      <c r="K2" s="23" t="s">
        <v>35</v>
      </c>
    </row>
    <row r="3" spans="1:11" x14ac:dyDescent="0.35">
      <c r="A3" s="19">
        <v>43709</v>
      </c>
      <c r="B3" s="18">
        <v>380</v>
      </c>
      <c r="D3" s="20">
        <f>SUM(A37)</f>
        <v>43739</v>
      </c>
      <c r="E3" s="11">
        <f>SUMIF(A2:A701,A37,B2:B701)</f>
        <v>95622</v>
      </c>
      <c r="G3" s="24">
        <v>43709</v>
      </c>
      <c r="H3" s="11">
        <v>50601</v>
      </c>
      <c r="I3" s="11"/>
      <c r="J3" s="11"/>
      <c r="K3" s="25"/>
    </row>
    <row r="4" spans="1:11" x14ac:dyDescent="0.35">
      <c r="A4" s="19">
        <v>43709</v>
      </c>
      <c r="B4" s="18">
        <v>2470</v>
      </c>
      <c r="D4" s="20">
        <v>43770</v>
      </c>
      <c r="E4" s="11">
        <f>SUMIF(A2:A701,A107,B2:B701)</f>
        <v>65481</v>
      </c>
      <c r="G4" s="24">
        <v>43739</v>
      </c>
      <c r="H4" s="11">
        <v>95622</v>
      </c>
      <c r="I4" s="11"/>
      <c r="J4" s="11"/>
      <c r="K4" s="25"/>
    </row>
    <row r="5" spans="1:11" x14ac:dyDescent="0.35">
      <c r="A5" s="19">
        <v>43709</v>
      </c>
      <c r="B5" s="18">
        <v>2498</v>
      </c>
      <c r="D5" s="20">
        <v>43800</v>
      </c>
      <c r="E5" s="11">
        <f>SUMIF(A2:A701,A161,B2:B701)</f>
        <v>52970</v>
      </c>
      <c r="G5" s="24">
        <v>43770</v>
      </c>
      <c r="H5" s="11">
        <v>65481</v>
      </c>
      <c r="I5" s="11"/>
      <c r="J5" s="11"/>
      <c r="K5" s="25"/>
    </row>
    <row r="6" spans="1:11" x14ac:dyDescent="0.35">
      <c r="A6" s="19">
        <v>43709</v>
      </c>
      <c r="B6" s="18">
        <v>1283</v>
      </c>
      <c r="D6" s="20">
        <v>43831</v>
      </c>
      <c r="E6" s="11">
        <f>SUMIF(A2:A701,A205,B2:B701)</f>
        <v>67841</v>
      </c>
      <c r="G6" s="24">
        <v>43800</v>
      </c>
      <c r="H6" s="11">
        <v>52970</v>
      </c>
      <c r="I6" s="11"/>
      <c r="J6" s="11"/>
      <c r="K6" s="25"/>
    </row>
    <row r="7" spans="1:11" x14ac:dyDescent="0.35">
      <c r="A7" s="19">
        <v>43709</v>
      </c>
      <c r="B7" s="18">
        <v>994</v>
      </c>
      <c r="D7" s="20">
        <v>43862</v>
      </c>
      <c r="E7" s="11">
        <f>SUMIF(A2:A701, "2/1/2020", B2:B701)</f>
        <v>55115</v>
      </c>
      <c r="G7" s="24">
        <v>43831</v>
      </c>
      <c r="H7" s="11">
        <v>67841</v>
      </c>
      <c r="I7" s="11"/>
      <c r="J7" s="11"/>
      <c r="K7" s="25"/>
    </row>
    <row r="8" spans="1:11" x14ac:dyDescent="0.35">
      <c r="A8" s="19">
        <v>43709</v>
      </c>
      <c r="B8" s="18">
        <v>330</v>
      </c>
      <c r="D8" s="20">
        <v>43891</v>
      </c>
      <c r="E8" s="11">
        <f>SUMIF(A2:A701, "3/1/2020", B2:B701)</f>
        <v>53420</v>
      </c>
      <c r="G8" s="24">
        <v>43862</v>
      </c>
      <c r="H8" s="11">
        <v>55115</v>
      </c>
      <c r="I8" s="11"/>
      <c r="J8" s="11"/>
      <c r="K8" s="25"/>
    </row>
    <row r="9" spans="1:11" x14ac:dyDescent="0.35">
      <c r="A9" s="19">
        <v>43709</v>
      </c>
      <c r="B9" s="18">
        <v>2416</v>
      </c>
      <c r="D9" s="20">
        <v>43922</v>
      </c>
      <c r="E9" s="11">
        <f>SUMIF(A2:A701, "4/1/2020", B2:B701)</f>
        <v>78893</v>
      </c>
      <c r="G9" s="24">
        <v>43891</v>
      </c>
      <c r="H9" s="11">
        <v>53420</v>
      </c>
      <c r="I9" s="11"/>
      <c r="J9" s="11"/>
      <c r="K9" s="25"/>
    </row>
    <row r="10" spans="1:11" x14ac:dyDescent="0.35">
      <c r="A10" s="19">
        <v>43709</v>
      </c>
      <c r="B10" s="18">
        <v>442</v>
      </c>
      <c r="D10" s="20">
        <v>43952</v>
      </c>
      <c r="E10" s="11">
        <f>SUMIF(A2:A701, "5/1/2020", B2:B701)</f>
        <v>51771</v>
      </c>
      <c r="G10" s="24">
        <v>43922</v>
      </c>
      <c r="H10" s="11">
        <v>78893</v>
      </c>
      <c r="I10" s="11"/>
      <c r="J10" s="11"/>
      <c r="K10" s="25"/>
    </row>
    <row r="11" spans="1:11" x14ac:dyDescent="0.35">
      <c r="A11" s="19">
        <v>43709</v>
      </c>
      <c r="B11" s="18">
        <v>660</v>
      </c>
      <c r="D11" s="20">
        <v>43983</v>
      </c>
      <c r="E11" s="11">
        <f>SUMIF(A2:A701, "6/1/2020", B2:B701)</f>
        <v>103302</v>
      </c>
      <c r="G11" s="24">
        <v>43952</v>
      </c>
      <c r="H11" s="11">
        <v>51771</v>
      </c>
      <c r="I11" s="11"/>
      <c r="J11" s="11"/>
      <c r="K11" s="25"/>
    </row>
    <row r="12" spans="1:11" x14ac:dyDescent="0.35">
      <c r="A12" s="19">
        <v>43709</v>
      </c>
      <c r="B12" s="18">
        <v>720</v>
      </c>
      <c r="D12" s="20">
        <v>44013</v>
      </c>
      <c r="E12" s="11">
        <f>SUMIF(A2:A701, A436, B2:B701)</f>
        <v>69355</v>
      </c>
      <c r="G12" s="24">
        <v>43983</v>
      </c>
      <c r="H12" s="11">
        <v>103302</v>
      </c>
      <c r="I12" s="11"/>
      <c r="J12" s="11"/>
      <c r="K12" s="25"/>
    </row>
    <row r="13" spans="1:11" x14ac:dyDescent="0.35">
      <c r="A13" s="19">
        <v>43709</v>
      </c>
      <c r="B13" s="18">
        <v>1989</v>
      </c>
      <c r="D13" s="20">
        <v>44044</v>
      </c>
      <c r="E13" s="11">
        <f>SUMIF(A2:A701,A463,B2:B701)</f>
        <v>60705</v>
      </c>
      <c r="G13" s="24">
        <v>44013</v>
      </c>
      <c r="H13" s="11">
        <v>69355</v>
      </c>
      <c r="I13" s="11"/>
      <c r="J13" s="11"/>
      <c r="K13" s="25"/>
    </row>
    <row r="14" spans="1:11" x14ac:dyDescent="0.35">
      <c r="A14" s="19">
        <v>43709</v>
      </c>
      <c r="B14" s="18">
        <v>2761</v>
      </c>
      <c r="D14" s="20">
        <v>44075</v>
      </c>
      <c r="E14" s="11">
        <f>SUMIF(Forecasting!A2:A701,A510,B2:B701)</f>
        <v>57280</v>
      </c>
      <c r="G14" s="24">
        <v>44044</v>
      </c>
      <c r="H14" s="11">
        <v>60705</v>
      </c>
      <c r="I14" s="11"/>
      <c r="J14" s="11"/>
      <c r="K14" s="25"/>
    </row>
    <row r="15" spans="1:11" x14ac:dyDescent="0.35">
      <c r="A15" s="19">
        <v>43709</v>
      </c>
      <c r="B15" s="18">
        <v>1834</v>
      </c>
      <c r="D15" s="20">
        <v>44105</v>
      </c>
      <c r="E15" s="11">
        <f>SUMIF(A2:A701,A541,B2:B701)</f>
        <v>105482</v>
      </c>
      <c r="G15" s="24">
        <v>44075</v>
      </c>
      <c r="H15" s="11">
        <v>57280</v>
      </c>
      <c r="I15" s="11"/>
      <c r="J15" s="11"/>
      <c r="K15" s="25"/>
    </row>
    <row r="16" spans="1:11" x14ac:dyDescent="0.35">
      <c r="A16" s="19">
        <v>43709</v>
      </c>
      <c r="B16" s="18">
        <v>623</v>
      </c>
      <c r="D16" s="20">
        <v>44136</v>
      </c>
      <c r="E16" s="11">
        <f>SUMIF(A2:A701,A615,B2:B701)</f>
        <v>55650</v>
      </c>
      <c r="G16" s="24">
        <v>44105</v>
      </c>
      <c r="H16" s="11">
        <v>105482</v>
      </c>
      <c r="I16" s="11"/>
      <c r="J16" s="11"/>
      <c r="K16" s="25"/>
    </row>
    <row r="17" spans="1:11" x14ac:dyDescent="0.35">
      <c r="A17" s="19">
        <v>43709</v>
      </c>
      <c r="B17" s="18">
        <v>736</v>
      </c>
      <c r="D17" s="20">
        <v>44166</v>
      </c>
      <c r="E17" s="11">
        <f>SUMIF(A2:A701,A701,B2:B701)</f>
        <v>102336</v>
      </c>
      <c r="G17" s="24">
        <v>44136</v>
      </c>
      <c r="H17" s="11">
        <v>55650</v>
      </c>
      <c r="I17" s="11"/>
      <c r="J17" s="11"/>
      <c r="K17" s="25"/>
    </row>
    <row r="18" spans="1:11" x14ac:dyDescent="0.35">
      <c r="A18" s="19">
        <v>43709</v>
      </c>
      <c r="B18" s="18">
        <v>2646</v>
      </c>
      <c r="G18" s="24">
        <v>44166</v>
      </c>
      <c r="H18" s="11">
        <v>102336</v>
      </c>
      <c r="I18" s="11">
        <v>102336</v>
      </c>
      <c r="J18" s="26">
        <v>102336</v>
      </c>
      <c r="K18" s="27">
        <v>102336</v>
      </c>
    </row>
    <row r="19" spans="1:11" x14ac:dyDescent="0.35">
      <c r="A19" s="19">
        <v>43709</v>
      </c>
      <c r="B19" s="18">
        <v>655</v>
      </c>
      <c r="G19" s="24">
        <v>44197</v>
      </c>
      <c r="H19" s="11"/>
      <c r="I19" s="11">
        <f t="shared" ref="I19:I30" si="0">_xlfn.FORECAST.ETS(G19,$H$3:$H$18,$G$3:$G$18,1,1)</f>
        <v>66734.657850858508</v>
      </c>
      <c r="J19" s="26">
        <f t="shared" ref="J19:J30" si="1">I19-_xlfn.FORECAST.ETS.CONFINT(G19,$H$3:$H$18,$G$3:$G$18,0.95,1,1)</f>
        <v>32276.568614162214</v>
      </c>
      <c r="K19" s="27">
        <f t="shared" ref="K19:K30" si="2">I19+_xlfn.FORECAST.ETS.CONFINT(G19,$H$3:$H$18,$G$3:$G$18,0.95,1,1)</f>
        <v>101192.7470875548</v>
      </c>
    </row>
    <row r="20" spans="1:11" x14ac:dyDescent="0.35">
      <c r="A20" s="19">
        <v>43709</v>
      </c>
      <c r="B20" s="18">
        <v>2349</v>
      </c>
      <c r="G20" s="24">
        <v>44228</v>
      </c>
      <c r="H20" s="11"/>
      <c r="I20" s="11">
        <f t="shared" si="0"/>
        <v>94769.659481650582</v>
      </c>
      <c r="J20" s="26">
        <f t="shared" si="1"/>
        <v>60311.415183901605</v>
      </c>
      <c r="K20" s="27">
        <f t="shared" si="2"/>
        <v>129227.90377939955</v>
      </c>
    </row>
    <row r="21" spans="1:11" x14ac:dyDescent="0.35">
      <c r="A21" s="19">
        <v>43709</v>
      </c>
      <c r="B21" s="18">
        <v>1123</v>
      </c>
      <c r="G21" s="24">
        <v>44256</v>
      </c>
      <c r="H21" s="11"/>
      <c r="I21" s="11">
        <f t="shared" si="0"/>
        <v>69237.685514852579</v>
      </c>
      <c r="J21" s="26">
        <f t="shared" si="1"/>
        <v>33685.269109143708</v>
      </c>
      <c r="K21" s="27">
        <f t="shared" si="2"/>
        <v>104790.10192056146</v>
      </c>
    </row>
    <row r="22" spans="1:11" x14ac:dyDescent="0.35">
      <c r="A22" s="19">
        <v>43709</v>
      </c>
      <c r="B22" s="18">
        <v>322</v>
      </c>
      <c r="G22" s="24">
        <v>44287</v>
      </c>
      <c r="H22" s="11"/>
      <c r="I22" s="11">
        <f t="shared" si="0"/>
        <v>97272.687145644653</v>
      </c>
      <c r="J22" s="26">
        <f t="shared" si="1"/>
        <v>61719.853274309397</v>
      </c>
      <c r="K22" s="27">
        <f t="shared" si="2"/>
        <v>132825.52101697991</v>
      </c>
    </row>
    <row r="23" spans="1:11" x14ac:dyDescent="0.35">
      <c r="A23" s="19">
        <v>43709</v>
      </c>
      <c r="B23" s="18">
        <v>947</v>
      </c>
      <c r="G23" s="24">
        <v>44317</v>
      </c>
      <c r="H23" s="11"/>
      <c r="I23" s="11">
        <f t="shared" si="0"/>
        <v>71740.71317884665</v>
      </c>
      <c r="J23" s="26">
        <f t="shared" si="1"/>
        <v>35109.868039859597</v>
      </c>
      <c r="K23" s="27">
        <f t="shared" si="2"/>
        <v>108371.5583178337</v>
      </c>
    </row>
    <row r="24" spans="1:11" x14ac:dyDescent="0.35">
      <c r="A24" s="19">
        <v>43709</v>
      </c>
      <c r="B24" s="18">
        <v>788</v>
      </c>
      <c r="G24" s="24">
        <v>44348</v>
      </c>
      <c r="H24" s="11"/>
      <c r="I24" s="11">
        <f t="shared" si="0"/>
        <v>99775.714809638725</v>
      </c>
      <c r="J24" s="26">
        <f t="shared" si="1"/>
        <v>63144.07553111024</v>
      </c>
      <c r="K24" s="27">
        <f t="shared" si="2"/>
        <v>136407.35408816719</v>
      </c>
    </row>
    <row r="25" spans="1:11" x14ac:dyDescent="0.35">
      <c r="A25" s="19">
        <v>43709</v>
      </c>
      <c r="B25" s="18">
        <v>2931</v>
      </c>
      <c r="G25" s="24">
        <v>44378</v>
      </c>
      <c r="H25" s="11"/>
      <c r="I25" s="11">
        <f t="shared" si="0"/>
        <v>74243.740842840722</v>
      </c>
      <c r="J25" s="26">
        <f t="shared" si="1"/>
        <v>36548.748847386596</v>
      </c>
      <c r="K25" s="27">
        <f t="shared" si="2"/>
        <v>111938.73283829485</v>
      </c>
    </row>
    <row r="26" spans="1:11" x14ac:dyDescent="0.35">
      <c r="A26" s="19">
        <v>43709</v>
      </c>
      <c r="B26" s="18">
        <v>1797</v>
      </c>
      <c r="G26" s="24">
        <v>44409</v>
      </c>
      <c r="H26" s="11"/>
      <c r="I26" s="11">
        <f t="shared" si="0"/>
        <v>102278.7424736328</v>
      </c>
      <c r="J26" s="26">
        <f t="shared" si="1"/>
        <v>64582.47478450511</v>
      </c>
      <c r="K26" s="27">
        <f t="shared" si="2"/>
        <v>139975.01016276047</v>
      </c>
    </row>
    <row r="27" spans="1:11" x14ac:dyDescent="0.35">
      <c r="A27" s="19">
        <v>43709</v>
      </c>
      <c r="B27" s="18">
        <v>2215</v>
      </c>
      <c r="G27" s="24">
        <v>44440</v>
      </c>
      <c r="H27" s="11"/>
      <c r="I27" s="11">
        <f t="shared" si="0"/>
        <v>76746.768506834793</v>
      </c>
      <c r="J27" s="26">
        <f t="shared" si="1"/>
        <v>38000.489616259569</v>
      </c>
      <c r="K27" s="27">
        <f t="shared" si="2"/>
        <v>115493.04739741002</v>
      </c>
    </row>
    <row r="28" spans="1:11" x14ac:dyDescent="0.35">
      <c r="A28" s="19">
        <v>43709</v>
      </c>
      <c r="B28" s="18">
        <v>1005</v>
      </c>
      <c r="G28" s="24">
        <v>44470</v>
      </c>
      <c r="H28" s="11"/>
      <c r="I28" s="11">
        <f t="shared" si="0"/>
        <v>104781.77013762688</v>
      </c>
      <c r="J28" s="26">
        <f t="shared" si="1"/>
        <v>66033.637299826689</v>
      </c>
      <c r="K28" s="27">
        <f t="shared" si="2"/>
        <v>143529.90297542707</v>
      </c>
    </row>
    <row r="29" spans="1:11" x14ac:dyDescent="0.35">
      <c r="A29" s="19">
        <v>43709</v>
      </c>
      <c r="B29" s="18">
        <v>549</v>
      </c>
      <c r="G29" s="24">
        <v>44501</v>
      </c>
      <c r="H29" s="11"/>
      <c r="I29" s="11">
        <f t="shared" si="0"/>
        <v>79249.796170828864</v>
      </c>
      <c r="J29" s="26">
        <f t="shared" si="1"/>
        <v>39463.832159110782</v>
      </c>
      <c r="K29" s="27">
        <f t="shared" si="2"/>
        <v>119035.76018254695</v>
      </c>
    </row>
    <row r="30" spans="1:11" x14ac:dyDescent="0.35">
      <c r="A30" s="19">
        <v>43709</v>
      </c>
      <c r="B30" s="18">
        <v>1760</v>
      </c>
      <c r="G30" s="28">
        <v>44531</v>
      </c>
      <c r="H30" s="29"/>
      <c r="I30" s="29">
        <f t="shared" si="0"/>
        <v>107284.79780162094</v>
      </c>
      <c r="J30" s="30">
        <f t="shared" si="1"/>
        <v>67496.312078146031</v>
      </c>
      <c r="K30" s="31">
        <f t="shared" si="2"/>
        <v>147073.28352509585</v>
      </c>
    </row>
    <row r="31" spans="1:11" x14ac:dyDescent="0.35">
      <c r="A31" s="19">
        <v>43709</v>
      </c>
      <c r="B31" s="18">
        <v>1031</v>
      </c>
    </row>
    <row r="32" spans="1:11" x14ac:dyDescent="0.35">
      <c r="A32" s="19">
        <v>43709</v>
      </c>
      <c r="B32" s="18">
        <v>1023</v>
      </c>
    </row>
    <row r="33" spans="1:2" x14ac:dyDescent="0.35">
      <c r="A33" s="19">
        <v>43709</v>
      </c>
      <c r="B33" s="18">
        <v>1527</v>
      </c>
    </row>
    <row r="34" spans="1:2" x14ac:dyDescent="0.35">
      <c r="A34" s="19">
        <v>43709</v>
      </c>
      <c r="B34" s="18">
        <v>349</v>
      </c>
    </row>
    <row r="35" spans="1:2" x14ac:dyDescent="0.35">
      <c r="A35" s="19">
        <v>43709</v>
      </c>
      <c r="B35" s="18">
        <v>2234</v>
      </c>
    </row>
    <row r="36" spans="1:2" x14ac:dyDescent="0.35">
      <c r="A36" s="19">
        <v>43709</v>
      </c>
      <c r="B36" s="18">
        <v>2805</v>
      </c>
    </row>
    <row r="37" spans="1:2" x14ac:dyDescent="0.35">
      <c r="A37" s="19">
        <v>43739</v>
      </c>
      <c r="B37" s="18">
        <v>2145</v>
      </c>
    </row>
    <row r="38" spans="1:2" x14ac:dyDescent="0.35">
      <c r="A38" s="19">
        <v>43739</v>
      </c>
      <c r="B38" s="18">
        <v>1514</v>
      </c>
    </row>
    <row r="39" spans="1:2" x14ac:dyDescent="0.35">
      <c r="A39" s="19">
        <v>43739</v>
      </c>
      <c r="B39" s="18">
        <v>1228</v>
      </c>
    </row>
    <row r="40" spans="1:2" x14ac:dyDescent="0.35">
      <c r="A40" s="19">
        <v>43739</v>
      </c>
      <c r="B40" s="18">
        <v>1389</v>
      </c>
    </row>
    <row r="41" spans="1:2" x14ac:dyDescent="0.35">
      <c r="A41" s="19">
        <v>43739</v>
      </c>
      <c r="B41" s="18">
        <v>2299</v>
      </c>
    </row>
    <row r="42" spans="1:2" x14ac:dyDescent="0.35">
      <c r="A42" s="19">
        <v>43739</v>
      </c>
      <c r="B42" s="18">
        <v>386</v>
      </c>
    </row>
    <row r="43" spans="1:2" x14ac:dyDescent="0.35">
      <c r="A43" s="19">
        <v>43739</v>
      </c>
      <c r="B43" s="18">
        <v>2167</v>
      </c>
    </row>
    <row r="44" spans="1:2" x14ac:dyDescent="0.35">
      <c r="A44" s="19">
        <v>43739</v>
      </c>
      <c r="B44" s="18">
        <v>1198</v>
      </c>
    </row>
    <row r="45" spans="1:2" x14ac:dyDescent="0.35">
      <c r="A45" s="19">
        <v>43739</v>
      </c>
      <c r="B45" s="18">
        <v>267</v>
      </c>
    </row>
    <row r="46" spans="1:2" x14ac:dyDescent="0.35">
      <c r="A46" s="19">
        <v>43739</v>
      </c>
      <c r="B46" s="18">
        <v>2851</v>
      </c>
    </row>
    <row r="47" spans="1:2" x14ac:dyDescent="0.35">
      <c r="A47" s="19">
        <v>43739</v>
      </c>
      <c r="B47" s="18">
        <v>1159</v>
      </c>
    </row>
    <row r="48" spans="1:2" x14ac:dyDescent="0.35">
      <c r="A48" s="19">
        <v>43739</v>
      </c>
      <c r="B48" s="18">
        <v>1757</v>
      </c>
    </row>
    <row r="49" spans="1:2" x14ac:dyDescent="0.35">
      <c r="A49" s="19">
        <v>43739</v>
      </c>
      <c r="B49" s="18">
        <v>2996</v>
      </c>
    </row>
    <row r="50" spans="1:2" x14ac:dyDescent="0.35">
      <c r="A50" s="19">
        <v>43739</v>
      </c>
      <c r="B50" s="18">
        <v>2966</v>
      </c>
    </row>
    <row r="51" spans="1:2" x14ac:dyDescent="0.35">
      <c r="A51" s="19">
        <v>43739</v>
      </c>
      <c r="B51" s="18">
        <v>1159</v>
      </c>
    </row>
    <row r="52" spans="1:2" x14ac:dyDescent="0.35">
      <c r="A52" s="19">
        <v>43739</v>
      </c>
      <c r="B52" s="18">
        <v>1228</v>
      </c>
    </row>
    <row r="53" spans="1:2" x14ac:dyDescent="0.35">
      <c r="A53" s="19">
        <v>43739</v>
      </c>
      <c r="B53" s="18">
        <v>727</v>
      </c>
    </row>
    <row r="54" spans="1:2" x14ac:dyDescent="0.35">
      <c r="A54" s="19">
        <v>43739</v>
      </c>
      <c r="B54" s="18">
        <v>1403</v>
      </c>
    </row>
    <row r="55" spans="1:2" x14ac:dyDescent="0.35">
      <c r="A55" s="19">
        <v>43739</v>
      </c>
      <c r="B55" s="18">
        <v>2076</v>
      </c>
    </row>
    <row r="56" spans="1:2" x14ac:dyDescent="0.35">
      <c r="A56" s="19">
        <v>43739</v>
      </c>
      <c r="B56" s="18">
        <v>766</v>
      </c>
    </row>
    <row r="57" spans="1:2" x14ac:dyDescent="0.35">
      <c r="A57" s="19">
        <v>43739</v>
      </c>
      <c r="B57" s="18">
        <v>1198</v>
      </c>
    </row>
    <row r="58" spans="1:2" x14ac:dyDescent="0.35">
      <c r="A58" s="19">
        <v>43739</v>
      </c>
      <c r="B58" s="18">
        <v>494</v>
      </c>
    </row>
    <row r="59" spans="1:2" x14ac:dyDescent="0.35">
      <c r="A59" s="19">
        <v>43739</v>
      </c>
      <c r="B59" s="18">
        <v>1514</v>
      </c>
    </row>
    <row r="60" spans="1:2" x14ac:dyDescent="0.35">
      <c r="A60" s="19">
        <v>43739</v>
      </c>
      <c r="B60" s="18">
        <v>345</v>
      </c>
    </row>
    <row r="61" spans="1:2" x14ac:dyDescent="0.35">
      <c r="A61" s="19">
        <v>43739</v>
      </c>
      <c r="B61" s="18">
        <v>1221</v>
      </c>
    </row>
    <row r="62" spans="1:2" x14ac:dyDescent="0.35">
      <c r="A62" s="19">
        <v>43739</v>
      </c>
      <c r="B62" s="18">
        <v>2294</v>
      </c>
    </row>
    <row r="63" spans="1:2" x14ac:dyDescent="0.35">
      <c r="A63" s="19">
        <v>43739</v>
      </c>
      <c r="B63" s="18">
        <v>809</v>
      </c>
    </row>
    <row r="64" spans="1:2" x14ac:dyDescent="0.35">
      <c r="A64" s="19">
        <v>43739</v>
      </c>
      <c r="B64" s="18">
        <v>1757</v>
      </c>
    </row>
    <row r="65" spans="1:2" x14ac:dyDescent="0.35">
      <c r="A65" s="19">
        <v>43739</v>
      </c>
      <c r="B65" s="18">
        <v>1403</v>
      </c>
    </row>
    <row r="66" spans="1:2" x14ac:dyDescent="0.35">
      <c r="A66" s="19">
        <v>43739</v>
      </c>
      <c r="B66" s="18">
        <v>1727</v>
      </c>
    </row>
    <row r="67" spans="1:2" x14ac:dyDescent="0.35">
      <c r="A67" s="19">
        <v>43739</v>
      </c>
      <c r="B67" s="18">
        <v>671</v>
      </c>
    </row>
    <row r="68" spans="1:2" x14ac:dyDescent="0.35">
      <c r="A68" s="19">
        <v>43739</v>
      </c>
      <c r="B68" s="18">
        <v>2299</v>
      </c>
    </row>
    <row r="69" spans="1:2" x14ac:dyDescent="0.35">
      <c r="A69" s="19">
        <v>43739</v>
      </c>
      <c r="B69" s="18">
        <v>386</v>
      </c>
    </row>
    <row r="70" spans="1:2" x14ac:dyDescent="0.35">
      <c r="A70" s="19">
        <v>43739</v>
      </c>
      <c r="B70" s="18">
        <v>1945</v>
      </c>
    </row>
    <row r="71" spans="1:2" x14ac:dyDescent="0.35">
      <c r="A71" s="19">
        <v>43739</v>
      </c>
      <c r="B71" s="18">
        <v>269</v>
      </c>
    </row>
    <row r="72" spans="1:2" x14ac:dyDescent="0.35">
      <c r="A72" s="19">
        <v>43739</v>
      </c>
      <c r="B72" s="18">
        <v>2966</v>
      </c>
    </row>
    <row r="73" spans="1:2" x14ac:dyDescent="0.35">
      <c r="A73" s="19">
        <v>43739</v>
      </c>
      <c r="B73" s="18">
        <v>367</v>
      </c>
    </row>
    <row r="74" spans="1:2" x14ac:dyDescent="0.35">
      <c r="A74" s="19">
        <v>43739</v>
      </c>
      <c r="B74" s="18">
        <v>2992</v>
      </c>
    </row>
    <row r="75" spans="1:2" x14ac:dyDescent="0.35">
      <c r="A75" s="19">
        <v>43739</v>
      </c>
      <c r="B75" s="18">
        <v>1715</v>
      </c>
    </row>
    <row r="76" spans="1:2" x14ac:dyDescent="0.35">
      <c r="A76" s="19">
        <v>43739</v>
      </c>
      <c r="B76" s="18">
        <v>1743</v>
      </c>
    </row>
    <row r="77" spans="1:2" x14ac:dyDescent="0.35">
      <c r="A77" s="19">
        <v>43739</v>
      </c>
      <c r="B77" s="18">
        <v>1715</v>
      </c>
    </row>
    <row r="78" spans="1:2" x14ac:dyDescent="0.35">
      <c r="A78" s="19">
        <v>43739</v>
      </c>
      <c r="B78" s="18">
        <v>2851</v>
      </c>
    </row>
    <row r="79" spans="1:2" x14ac:dyDescent="0.35">
      <c r="A79" s="19">
        <v>43739</v>
      </c>
      <c r="B79" s="18">
        <v>1221</v>
      </c>
    </row>
    <row r="80" spans="1:2" x14ac:dyDescent="0.35">
      <c r="A80" s="19">
        <v>43739</v>
      </c>
      <c r="B80" s="18">
        <v>2294</v>
      </c>
    </row>
    <row r="81" spans="1:2" x14ac:dyDescent="0.35">
      <c r="A81" s="19">
        <v>43739</v>
      </c>
      <c r="B81" s="18">
        <v>2145</v>
      </c>
    </row>
    <row r="82" spans="1:2" x14ac:dyDescent="0.35">
      <c r="A82" s="19">
        <v>43739</v>
      </c>
      <c r="B82" s="18">
        <v>269</v>
      </c>
    </row>
    <row r="83" spans="1:2" x14ac:dyDescent="0.35">
      <c r="A83" s="19">
        <v>43739</v>
      </c>
      <c r="B83" s="18">
        <v>766</v>
      </c>
    </row>
    <row r="84" spans="1:2" x14ac:dyDescent="0.35">
      <c r="A84" s="19">
        <v>43739</v>
      </c>
      <c r="B84" s="18">
        <v>727</v>
      </c>
    </row>
    <row r="85" spans="1:2" x14ac:dyDescent="0.35">
      <c r="A85" s="19">
        <v>43739</v>
      </c>
      <c r="B85" s="18">
        <v>345</v>
      </c>
    </row>
    <row r="86" spans="1:2" x14ac:dyDescent="0.35">
      <c r="A86" s="19">
        <v>43739</v>
      </c>
      <c r="B86" s="18">
        <v>663</v>
      </c>
    </row>
    <row r="87" spans="1:2" x14ac:dyDescent="0.35">
      <c r="A87" s="19">
        <v>43739</v>
      </c>
      <c r="B87" s="18">
        <v>2992</v>
      </c>
    </row>
    <row r="88" spans="1:2" x14ac:dyDescent="0.35">
      <c r="A88" s="19">
        <v>43739</v>
      </c>
      <c r="B88" s="18">
        <v>1743</v>
      </c>
    </row>
    <row r="89" spans="1:2" x14ac:dyDescent="0.35">
      <c r="A89" s="19">
        <v>43739</v>
      </c>
      <c r="B89" s="18">
        <v>494</v>
      </c>
    </row>
    <row r="90" spans="1:2" x14ac:dyDescent="0.35">
      <c r="A90" s="19">
        <v>43739</v>
      </c>
      <c r="B90" s="18">
        <v>367</v>
      </c>
    </row>
    <row r="91" spans="1:2" x14ac:dyDescent="0.35">
      <c r="A91" s="19">
        <v>43739</v>
      </c>
      <c r="B91" s="18">
        <v>214</v>
      </c>
    </row>
    <row r="92" spans="1:2" x14ac:dyDescent="0.35">
      <c r="A92" s="19">
        <v>43739</v>
      </c>
      <c r="B92" s="18">
        <v>1389</v>
      </c>
    </row>
    <row r="93" spans="1:2" x14ac:dyDescent="0.35">
      <c r="A93" s="19">
        <v>43739</v>
      </c>
      <c r="B93" s="18">
        <v>2167</v>
      </c>
    </row>
    <row r="94" spans="1:2" x14ac:dyDescent="0.35">
      <c r="A94" s="19">
        <v>43739</v>
      </c>
      <c r="B94" s="18">
        <v>663</v>
      </c>
    </row>
    <row r="95" spans="1:2" x14ac:dyDescent="0.35">
      <c r="A95" s="19">
        <v>43739</v>
      </c>
      <c r="B95" s="18">
        <v>704</v>
      </c>
    </row>
    <row r="96" spans="1:2" x14ac:dyDescent="0.35">
      <c r="A96" s="19">
        <v>43739</v>
      </c>
      <c r="B96" s="18">
        <v>344</v>
      </c>
    </row>
    <row r="97" spans="1:2" x14ac:dyDescent="0.35">
      <c r="A97" s="19">
        <v>43739</v>
      </c>
      <c r="B97" s="18">
        <v>1945</v>
      </c>
    </row>
    <row r="98" spans="1:2" x14ac:dyDescent="0.35">
      <c r="A98" s="19">
        <v>43739</v>
      </c>
      <c r="B98" s="18">
        <v>671</v>
      </c>
    </row>
    <row r="99" spans="1:2" x14ac:dyDescent="0.35">
      <c r="A99" s="19">
        <v>43739</v>
      </c>
      <c r="B99" s="18">
        <v>704</v>
      </c>
    </row>
    <row r="100" spans="1:2" x14ac:dyDescent="0.35">
      <c r="A100" s="19">
        <v>43739</v>
      </c>
      <c r="B100" s="18">
        <v>344</v>
      </c>
    </row>
    <row r="101" spans="1:2" x14ac:dyDescent="0.35">
      <c r="A101" s="19">
        <v>43739</v>
      </c>
      <c r="B101" s="18">
        <v>1727</v>
      </c>
    </row>
    <row r="102" spans="1:2" x14ac:dyDescent="0.35">
      <c r="A102" s="19">
        <v>43739</v>
      </c>
      <c r="B102" s="18">
        <v>214</v>
      </c>
    </row>
    <row r="103" spans="1:2" x14ac:dyDescent="0.35">
      <c r="A103" s="19">
        <v>43739</v>
      </c>
      <c r="B103" s="18">
        <v>2996</v>
      </c>
    </row>
    <row r="104" spans="1:2" x14ac:dyDescent="0.35">
      <c r="A104" s="19">
        <v>43739</v>
      </c>
      <c r="B104" s="18">
        <v>267</v>
      </c>
    </row>
    <row r="105" spans="1:2" x14ac:dyDescent="0.35">
      <c r="A105" s="19">
        <v>43739</v>
      </c>
      <c r="B105" s="18">
        <v>809</v>
      </c>
    </row>
    <row r="106" spans="1:2" x14ac:dyDescent="0.35">
      <c r="A106" s="19">
        <v>43739</v>
      </c>
      <c r="B106" s="18">
        <v>2076</v>
      </c>
    </row>
    <row r="107" spans="1:2" x14ac:dyDescent="0.35">
      <c r="A107" s="19">
        <v>43770</v>
      </c>
      <c r="B107" s="18">
        <v>1404</v>
      </c>
    </row>
    <row r="108" spans="1:2" x14ac:dyDescent="0.35">
      <c r="A108" s="19">
        <v>43770</v>
      </c>
      <c r="B108" s="18">
        <v>2146</v>
      </c>
    </row>
    <row r="109" spans="1:2" x14ac:dyDescent="0.35">
      <c r="A109" s="19">
        <v>43770</v>
      </c>
      <c r="B109" s="18">
        <v>1775</v>
      </c>
    </row>
    <row r="110" spans="1:2" x14ac:dyDescent="0.35">
      <c r="A110" s="19">
        <v>43770</v>
      </c>
      <c r="B110" s="18">
        <v>2151</v>
      </c>
    </row>
    <row r="111" spans="1:2" x14ac:dyDescent="0.35">
      <c r="A111" s="19">
        <v>43770</v>
      </c>
      <c r="B111" s="18">
        <v>1857</v>
      </c>
    </row>
    <row r="112" spans="1:2" x14ac:dyDescent="0.35">
      <c r="A112" s="19">
        <v>43770</v>
      </c>
      <c r="B112" s="18">
        <v>1560</v>
      </c>
    </row>
    <row r="113" spans="1:2" x14ac:dyDescent="0.35">
      <c r="A113" s="19">
        <v>43770</v>
      </c>
      <c r="B113" s="18">
        <v>1265</v>
      </c>
    </row>
    <row r="114" spans="1:2" x14ac:dyDescent="0.35">
      <c r="A114" s="19">
        <v>43770</v>
      </c>
      <c r="B114" s="18">
        <v>1725</v>
      </c>
    </row>
    <row r="115" spans="1:2" x14ac:dyDescent="0.35">
      <c r="A115" s="19">
        <v>43770</v>
      </c>
      <c r="B115" s="18">
        <v>2222</v>
      </c>
    </row>
    <row r="116" spans="1:2" x14ac:dyDescent="0.35">
      <c r="A116" s="19">
        <v>43770</v>
      </c>
      <c r="B116" s="18">
        <v>1660</v>
      </c>
    </row>
    <row r="117" spans="1:2" x14ac:dyDescent="0.35">
      <c r="A117" s="19">
        <v>43770</v>
      </c>
      <c r="B117" s="18">
        <v>2500</v>
      </c>
    </row>
    <row r="118" spans="1:2" x14ac:dyDescent="0.35">
      <c r="A118" s="19">
        <v>43770</v>
      </c>
      <c r="B118" s="18">
        <v>321</v>
      </c>
    </row>
    <row r="119" spans="1:2" x14ac:dyDescent="0.35">
      <c r="A119" s="19">
        <v>43770</v>
      </c>
      <c r="B119" s="18">
        <v>970</v>
      </c>
    </row>
    <row r="120" spans="1:2" x14ac:dyDescent="0.35">
      <c r="A120" s="19">
        <v>43770</v>
      </c>
      <c r="B120" s="18">
        <v>2548</v>
      </c>
    </row>
    <row r="121" spans="1:2" x14ac:dyDescent="0.35">
      <c r="A121" s="19">
        <v>43770</v>
      </c>
      <c r="B121" s="18">
        <v>2145</v>
      </c>
    </row>
    <row r="122" spans="1:2" x14ac:dyDescent="0.35">
      <c r="A122" s="19">
        <v>43770</v>
      </c>
      <c r="B122" s="18">
        <v>263</v>
      </c>
    </row>
    <row r="123" spans="1:2" x14ac:dyDescent="0.35">
      <c r="A123" s="19">
        <v>43770</v>
      </c>
      <c r="B123" s="18">
        <v>2682</v>
      </c>
    </row>
    <row r="124" spans="1:2" x14ac:dyDescent="0.35">
      <c r="A124" s="19">
        <v>43770</v>
      </c>
      <c r="B124" s="18">
        <v>2954</v>
      </c>
    </row>
    <row r="125" spans="1:2" x14ac:dyDescent="0.35">
      <c r="A125" s="19">
        <v>43770</v>
      </c>
      <c r="B125" s="18">
        <v>386</v>
      </c>
    </row>
    <row r="126" spans="1:2" x14ac:dyDescent="0.35">
      <c r="A126" s="19">
        <v>43770</v>
      </c>
      <c r="B126" s="18">
        <v>2574</v>
      </c>
    </row>
    <row r="127" spans="1:2" x14ac:dyDescent="0.35">
      <c r="A127" s="19">
        <v>43770</v>
      </c>
      <c r="B127" s="18">
        <v>1870</v>
      </c>
    </row>
    <row r="128" spans="1:2" x14ac:dyDescent="0.35">
      <c r="A128" s="19">
        <v>43770</v>
      </c>
      <c r="B128" s="18">
        <v>1016</v>
      </c>
    </row>
    <row r="129" spans="1:2" x14ac:dyDescent="0.35">
      <c r="A129" s="19">
        <v>43770</v>
      </c>
      <c r="B129" s="18">
        <v>2935</v>
      </c>
    </row>
    <row r="130" spans="1:2" x14ac:dyDescent="0.35">
      <c r="A130" s="19">
        <v>43770</v>
      </c>
      <c r="B130" s="18">
        <v>2092</v>
      </c>
    </row>
    <row r="131" spans="1:2" x14ac:dyDescent="0.35">
      <c r="A131" s="19">
        <v>43770</v>
      </c>
      <c r="B131" s="18">
        <v>2536</v>
      </c>
    </row>
    <row r="132" spans="1:2" x14ac:dyDescent="0.35">
      <c r="A132" s="19">
        <v>43770</v>
      </c>
      <c r="B132" s="18">
        <v>2763</v>
      </c>
    </row>
    <row r="133" spans="1:2" x14ac:dyDescent="0.35">
      <c r="A133" s="19">
        <v>43770</v>
      </c>
      <c r="B133" s="18">
        <v>1922</v>
      </c>
    </row>
    <row r="134" spans="1:2" x14ac:dyDescent="0.35">
      <c r="A134" s="19">
        <v>43770</v>
      </c>
      <c r="B134" s="18">
        <v>2007</v>
      </c>
    </row>
    <row r="135" spans="1:2" x14ac:dyDescent="0.35">
      <c r="A135" s="19">
        <v>43770</v>
      </c>
      <c r="B135" s="18">
        <v>1804</v>
      </c>
    </row>
    <row r="136" spans="1:2" x14ac:dyDescent="0.35">
      <c r="A136" s="19">
        <v>43770</v>
      </c>
      <c r="B136" s="18">
        <v>2706</v>
      </c>
    </row>
    <row r="137" spans="1:2" x14ac:dyDescent="0.35">
      <c r="A137" s="19">
        <v>43770</v>
      </c>
      <c r="B137" s="18">
        <v>1123</v>
      </c>
    </row>
    <row r="138" spans="1:2" x14ac:dyDescent="0.35">
      <c r="A138" s="19">
        <v>43770</v>
      </c>
      <c r="B138" s="18">
        <v>2605</v>
      </c>
    </row>
    <row r="139" spans="1:2" x14ac:dyDescent="0.35">
      <c r="A139" s="19">
        <v>43770</v>
      </c>
      <c r="B139" s="18">
        <v>912</v>
      </c>
    </row>
    <row r="140" spans="1:2" x14ac:dyDescent="0.35">
      <c r="A140" s="19">
        <v>43770</v>
      </c>
      <c r="B140" s="18">
        <v>1785</v>
      </c>
    </row>
    <row r="141" spans="1:2" x14ac:dyDescent="0.35">
      <c r="A141" s="19">
        <v>43770</v>
      </c>
      <c r="B141" s="18">
        <v>2297</v>
      </c>
    </row>
    <row r="142" spans="1:2" x14ac:dyDescent="0.35">
      <c r="A142" s="19">
        <v>43800</v>
      </c>
      <c r="B142" s="18">
        <v>2125</v>
      </c>
    </row>
    <row r="143" spans="1:2" x14ac:dyDescent="0.35">
      <c r="A143" s="19">
        <v>43800</v>
      </c>
      <c r="B143" s="18">
        <v>1946</v>
      </c>
    </row>
    <row r="144" spans="1:2" x14ac:dyDescent="0.35">
      <c r="A144" s="19">
        <v>43800</v>
      </c>
      <c r="B144" s="18">
        <v>1770</v>
      </c>
    </row>
    <row r="145" spans="1:2" x14ac:dyDescent="0.35">
      <c r="A145" s="19">
        <v>43800</v>
      </c>
      <c r="B145" s="18">
        <v>887</v>
      </c>
    </row>
    <row r="146" spans="1:2" x14ac:dyDescent="0.35">
      <c r="A146" s="19">
        <v>43800</v>
      </c>
      <c r="B146" s="18">
        <v>1482</v>
      </c>
    </row>
    <row r="147" spans="1:2" x14ac:dyDescent="0.35">
      <c r="A147" s="19">
        <v>43800</v>
      </c>
      <c r="B147" s="18">
        <v>808</v>
      </c>
    </row>
    <row r="148" spans="1:2" x14ac:dyDescent="0.35">
      <c r="A148" s="19">
        <v>43800</v>
      </c>
      <c r="B148" s="18">
        <v>588</v>
      </c>
    </row>
    <row r="149" spans="1:2" x14ac:dyDescent="0.35">
      <c r="A149" s="19">
        <v>43800</v>
      </c>
      <c r="B149" s="18">
        <v>1802</v>
      </c>
    </row>
    <row r="150" spans="1:2" x14ac:dyDescent="0.35">
      <c r="A150" s="19">
        <v>43800</v>
      </c>
      <c r="B150" s="18">
        <v>2136</v>
      </c>
    </row>
    <row r="151" spans="1:2" x14ac:dyDescent="0.35">
      <c r="A151" s="19">
        <v>43800</v>
      </c>
      <c r="B151" s="18">
        <v>380</v>
      </c>
    </row>
    <row r="152" spans="1:2" x14ac:dyDescent="0.35">
      <c r="A152" s="19">
        <v>43800</v>
      </c>
      <c r="B152" s="18">
        <v>1375</v>
      </c>
    </row>
    <row r="153" spans="1:2" x14ac:dyDescent="0.35">
      <c r="A153" s="19">
        <v>43800</v>
      </c>
      <c r="B153" s="18">
        <v>908</v>
      </c>
    </row>
    <row r="154" spans="1:2" x14ac:dyDescent="0.35">
      <c r="A154" s="19">
        <v>43800</v>
      </c>
      <c r="B154" s="18">
        <v>2821</v>
      </c>
    </row>
    <row r="155" spans="1:2" x14ac:dyDescent="0.35">
      <c r="A155" s="19">
        <v>43800</v>
      </c>
      <c r="B155" s="18">
        <v>1033</v>
      </c>
    </row>
    <row r="156" spans="1:2" x14ac:dyDescent="0.35">
      <c r="A156" s="19">
        <v>43800</v>
      </c>
      <c r="B156" s="18">
        <v>2438</v>
      </c>
    </row>
    <row r="157" spans="1:2" x14ac:dyDescent="0.35">
      <c r="A157" s="19">
        <v>43800</v>
      </c>
      <c r="B157" s="18">
        <v>2261</v>
      </c>
    </row>
    <row r="158" spans="1:2" x14ac:dyDescent="0.35">
      <c r="A158" s="19">
        <v>43800</v>
      </c>
      <c r="B158" s="18">
        <v>1611</v>
      </c>
    </row>
    <row r="159" spans="1:2" x14ac:dyDescent="0.35">
      <c r="A159" s="19">
        <v>43800</v>
      </c>
      <c r="B159" s="18">
        <v>1778</v>
      </c>
    </row>
    <row r="160" spans="1:2" x14ac:dyDescent="0.35">
      <c r="A160" s="19">
        <v>43800</v>
      </c>
      <c r="B160" s="18">
        <v>306</v>
      </c>
    </row>
    <row r="161" spans="1:2" x14ac:dyDescent="0.35">
      <c r="A161" s="19">
        <v>43800</v>
      </c>
      <c r="B161" s="18">
        <v>1940</v>
      </c>
    </row>
    <row r="162" spans="1:2" x14ac:dyDescent="0.35">
      <c r="A162" s="19">
        <v>43800</v>
      </c>
      <c r="B162" s="18">
        <v>1870</v>
      </c>
    </row>
    <row r="163" spans="1:2" x14ac:dyDescent="0.35">
      <c r="A163" s="19">
        <v>43800</v>
      </c>
      <c r="B163" s="18">
        <v>1421</v>
      </c>
    </row>
    <row r="164" spans="1:2" x14ac:dyDescent="0.35">
      <c r="A164" s="19">
        <v>43800</v>
      </c>
      <c r="B164" s="18">
        <v>1916</v>
      </c>
    </row>
    <row r="165" spans="1:2" x14ac:dyDescent="0.35">
      <c r="A165" s="19">
        <v>43800</v>
      </c>
      <c r="B165" s="18">
        <v>2152</v>
      </c>
    </row>
    <row r="166" spans="1:2" x14ac:dyDescent="0.35">
      <c r="A166" s="19">
        <v>43800</v>
      </c>
      <c r="B166" s="18">
        <v>1925</v>
      </c>
    </row>
    <row r="167" spans="1:2" x14ac:dyDescent="0.35">
      <c r="A167" s="19">
        <v>43800</v>
      </c>
      <c r="B167" s="18">
        <v>334</v>
      </c>
    </row>
    <row r="168" spans="1:2" x14ac:dyDescent="0.35">
      <c r="A168" s="19">
        <v>43800</v>
      </c>
      <c r="B168" s="18">
        <v>266</v>
      </c>
    </row>
    <row r="169" spans="1:2" x14ac:dyDescent="0.35">
      <c r="A169" s="19">
        <v>43800</v>
      </c>
      <c r="B169" s="18">
        <v>2436</v>
      </c>
    </row>
    <row r="170" spans="1:2" x14ac:dyDescent="0.35">
      <c r="A170" s="19">
        <v>43800</v>
      </c>
      <c r="B170" s="18">
        <v>1281</v>
      </c>
    </row>
    <row r="171" spans="1:2" x14ac:dyDescent="0.35">
      <c r="A171" s="19">
        <v>43800</v>
      </c>
      <c r="B171" s="18">
        <v>544</v>
      </c>
    </row>
    <row r="172" spans="1:2" x14ac:dyDescent="0.35">
      <c r="A172" s="19">
        <v>43800</v>
      </c>
      <c r="B172" s="18">
        <v>2013</v>
      </c>
    </row>
    <row r="173" spans="1:2" x14ac:dyDescent="0.35">
      <c r="A173" s="19">
        <v>43800</v>
      </c>
      <c r="B173" s="18">
        <v>2116</v>
      </c>
    </row>
    <row r="174" spans="1:2" x14ac:dyDescent="0.35">
      <c r="A174" s="19">
        <v>43800</v>
      </c>
      <c r="B174" s="18">
        <v>1100</v>
      </c>
    </row>
    <row r="175" spans="1:2" x14ac:dyDescent="0.35">
      <c r="A175" s="19">
        <v>43800</v>
      </c>
      <c r="B175" s="18">
        <v>1186</v>
      </c>
    </row>
    <row r="176" spans="1:2" x14ac:dyDescent="0.35">
      <c r="A176" s="19">
        <v>43800</v>
      </c>
      <c r="B176" s="18">
        <v>2015</v>
      </c>
    </row>
    <row r="177" spans="1:2" x14ac:dyDescent="0.35">
      <c r="A177" s="19">
        <v>43831</v>
      </c>
      <c r="B177" s="18">
        <v>4251</v>
      </c>
    </row>
    <row r="178" spans="1:2" x14ac:dyDescent="0.35">
      <c r="A178" s="19">
        <v>43831</v>
      </c>
      <c r="B178" s="18">
        <v>873</v>
      </c>
    </row>
    <row r="179" spans="1:2" x14ac:dyDescent="0.35">
      <c r="A179" s="19">
        <v>43831</v>
      </c>
      <c r="B179" s="18">
        <v>1439</v>
      </c>
    </row>
    <row r="180" spans="1:2" x14ac:dyDescent="0.35">
      <c r="A180" s="19">
        <v>43831</v>
      </c>
      <c r="B180" s="18">
        <v>1385</v>
      </c>
    </row>
    <row r="181" spans="1:2" x14ac:dyDescent="0.35">
      <c r="A181" s="19">
        <v>43831</v>
      </c>
      <c r="B181" s="18">
        <v>3165</v>
      </c>
    </row>
    <row r="182" spans="1:2" x14ac:dyDescent="0.35">
      <c r="A182" s="19">
        <v>43831</v>
      </c>
      <c r="B182" s="18">
        <v>2522</v>
      </c>
    </row>
    <row r="183" spans="1:2" x14ac:dyDescent="0.35">
      <c r="A183" s="19">
        <v>43831</v>
      </c>
      <c r="B183" s="18">
        <v>554</v>
      </c>
    </row>
    <row r="184" spans="1:2" x14ac:dyDescent="0.35">
      <c r="A184" s="19">
        <v>43831</v>
      </c>
      <c r="B184" s="18">
        <v>384</v>
      </c>
    </row>
    <row r="185" spans="1:2" x14ac:dyDescent="0.35">
      <c r="A185" s="19">
        <v>43831</v>
      </c>
      <c r="B185" s="18">
        <v>3998</v>
      </c>
    </row>
    <row r="186" spans="1:2" x14ac:dyDescent="0.35">
      <c r="A186" s="19">
        <v>43831</v>
      </c>
      <c r="B186" s="18">
        <v>3945</v>
      </c>
    </row>
    <row r="187" spans="1:2" x14ac:dyDescent="0.35">
      <c r="A187" s="19">
        <v>43831</v>
      </c>
      <c r="B187" s="18">
        <v>1988</v>
      </c>
    </row>
    <row r="188" spans="1:2" x14ac:dyDescent="0.35">
      <c r="A188" s="19">
        <v>43831</v>
      </c>
      <c r="B188" s="18">
        <v>579</v>
      </c>
    </row>
    <row r="189" spans="1:2" x14ac:dyDescent="0.35">
      <c r="A189" s="19">
        <v>43831</v>
      </c>
      <c r="B189" s="18">
        <v>2629</v>
      </c>
    </row>
    <row r="190" spans="1:2" x14ac:dyDescent="0.35">
      <c r="A190" s="19">
        <v>43831</v>
      </c>
      <c r="B190" s="18">
        <v>1321</v>
      </c>
    </row>
    <row r="191" spans="1:2" x14ac:dyDescent="0.35">
      <c r="A191" s="19">
        <v>43831</v>
      </c>
      <c r="B191" s="18">
        <v>1118</v>
      </c>
    </row>
    <row r="192" spans="1:2" x14ac:dyDescent="0.35">
      <c r="A192" s="19">
        <v>43831</v>
      </c>
      <c r="B192" s="18">
        <v>2435</v>
      </c>
    </row>
    <row r="193" spans="1:2" x14ac:dyDescent="0.35">
      <c r="A193" s="19">
        <v>43831</v>
      </c>
      <c r="B193" s="18">
        <v>2565</v>
      </c>
    </row>
    <row r="194" spans="1:2" x14ac:dyDescent="0.35">
      <c r="A194" s="19">
        <v>43831</v>
      </c>
      <c r="B194" s="18">
        <v>3495</v>
      </c>
    </row>
    <row r="195" spans="1:2" x14ac:dyDescent="0.35">
      <c r="A195" s="19">
        <v>43831</v>
      </c>
      <c r="B195" s="18">
        <v>2340</v>
      </c>
    </row>
    <row r="196" spans="1:2" x14ac:dyDescent="0.35">
      <c r="A196" s="19">
        <v>43831</v>
      </c>
      <c r="B196" s="18">
        <v>2479</v>
      </c>
    </row>
    <row r="197" spans="1:2" x14ac:dyDescent="0.35">
      <c r="A197" s="19">
        <v>43831</v>
      </c>
      <c r="B197" s="18">
        <v>1956</v>
      </c>
    </row>
    <row r="198" spans="1:2" x14ac:dyDescent="0.35">
      <c r="A198" s="19">
        <v>43831</v>
      </c>
      <c r="B198" s="18">
        <v>1734</v>
      </c>
    </row>
    <row r="199" spans="1:2" x14ac:dyDescent="0.35">
      <c r="A199" s="19">
        <v>43831</v>
      </c>
      <c r="B199" s="18">
        <v>1493</v>
      </c>
    </row>
    <row r="200" spans="1:2" x14ac:dyDescent="0.35">
      <c r="A200" s="19">
        <v>43831</v>
      </c>
      <c r="B200" s="18">
        <v>2417</v>
      </c>
    </row>
    <row r="201" spans="1:2" x14ac:dyDescent="0.35">
      <c r="A201" s="19">
        <v>43831</v>
      </c>
      <c r="B201" s="18">
        <v>807</v>
      </c>
    </row>
    <row r="202" spans="1:2" x14ac:dyDescent="0.35">
      <c r="A202" s="19">
        <v>43831</v>
      </c>
      <c r="B202" s="18">
        <v>766</v>
      </c>
    </row>
    <row r="203" spans="1:2" x14ac:dyDescent="0.35">
      <c r="A203" s="19">
        <v>43831</v>
      </c>
      <c r="B203" s="18">
        <v>2228</v>
      </c>
    </row>
    <row r="204" spans="1:2" x14ac:dyDescent="0.35">
      <c r="A204" s="19">
        <v>43831</v>
      </c>
      <c r="B204" s="18">
        <v>3245</v>
      </c>
    </row>
    <row r="205" spans="1:2" x14ac:dyDescent="0.35">
      <c r="A205" s="19">
        <v>43831</v>
      </c>
      <c r="B205" s="18">
        <v>2861</v>
      </c>
    </row>
    <row r="206" spans="1:2" x14ac:dyDescent="0.35">
      <c r="A206" s="19">
        <v>43831</v>
      </c>
      <c r="B206" s="18">
        <v>1372</v>
      </c>
    </row>
    <row r="207" spans="1:2" x14ac:dyDescent="0.35">
      <c r="A207" s="19">
        <v>43831</v>
      </c>
      <c r="B207" s="18">
        <v>983</v>
      </c>
    </row>
    <row r="208" spans="1:2" x14ac:dyDescent="0.35">
      <c r="A208" s="19">
        <v>43831</v>
      </c>
      <c r="B208" s="18">
        <v>1659</v>
      </c>
    </row>
    <row r="209" spans="1:2" x14ac:dyDescent="0.35">
      <c r="A209" s="19">
        <v>43831</v>
      </c>
      <c r="B209" s="18">
        <v>1619</v>
      </c>
    </row>
    <row r="210" spans="1:2" x14ac:dyDescent="0.35">
      <c r="A210" s="19">
        <v>43831</v>
      </c>
      <c r="B210" s="18">
        <v>555</v>
      </c>
    </row>
    <row r="211" spans="1:2" x14ac:dyDescent="0.35">
      <c r="A211" s="19">
        <v>43831</v>
      </c>
      <c r="B211" s="18">
        <v>681</v>
      </c>
    </row>
    <row r="212" spans="1:2" x14ac:dyDescent="0.35">
      <c r="A212" s="19">
        <v>43862</v>
      </c>
      <c r="B212" s="18">
        <v>292</v>
      </c>
    </row>
    <row r="213" spans="1:2" x14ac:dyDescent="0.35">
      <c r="A213" s="19">
        <v>43862</v>
      </c>
      <c r="B213" s="18">
        <v>974</v>
      </c>
    </row>
    <row r="214" spans="1:2" x14ac:dyDescent="0.35">
      <c r="A214" s="19">
        <v>43862</v>
      </c>
      <c r="B214" s="18">
        <v>1514</v>
      </c>
    </row>
    <row r="215" spans="1:2" x14ac:dyDescent="0.35">
      <c r="A215" s="19">
        <v>43862</v>
      </c>
      <c r="B215" s="18">
        <v>2641</v>
      </c>
    </row>
    <row r="216" spans="1:2" x14ac:dyDescent="0.35">
      <c r="A216" s="19">
        <v>43862</v>
      </c>
      <c r="B216" s="18">
        <v>278</v>
      </c>
    </row>
    <row r="217" spans="1:2" x14ac:dyDescent="0.35">
      <c r="A217" s="19">
        <v>43862</v>
      </c>
      <c r="B217" s="18">
        <v>260</v>
      </c>
    </row>
    <row r="218" spans="1:2" x14ac:dyDescent="0.35">
      <c r="A218" s="19">
        <v>43862</v>
      </c>
      <c r="B218" s="18">
        <v>2750</v>
      </c>
    </row>
    <row r="219" spans="1:2" x14ac:dyDescent="0.35">
      <c r="A219" s="19">
        <v>43862</v>
      </c>
      <c r="B219" s="18">
        <v>1350</v>
      </c>
    </row>
    <row r="220" spans="1:2" x14ac:dyDescent="0.35">
      <c r="A220" s="19">
        <v>43862</v>
      </c>
      <c r="B220" s="18">
        <v>2240</v>
      </c>
    </row>
    <row r="221" spans="1:2" x14ac:dyDescent="0.35">
      <c r="A221" s="19">
        <v>43862</v>
      </c>
      <c r="B221" s="18">
        <v>1858</v>
      </c>
    </row>
    <row r="222" spans="1:2" x14ac:dyDescent="0.35">
      <c r="A222" s="19">
        <v>43862</v>
      </c>
      <c r="B222" s="18">
        <v>1865</v>
      </c>
    </row>
    <row r="223" spans="1:2" x14ac:dyDescent="0.35">
      <c r="A223" s="19">
        <v>43862</v>
      </c>
      <c r="B223" s="18">
        <v>1116</v>
      </c>
    </row>
    <row r="224" spans="1:2" x14ac:dyDescent="0.35">
      <c r="A224" s="19">
        <v>43862</v>
      </c>
      <c r="B224" s="18">
        <v>2001</v>
      </c>
    </row>
    <row r="225" spans="1:2" x14ac:dyDescent="0.35">
      <c r="A225" s="19">
        <v>43862</v>
      </c>
      <c r="B225" s="18">
        <v>2755</v>
      </c>
    </row>
    <row r="226" spans="1:2" x14ac:dyDescent="0.35">
      <c r="A226" s="19">
        <v>43862</v>
      </c>
      <c r="B226" s="18">
        <v>2296</v>
      </c>
    </row>
    <row r="227" spans="1:2" x14ac:dyDescent="0.35">
      <c r="A227" s="19">
        <v>43862</v>
      </c>
      <c r="B227" s="18">
        <v>2363</v>
      </c>
    </row>
    <row r="228" spans="1:2" x14ac:dyDescent="0.35">
      <c r="A228" s="19">
        <v>43862</v>
      </c>
      <c r="B228" s="18">
        <v>293</v>
      </c>
    </row>
    <row r="229" spans="1:2" x14ac:dyDescent="0.35">
      <c r="A229" s="19">
        <v>43862</v>
      </c>
      <c r="B229" s="18">
        <v>1368</v>
      </c>
    </row>
    <row r="230" spans="1:2" x14ac:dyDescent="0.35">
      <c r="A230" s="19">
        <v>43862</v>
      </c>
      <c r="B230" s="18">
        <v>1865</v>
      </c>
    </row>
    <row r="231" spans="1:2" x14ac:dyDescent="0.35">
      <c r="A231" s="19">
        <v>43862</v>
      </c>
      <c r="B231" s="18">
        <v>270</v>
      </c>
    </row>
    <row r="232" spans="1:2" x14ac:dyDescent="0.35">
      <c r="A232" s="19">
        <v>43862</v>
      </c>
      <c r="B232" s="18">
        <v>1804</v>
      </c>
    </row>
    <row r="233" spans="1:2" x14ac:dyDescent="0.35">
      <c r="A233" s="19">
        <v>43862</v>
      </c>
      <c r="B233" s="18">
        <v>952</v>
      </c>
    </row>
    <row r="234" spans="1:2" x14ac:dyDescent="0.35">
      <c r="A234" s="19">
        <v>43862</v>
      </c>
      <c r="B234" s="18">
        <v>2708</v>
      </c>
    </row>
    <row r="235" spans="1:2" x14ac:dyDescent="0.35">
      <c r="A235" s="19">
        <v>43862</v>
      </c>
      <c r="B235" s="18">
        <v>1298</v>
      </c>
    </row>
    <row r="236" spans="1:2" x14ac:dyDescent="0.35">
      <c r="A236" s="19">
        <v>43862</v>
      </c>
      <c r="B236" s="18">
        <v>807</v>
      </c>
    </row>
    <row r="237" spans="1:2" x14ac:dyDescent="0.35">
      <c r="A237" s="19">
        <v>43862</v>
      </c>
      <c r="B237" s="18">
        <v>1303</v>
      </c>
    </row>
    <row r="238" spans="1:2" x14ac:dyDescent="0.35">
      <c r="A238" s="19">
        <v>43862</v>
      </c>
      <c r="B238" s="18">
        <v>1958</v>
      </c>
    </row>
    <row r="239" spans="1:2" x14ac:dyDescent="0.35">
      <c r="A239" s="19">
        <v>43862</v>
      </c>
      <c r="B239" s="18">
        <v>488</v>
      </c>
    </row>
    <row r="240" spans="1:2" x14ac:dyDescent="0.35">
      <c r="A240" s="19">
        <v>43862</v>
      </c>
      <c r="B240" s="18">
        <v>727</v>
      </c>
    </row>
    <row r="241" spans="1:2" x14ac:dyDescent="0.35">
      <c r="A241" s="19">
        <v>43862</v>
      </c>
      <c r="B241" s="18">
        <v>959</v>
      </c>
    </row>
    <row r="242" spans="1:2" x14ac:dyDescent="0.35">
      <c r="A242" s="19">
        <v>43862</v>
      </c>
      <c r="B242" s="18">
        <v>2747</v>
      </c>
    </row>
    <row r="243" spans="1:2" x14ac:dyDescent="0.35">
      <c r="A243" s="19">
        <v>43862</v>
      </c>
      <c r="B243" s="18">
        <v>2659</v>
      </c>
    </row>
    <row r="244" spans="1:2" x14ac:dyDescent="0.35">
      <c r="A244" s="19">
        <v>43862</v>
      </c>
      <c r="B244" s="18">
        <v>1937</v>
      </c>
    </row>
    <row r="245" spans="1:2" x14ac:dyDescent="0.35">
      <c r="A245" s="19">
        <v>43862</v>
      </c>
      <c r="B245" s="18">
        <v>2844</v>
      </c>
    </row>
    <row r="246" spans="1:2" x14ac:dyDescent="0.35">
      <c r="A246" s="19">
        <v>43862</v>
      </c>
      <c r="B246" s="18">
        <v>1575</v>
      </c>
    </row>
    <row r="247" spans="1:2" x14ac:dyDescent="0.35">
      <c r="A247" s="19">
        <v>43891</v>
      </c>
      <c r="B247" s="18">
        <v>2992</v>
      </c>
    </row>
    <row r="248" spans="1:2" x14ac:dyDescent="0.35">
      <c r="A248" s="19">
        <v>43891</v>
      </c>
      <c r="B248" s="18">
        <v>1122</v>
      </c>
    </row>
    <row r="249" spans="1:2" x14ac:dyDescent="0.35">
      <c r="A249" s="19">
        <v>43891</v>
      </c>
      <c r="B249" s="18">
        <v>921</v>
      </c>
    </row>
    <row r="250" spans="1:2" x14ac:dyDescent="0.35">
      <c r="A250" s="19">
        <v>43891</v>
      </c>
      <c r="B250" s="18">
        <v>677</v>
      </c>
    </row>
    <row r="251" spans="1:2" x14ac:dyDescent="0.35">
      <c r="A251" s="19">
        <v>43891</v>
      </c>
      <c r="B251" s="18">
        <v>259</v>
      </c>
    </row>
    <row r="252" spans="1:2" x14ac:dyDescent="0.35">
      <c r="A252" s="19">
        <v>43891</v>
      </c>
      <c r="B252" s="18">
        <v>1101</v>
      </c>
    </row>
    <row r="253" spans="1:2" x14ac:dyDescent="0.35">
      <c r="A253" s="19">
        <v>43891</v>
      </c>
      <c r="B253" s="18">
        <v>2993</v>
      </c>
    </row>
    <row r="254" spans="1:2" x14ac:dyDescent="0.35">
      <c r="A254" s="19">
        <v>43891</v>
      </c>
      <c r="B254" s="18">
        <v>888</v>
      </c>
    </row>
    <row r="255" spans="1:2" x14ac:dyDescent="0.35">
      <c r="A255" s="19">
        <v>43891</v>
      </c>
      <c r="B255" s="18">
        <v>2475</v>
      </c>
    </row>
    <row r="256" spans="1:2" x14ac:dyDescent="0.35">
      <c r="A256" s="19">
        <v>43891</v>
      </c>
      <c r="B256" s="18">
        <v>1210</v>
      </c>
    </row>
    <row r="257" spans="1:2" x14ac:dyDescent="0.35">
      <c r="A257" s="19">
        <v>43891</v>
      </c>
      <c r="B257" s="18">
        <v>923</v>
      </c>
    </row>
    <row r="258" spans="1:2" x14ac:dyDescent="0.35">
      <c r="A258" s="19">
        <v>43891</v>
      </c>
      <c r="B258" s="18">
        <v>1790</v>
      </c>
    </row>
    <row r="259" spans="1:2" x14ac:dyDescent="0.35">
      <c r="A259" s="19">
        <v>43891</v>
      </c>
      <c r="B259" s="18">
        <v>1491</v>
      </c>
    </row>
    <row r="260" spans="1:2" x14ac:dyDescent="0.35">
      <c r="A260" s="19">
        <v>43891</v>
      </c>
      <c r="B260" s="18">
        <v>1465</v>
      </c>
    </row>
    <row r="261" spans="1:2" x14ac:dyDescent="0.35">
      <c r="A261" s="19">
        <v>43891</v>
      </c>
      <c r="B261" s="18">
        <v>2385</v>
      </c>
    </row>
    <row r="262" spans="1:2" x14ac:dyDescent="0.35">
      <c r="A262" s="19">
        <v>43891</v>
      </c>
      <c r="B262" s="18">
        <v>1114</v>
      </c>
    </row>
    <row r="263" spans="1:2" x14ac:dyDescent="0.35">
      <c r="A263" s="19">
        <v>43891</v>
      </c>
      <c r="B263" s="18">
        <v>2428</v>
      </c>
    </row>
    <row r="264" spans="1:2" x14ac:dyDescent="0.35">
      <c r="A264" s="19">
        <v>43891</v>
      </c>
      <c r="B264" s="18">
        <v>1158</v>
      </c>
    </row>
    <row r="265" spans="1:2" x14ac:dyDescent="0.35">
      <c r="A265" s="19">
        <v>43891</v>
      </c>
      <c r="B265" s="18">
        <v>1967</v>
      </c>
    </row>
    <row r="266" spans="1:2" x14ac:dyDescent="0.35">
      <c r="A266" s="19">
        <v>43891</v>
      </c>
      <c r="B266" s="18">
        <v>263</v>
      </c>
    </row>
    <row r="267" spans="1:2" x14ac:dyDescent="0.35">
      <c r="A267" s="19">
        <v>43891</v>
      </c>
      <c r="B267" s="18">
        <v>795</v>
      </c>
    </row>
    <row r="268" spans="1:2" x14ac:dyDescent="0.35">
      <c r="A268" s="19">
        <v>43891</v>
      </c>
      <c r="B268" s="18">
        <v>2214</v>
      </c>
    </row>
    <row r="269" spans="1:2" x14ac:dyDescent="0.35">
      <c r="A269" s="19">
        <v>43891</v>
      </c>
      <c r="B269" s="18">
        <v>2501</v>
      </c>
    </row>
    <row r="270" spans="1:2" x14ac:dyDescent="0.35">
      <c r="A270" s="19">
        <v>43891</v>
      </c>
      <c r="B270" s="18">
        <v>2903</v>
      </c>
    </row>
    <row r="271" spans="1:2" x14ac:dyDescent="0.35">
      <c r="A271" s="19">
        <v>43891</v>
      </c>
      <c r="B271" s="18">
        <v>1967</v>
      </c>
    </row>
    <row r="272" spans="1:2" x14ac:dyDescent="0.35">
      <c r="A272" s="19">
        <v>43891</v>
      </c>
      <c r="B272" s="18">
        <v>973</v>
      </c>
    </row>
    <row r="273" spans="1:2" x14ac:dyDescent="0.35">
      <c r="A273" s="19">
        <v>43891</v>
      </c>
      <c r="B273" s="18">
        <v>1954</v>
      </c>
    </row>
    <row r="274" spans="1:2" x14ac:dyDescent="0.35">
      <c r="A274" s="19">
        <v>43891</v>
      </c>
      <c r="B274" s="18">
        <v>792</v>
      </c>
    </row>
    <row r="275" spans="1:2" x14ac:dyDescent="0.35">
      <c r="A275" s="19">
        <v>43891</v>
      </c>
      <c r="B275" s="18">
        <v>1326</v>
      </c>
    </row>
    <row r="276" spans="1:2" x14ac:dyDescent="0.35">
      <c r="A276" s="19">
        <v>43891</v>
      </c>
      <c r="B276" s="18">
        <v>1579</v>
      </c>
    </row>
    <row r="277" spans="1:2" x14ac:dyDescent="0.35">
      <c r="A277" s="19">
        <v>43891</v>
      </c>
      <c r="B277" s="18">
        <v>1774</v>
      </c>
    </row>
    <row r="278" spans="1:2" x14ac:dyDescent="0.35">
      <c r="A278" s="19">
        <v>43891</v>
      </c>
      <c r="B278" s="18">
        <v>1761</v>
      </c>
    </row>
    <row r="279" spans="1:2" x14ac:dyDescent="0.35">
      <c r="A279" s="19">
        <v>43891</v>
      </c>
      <c r="B279" s="18">
        <v>2161</v>
      </c>
    </row>
    <row r="280" spans="1:2" x14ac:dyDescent="0.35">
      <c r="A280" s="19">
        <v>43891</v>
      </c>
      <c r="B280" s="18">
        <v>598</v>
      </c>
    </row>
    <row r="281" spans="1:2" x14ac:dyDescent="0.35">
      <c r="A281" s="19">
        <v>43891</v>
      </c>
      <c r="B281" s="18">
        <v>500</v>
      </c>
    </row>
    <row r="282" spans="1:2" x14ac:dyDescent="0.35">
      <c r="A282" s="19">
        <v>43922</v>
      </c>
      <c r="B282" s="18">
        <v>1259</v>
      </c>
    </row>
    <row r="283" spans="1:2" x14ac:dyDescent="0.35">
      <c r="A283" s="19">
        <v>43922</v>
      </c>
      <c r="B283" s="18">
        <v>2532</v>
      </c>
    </row>
    <row r="284" spans="1:2" x14ac:dyDescent="0.35">
      <c r="A284" s="19">
        <v>43922</v>
      </c>
      <c r="B284" s="18">
        <v>1614</v>
      </c>
    </row>
    <row r="285" spans="1:2" x14ac:dyDescent="0.35">
      <c r="A285" s="19">
        <v>43922</v>
      </c>
      <c r="B285" s="18">
        <v>2535</v>
      </c>
    </row>
    <row r="286" spans="1:2" x14ac:dyDescent="0.35">
      <c r="A286" s="19">
        <v>43922</v>
      </c>
      <c r="B286" s="18">
        <v>1953</v>
      </c>
    </row>
    <row r="287" spans="1:2" x14ac:dyDescent="0.35">
      <c r="A287" s="19">
        <v>43922</v>
      </c>
      <c r="B287" s="18">
        <v>3521</v>
      </c>
    </row>
    <row r="288" spans="1:2" x14ac:dyDescent="0.35">
      <c r="A288" s="19">
        <v>43922</v>
      </c>
      <c r="B288" s="18">
        <v>3446</v>
      </c>
    </row>
    <row r="289" spans="1:2" x14ac:dyDescent="0.35">
      <c r="A289" s="19">
        <v>43922</v>
      </c>
      <c r="B289" s="18">
        <v>2838</v>
      </c>
    </row>
    <row r="290" spans="1:2" x14ac:dyDescent="0.35">
      <c r="A290" s="19">
        <v>43922</v>
      </c>
      <c r="B290" s="18">
        <v>1916</v>
      </c>
    </row>
    <row r="291" spans="1:2" x14ac:dyDescent="0.35">
      <c r="A291" s="19">
        <v>43922</v>
      </c>
      <c r="B291" s="18">
        <v>575</v>
      </c>
    </row>
    <row r="292" spans="1:2" x14ac:dyDescent="0.35">
      <c r="A292" s="19">
        <v>43922</v>
      </c>
      <c r="B292" s="18">
        <v>1415</v>
      </c>
    </row>
    <row r="293" spans="1:2" x14ac:dyDescent="0.35">
      <c r="A293" s="19">
        <v>43922</v>
      </c>
      <c r="B293" s="18">
        <v>723</v>
      </c>
    </row>
    <row r="294" spans="1:2" x14ac:dyDescent="0.35">
      <c r="A294" s="19">
        <v>43922</v>
      </c>
      <c r="B294" s="18">
        <v>2301</v>
      </c>
    </row>
    <row r="295" spans="1:2" x14ac:dyDescent="0.35">
      <c r="A295" s="19">
        <v>43922</v>
      </c>
      <c r="B295" s="18">
        <v>3803</v>
      </c>
    </row>
    <row r="296" spans="1:2" x14ac:dyDescent="0.35">
      <c r="A296" s="19">
        <v>43922</v>
      </c>
      <c r="B296" s="18">
        <v>4220</v>
      </c>
    </row>
    <row r="297" spans="1:2" x14ac:dyDescent="0.35">
      <c r="A297" s="19">
        <v>43922</v>
      </c>
      <c r="B297" s="18">
        <v>1074</v>
      </c>
    </row>
    <row r="298" spans="1:2" x14ac:dyDescent="0.35">
      <c r="A298" s="19">
        <v>43922</v>
      </c>
      <c r="B298" s="18">
        <v>4244</v>
      </c>
    </row>
    <row r="299" spans="1:2" x14ac:dyDescent="0.35">
      <c r="A299" s="19">
        <v>43922</v>
      </c>
      <c r="B299" s="18">
        <v>2579</v>
      </c>
    </row>
    <row r="300" spans="1:2" x14ac:dyDescent="0.35">
      <c r="A300" s="19">
        <v>43922</v>
      </c>
      <c r="B300" s="18">
        <v>3851</v>
      </c>
    </row>
    <row r="301" spans="1:2" x14ac:dyDescent="0.35">
      <c r="A301" s="19">
        <v>43922</v>
      </c>
      <c r="B301" s="18">
        <v>510</v>
      </c>
    </row>
    <row r="302" spans="1:2" x14ac:dyDescent="0.35">
      <c r="A302" s="19">
        <v>43922</v>
      </c>
      <c r="B302" s="18">
        <v>3801</v>
      </c>
    </row>
    <row r="303" spans="1:2" x14ac:dyDescent="0.35">
      <c r="A303" s="19">
        <v>43922</v>
      </c>
      <c r="B303" s="18">
        <v>3675</v>
      </c>
    </row>
    <row r="304" spans="1:2" x14ac:dyDescent="0.35">
      <c r="A304" s="19">
        <v>43922</v>
      </c>
      <c r="B304" s="18">
        <v>1773</v>
      </c>
    </row>
    <row r="305" spans="1:2" x14ac:dyDescent="0.35">
      <c r="A305" s="19">
        <v>43922</v>
      </c>
      <c r="B305" s="18">
        <v>1739</v>
      </c>
    </row>
    <row r="306" spans="1:2" x14ac:dyDescent="0.35">
      <c r="A306" s="19">
        <v>43922</v>
      </c>
      <c r="B306" s="18">
        <v>1352</v>
      </c>
    </row>
    <row r="307" spans="1:2" x14ac:dyDescent="0.35">
      <c r="A307" s="19">
        <v>43922</v>
      </c>
      <c r="B307" s="18">
        <v>2628</v>
      </c>
    </row>
    <row r="308" spans="1:2" x14ac:dyDescent="0.35">
      <c r="A308" s="19">
        <v>43922</v>
      </c>
      <c r="B308" s="18">
        <v>4493</v>
      </c>
    </row>
    <row r="309" spans="1:2" x14ac:dyDescent="0.35">
      <c r="A309" s="19">
        <v>43922</v>
      </c>
      <c r="B309" s="18">
        <v>1199</v>
      </c>
    </row>
    <row r="310" spans="1:2" x14ac:dyDescent="0.35">
      <c r="A310" s="19">
        <v>43922</v>
      </c>
      <c r="B310" s="18">
        <v>3864</v>
      </c>
    </row>
    <row r="311" spans="1:2" x14ac:dyDescent="0.35">
      <c r="A311" s="19">
        <v>43922</v>
      </c>
      <c r="B311" s="18">
        <v>1607</v>
      </c>
    </row>
    <row r="312" spans="1:2" x14ac:dyDescent="0.35">
      <c r="A312" s="19">
        <v>43922</v>
      </c>
      <c r="B312" s="18">
        <v>980</v>
      </c>
    </row>
    <row r="313" spans="1:2" x14ac:dyDescent="0.35">
      <c r="A313" s="19">
        <v>43922</v>
      </c>
      <c r="B313" s="18">
        <v>743</v>
      </c>
    </row>
    <row r="314" spans="1:2" x14ac:dyDescent="0.35">
      <c r="A314" s="19">
        <v>43922</v>
      </c>
      <c r="B314" s="18">
        <v>2580</v>
      </c>
    </row>
    <row r="315" spans="1:2" x14ac:dyDescent="0.35">
      <c r="A315" s="19">
        <v>43922</v>
      </c>
      <c r="B315" s="18">
        <v>944</v>
      </c>
    </row>
    <row r="316" spans="1:2" x14ac:dyDescent="0.35">
      <c r="A316" s="19">
        <v>43922</v>
      </c>
      <c r="B316" s="18">
        <v>606</v>
      </c>
    </row>
    <row r="317" spans="1:2" x14ac:dyDescent="0.35">
      <c r="A317" s="19">
        <v>43952</v>
      </c>
      <c r="B317" s="18">
        <v>1030</v>
      </c>
    </row>
    <row r="318" spans="1:2" x14ac:dyDescent="0.35">
      <c r="A318" s="19">
        <v>43952</v>
      </c>
      <c r="B318" s="18">
        <v>1728</v>
      </c>
    </row>
    <row r="319" spans="1:2" x14ac:dyDescent="0.35">
      <c r="A319" s="19">
        <v>43952</v>
      </c>
      <c r="B319" s="18">
        <v>2918</v>
      </c>
    </row>
    <row r="320" spans="1:2" x14ac:dyDescent="0.35">
      <c r="A320" s="19">
        <v>43952</v>
      </c>
      <c r="B320" s="18">
        <v>2313</v>
      </c>
    </row>
    <row r="321" spans="1:2" x14ac:dyDescent="0.35">
      <c r="A321" s="19">
        <v>43952</v>
      </c>
      <c r="B321" s="18">
        <v>1645</v>
      </c>
    </row>
    <row r="322" spans="1:2" x14ac:dyDescent="0.35">
      <c r="A322" s="19">
        <v>43952</v>
      </c>
      <c r="B322" s="18">
        <v>1433</v>
      </c>
    </row>
    <row r="323" spans="1:2" x14ac:dyDescent="0.35">
      <c r="A323" s="19">
        <v>43952</v>
      </c>
      <c r="B323" s="18">
        <v>1743</v>
      </c>
    </row>
    <row r="324" spans="1:2" x14ac:dyDescent="0.35">
      <c r="A324" s="19">
        <v>43952</v>
      </c>
      <c r="B324" s="18">
        <v>880</v>
      </c>
    </row>
    <row r="325" spans="1:2" x14ac:dyDescent="0.35">
      <c r="A325" s="19">
        <v>43952</v>
      </c>
      <c r="B325" s="18">
        <v>1806</v>
      </c>
    </row>
    <row r="326" spans="1:2" x14ac:dyDescent="0.35">
      <c r="A326" s="19">
        <v>43952</v>
      </c>
      <c r="B326" s="18">
        <v>1262</v>
      </c>
    </row>
    <row r="327" spans="1:2" x14ac:dyDescent="0.35">
      <c r="A327" s="19">
        <v>43952</v>
      </c>
      <c r="B327" s="18">
        <v>2826</v>
      </c>
    </row>
    <row r="328" spans="1:2" x14ac:dyDescent="0.35">
      <c r="A328" s="19">
        <v>43952</v>
      </c>
      <c r="B328" s="18">
        <v>591</v>
      </c>
    </row>
    <row r="329" spans="1:2" x14ac:dyDescent="0.35">
      <c r="A329" s="19">
        <v>43952</v>
      </c>
      <c r="B329" s="18">
        <v>2851</v>
      </c>
    </row>
    <row r="330" spans="1:2" x14ac:dyDescent="0.35">
      <c r="A330" s="19">
        <v>43952</v>
      </c>
      <c r="B330" s="18">
        <v>2276</v>
      </c>
    </row>
    <row r="331" spans="1:2" x14ac:dyDescent="0.35">
      <c r="A331" s="19">
        <v>43952</v>
      </c>
      <c r="B331" s="18">
        <v>2039</v>
      </c>
    </row>
    <row r="332" spans="1:2" x14ac:dyDescent="0.35">
      <c r="A332" s="19">
        <v>43952</v>
      </c>
      <c r="B332" s="18">
        <v>257</v>
      </c>
    </row>
    <row r="333" spans="1:2" x14ac:dyDescent="0.35">
      <c r="A333" s="19">
        <v>43952</v>
      </c>
      <c r="B333" s="18">
        <v>1460</v>
      </c>
    </row>
    <row r="334" spans="1:2" x14ac:dyDescent="0.35">
      <c r="A334" s="19">
        <v>43952</v>
      </c>
      <c r="B334" s="18">
        <v>1666</v>
      </c>
    </row>
    <row r="335" spans="1:2" x14ac:dyDescent="0.35">
      <c r="A335" s="19">
        <v>43952</v>
      </c>
      <c r="B335" s="18">
        <v>200</v>
      </c>
    </row>
    <row r="336" spans="1:2" x14ac:dyDescent="0.35">
      <c r="A336" s="19">
        <v>43952</v>
      </c>
      <c r="B336" s="18">
        <v>2844</v>
      </c>
    </row>
    <row r="337" spans="1:2" x14ac:dyDescent="0.35">
      <c r="A337" s="19">
        <v>43952</v>
      </c>
      <c r="B337" s="18">
        <v>1563</v>
      </c>
    </row>
    <row r="338" spans="1:2" x14ac:dyDescent="0.35">
      <c r="A338" s="19">
        <v>43952</v>
      </c>
      <c r="B338" s="18">
        <v>2109</v>
      </c>
    </row>
    <row r="339" spans="1:2" x14ac:dyDescent="0.35">
      <c r="A339" s="19">
        <v>43952</v>
      </c>
      <c r="B339" s="18">
        <v>918</v>
      </c>
    </row>
    <row r="340" spans="1:2" x14ac:dyDescent="0.35">
      <c r="A340" s="19">
        <v>43952</v>
      </c>
      <c r="B340" s="18">
        <v>1095</v>
      </c>
    </row>
    <row r="341" spans="1:2" x14ac:dyDescent="0.35">
      <c r="A341" s="19">
        <v>43952</v>
      </c>
      <c r="B341" s="18">
        <v>663</v>
      </c>
    </row>
    <row r="342" spans="1:2" x14ac:dyDescent="0.35">
      <c r="A342" s="19">
        <v>43952</v>
      </c>
      <c r="B342" s="18">
        <v>866</v>
      </c>
    </row>
    <row r="343" spans="1:2" x14ac:dyDescent="0.35">
      <c r="A343" s="19">
        <v>43952</v>
      </c>
      <c r="B343" s="18">
        <v>341</v>
      </c>
    </row>
    <row r="344" spans="1:2" x14ac:dyDescent="0.35">
      <c r="A344" s="19">
        <v>43952</v>
      </c>
      <c r="B344" s="18">
        <v>1530</v>
      </c>
    </row>
    <row r="345" spans="1:2" x14ac:dyDescent="0.35">
      <c r="A345" s="19">
        <v>43952</v>
      </c>
      <c r="B345" s="18">
        <v>2327</v>
      </c>
    </row>
    <row r="346" spans="1:2" x14ac:dyDescent="0.35">
      <c r="A346" s="19">
        <v>43952</v>
      </c>
      <c r="B346" s="18">
        <v>1702</v>
      </c>
    </row>
    <row r="347" spans="1:2" x14ac:dyDescent="0.35">
      <c r="A347" s="19">
        <v>43952</v>
      </c>
      <c r="B347" s="18">
        <v>2661</v>
      </c>
    </row>
    <row r="348" spans="1:2" x14ac:dyDescent="0.35">
      <c r="A348" s="19">
        <v>43952</v>
      </c>
      <c r="B348" s="18">
        <v>831</v>
      </c>
    </row>
    <row r="349" spans="1:2" x14ac:dyDescent="0.35">
      <c r="A349" s="19">
        <v>43952</v>
      </c>
      <c r="B349" s="18">
        <v>362</v>
      </c>
    </row>
    <row r="350" spans="1:2" x14ac:dyDescent="0.35">
      <c r="A350" s="19">
        <v>43952</v>
      </c>
      <c r="B350" s="18">
        <v>245</v>
      </c>
    </row>
    <row r="351" spans="1:2" x14ac:dyDescent="0.35">
      <c r="A351" s="19">
        <v>43952</v>
      </c>
      <c r="B351" s="18">
        <v>790</v>
      </c>
    </row>
    <row r="352" spans="1:2" x14ac:dyDescent="0.35">
      <c r="A352" s="19">
        <v>43983</v>
      </c>
      <c r="B352" s="18">
        <v>2518</v>
      </c>
    </row>
    <row r="353" spans="1:2" x14ac:dyDescent="0.35">
      <c r="A353" s="19">
        <v>43983</v>
      </c>
      <c r="B353" s="18">
        <v>787</v>
      </c>
    </row>
    <row r="354" spans="1:2" x14ac:dyDescent="0.35">
      <c r="A354" s="19">
        <v>43983</v>
      </c>
      <c r="B354" s="18">
        <v>689</v>
      </c>
    </row>
    <row r="355" spans="1:2" x14ac:dyDescent="0.35">
      <c r="A355" s="19">
        <v>43983</v>
      </c>
      <c r="B355" s="18">
        <v>1570</v>
      </c>
    </row>
    <row r="356" spans="1:2" x14ac:dyDescent="0.35">
      <c r="A356" s="19">
        <v>43983</v>
      </c>
      <c r="B356" s="18">
        <v>1496</v>
      </c>
    </row>
    <row r="357" spans="1:2" x14ac:dyDescent="0.35">
      <c r="A357" s="19">
        <v>43983</v>
      </c>
      <c r="B357" s="18">
        <v>1366</v>
      </c>
    </row>
    <row r="358" spans="1:2" x14ac:dyDescent="0.35">
      <c r="A358" s="19">
        <v>43983</v>
      </c>
      <c r="B358" s="18">
        <v>2460</v>
      </c>
    </row>
    <row r="359" spans="1:2" x14ac:dyDescent="0.35">
      <c r="A359" s="19">
        <v>43983</v>
      </c>
      <c r="B359" s="18">
        <v>2518</v>
      </c>
    </row>
    <row r="360" spans="1:2" x14ac:dyDescent="0.35">
      <c r="A360" s="19">
        <v>43983</v>
      </c>
      <c r="B360" s="18">
        <v>1142</v>
      </c>
    </row>
    <row r="361" spans="1:2" x14ac:dyDescent="0.35">
      <c r="A361" s="19">
        <v>43983</v>
      </c>
      <c r="B361" s="18">
        <v>1899</v>
      </c>
    </row>
    <row r="362" spans="1:2" x14ac:dyDescent="0.35">
      <c r="A362" s="19">
        <v>43983</v>
      </c>
      <c r="B362" s="18">
        <v>1282</v>
      </c>
    </row>
    <row r="363" spans="1:2" x14ac:dyDescent="0.35">
      <c r="A363" s="19">
        <v>43983</v>
      </c>
      <c r="B363" s="18">
        <v>2907</v>
      </c>
    </row>
    <row r="364" spans="1:2" x14ac:dyDescent="0.35">
      <c r="A364" s="19">
        <v>43983</v>
      </c>
      <c r="B364" s="18">
        <v>1366</v>
      </c>
    </row>
    <row r="365" spans="1:2" x14ac:dyDescent="0.35">
      <c r="A365" s="19">
        <v>43983</v>
      </c>
      <c r="B365" s="18">
        <v>2460</v>
      </c>
    </row>
    <row r="366" spans="1:2" x14ac:dyDescent="0.35">
      <c r="A366" s="19">
        <v>43983</v>
      </c>
      <c r="B366" s="18">
        <v>1038</v>
      </c>
    </row>
    <row r="367" spans="1:2" x14ac:dyDescent="0.35">
      <c r="A367" s="19">
        <v>43983</v>
      </c>
      <c r="B367" s="18">
        <v>1190</v>
      </c>
    </row>
    <row r="368" spans="1:2" x14ac:dyDescent="0.35">
      <c r="A368" s="19">
        <v>43983</v>
      </c>
      <c r="B368" s="18">
        <v>888</v>
      </c>
    </row>
    <row r="369" spans="1:2" x14ac:dyDescent="0.35">
      <c r="A369" s="19">
        <v>43983</v>
      </c>
      <c r="B369" s="18">
        <v>689</v>
      </c>
    </row>
    <row r="370" spans="1:2" x14ac:dyDescent="0.35">
      <c r="A370" s="19">
        <v>43983</v>
      </c>
      <c r="B370" s="18">
        <v>1094</v>
      </c>
    </row>
    <row r="371" spans="1:2" x14ac:dyDescent="0.35">
      <c r="A371" s="19">
        <v>43983</v>
      </c>
      <c r="B371" s="18">
        <v>888</v>
      </c>
    </row>
    <row r="372" spans="1:2" x14ac:dyDescent="0.35">
      <c r="A372" s="19">
        <v>43983</v>
      </c>
      <c r="B372" s="18">
        <v>787</v>
      </c>
    </row>
    <row r="373" spans="1:2" x14ac:dyDescent="0.35">
      <c r="A373" s="19">
        <v>43983</v>
      </c>
      <c r="B373" s="18">
        <v>2338</v>
      </c>
    </row>
    <row r="374" spans="1:2" x14ac:dyDescent="0.35">
      <c r="A374" s="19">
        <v>43983</v>
      </c>
      <c r="B374" s="18">
        <v>1498</v>
      </c>
    </row>
    <row r="375" spans="1:2" x14ac:dyDescent="0.35">
      <c r="A375" s="19">
        <v>43983</v>
      </c>
      <c r="B375" s="18">
        <v>1135</v>
      </c>
    </row>
    <row r="376" spans="1:2" x14ac:dyDescent="0.35">
      <c r="A376" s="19">
        <v>43983</v>
      </c>
      <c r="B376" s="18">
        <v>2907</v>
      </c>
    </row>
    <row r="377" spans="1:2" x14ac:dyDescent="0.35">
      <c r="A377" s="19">
        <v>43983</v>
      </c>
      <c r="B377" s="18">
        <v>1190</v>
      </c>
    </row>
    <row r="378" spans="1:2" x14ac:dyDescent="0.35">
      <c r="A378" s="19">
        <v>43983</v>
      </c>
      <c r="B378" s="18">
        <v>1006</v>
      </c>
    </row>
    <row r="379" spans="1:2" x14ac:dyDescent="0.35">
      <c r="A379" s="19">
        <v>43983</v>
      </c>
      <c r="B379" s="18">
        <v>727</v>
      </c>
    </row>
    <row r="380" spans="1:2" x14ac:dyDescent="0.35">
      <c r="A380" s="19">
        <v>43983</v>
      </c>
      <c r="B380" s="18">
        <v>991</v>
      </c>
    </row>
    <row r="381" spans="1:2" x14ac:dyDescent="0.35">
      <c r="A381" s="19">
        <v>43983</v>
      </c>
      <c r="B381" s="18">
        <v>1038</v>
      </c>
    </row>
    <row r="382" spans="1:2" x14ac:dyDescent="0.35">
      <c r="A382" s="19">
        <v>43983</v>
      </c>
      <c r="B382" s="18">
        <v>1583</v>
      </c>
    </row>
    <row r="383" spans="1:2" x14ac:dyDescent="0.35">
      <c r="A383" s="19">
        <v>43983</v>
      </c>
      <c r="B383" s="18">
        <v>2470</v>
      </c>
    </row>
    <row r="384" spans="1:2" x14ac:dyDescent="0.35">
      <c r="A384" s="19">
        <v>43983</v>
      </c>
      <c r="B384" s="18">
        <v>708</v>
      </c>
    </row>
    <row r="385" spans="1:2" x14ac:dyDescent="0.35">
      <c r="A385" s="19">
        <v>43983</v>
      </c>
      <c r="B385" s="18">
        <v>886</v>
      </c>
    </row>
    <row r="386" spans="1:2" x14ac:dyDescent="0.35">
      <c r="A386" s="19">
        <v>43983</v>
      </c>
      <c r="B386" s="18">
        <v>1006</v>
      </c>
    </row>
    <row r="387" spans="1:2" x14ac:dyDescent="0.35">
      <c r="A387" s="19">
        <v>43983</v>
      </c>
      <c r="B387" s="18">
        <v>602</v>
      </c>
    </row>
    <row r="388" spans="1:2" x14ac:dyDescent="0.35">
      <c r="A388" s="19">
        <v>43983</v>
      </c>
      <c r="B388" s="18">
        <v>2338</v>
      </c>
    </row>
    <row r="389" spans="1:2" x14ac:dyDescent="0.35">
      <c r="A389" s="19">
        <v>43983</v>
      </c>
      <c r="B389" s="18">
        <v>2632</v>
      </c>
    </row>
    <row r="390" spans="1:2" x14ac:dyDescent="0.35">
      <c r="A390" s="19">
        <v>43983</v>
      </c>
      <c r="B390" s="18">
        <v>602</v>
      </c>
    </row>
    <row r="391" spans="1:2" x14ac:dyDescent="0.35">
      <c r="A391" s="19">
        <v>43983</v>
      </c>
      <c r="B391" s="18">
        <v>2632</v>
      </c>
    </row>
    <row r="392" spans="1:2" x14ac:dyDescent="0.35">
      <c r="A392" s="19">
        <v>43983</v>
      </c>
      <c r="B392" s="18">
        <v>1545</v>
      </c>
    </row>
    <row r="393" spans="1:2" x14ac:dyDescent="0.35">
      <c r="A393" s="19">
        <v>43983</v>
      </c>
      <c r="B393" s="18">
        <v>1901</v>
      </c>
    </row>
    <row r="394" spans="1:2" x14ac:dyDescent="0.35">
      <c r="A394" s="19">
        <v>43983</v>
      </c>
      <c r="B394" s="18">
        <v>2844</v>
      </c>
    </row>
    <row r="395" spans="1:2" x14ac:dyDescent="0.35">
      <c r="A395" s="19">
        <v>43983</v>
      </c>
      <c r="B395" s="18">
        <v>2178</v>
      </c>
    </row>
    <row r="396" spans="1:2" x14ac:dyDescent="0.35">
      <c r="A396" s="19">
        <v>43983</v>
      </c>
      <c r="B396" s="18">
        <v>1570</v>
      </c>
    </row>
    <row r="397" spans="1:2" x14ac:dyDescent="0.35">
      <c r="A397" s="19">
        <v>43983</v>
      </c>
      <c r="B397" s="18">
        <v>2844</v>
      </c>
    </row>
    <row r="398" spans="1:2" x14ac:dyDescent="0.35">
      <c r="A398" s="19">
        <v>43983</v>
      </c>
      <c r="B398" s="18">
        <v>2567</v>
      </c>
    </row>
    <row r="399" spans="1:2" x14ac:dyDescent="0.35">
      <c r="A399" s="19">
        <v>43983</v>
      </c>
      <c r="B399" s="18">
        <v>1583</v>
      </c>
    </row>
    <row r="400" spans="1:2" x14ac:dyDescent="0.35">
      <c r="A400" s="19">
        <v>43983</v>
      </c>
      <c r="B400" s="18">
        <v>1496</v>
      </c>
    </row>
    <row r="401" spans="1:2" x14ac:dyDescent="0.35">
      <c r="A401" s="19">
        <v>43983</v>
      </c>
      <c r="B401" s="18">
        <v>662</v>
      </c>
    </row>
    <row r="402" spans="1:2" x14ac:dyDescent="0.35">
      <c r="A402" s="19">
        <v>43983</v>
      </c>
      <c r="B402" s="18">
        <v>1094</v>
      </c>
    </row>
    <row r="403" spans="1:2" x14ac:dyDescent="0.35">
      <c r="A403" s="19">
        <v>43983</v>
      </c>
      <c r="B403" s="18">
        <v>886</v>
      </c>
    </row>
    <row r="404" spans="1:2" x14ac:dyDescent="0.35">
      <c r="A404" s="19">
        <v>43983</v>
      </c>
      <c r="B404" s="18">
        <v>1899</v>
      </c>
    </row>
    <row r="405" spans="1:2" x14ac:dyDescent="0.35">
      <c r="A405" s="19">
        <v>43983</v>
      </c>
      <c r="B405" s="18">
        <v>708</v>
      </c>
    </row>
    <row r="406" spans="1:2" x14ac:dyDescent="0.35">
      <c r="A406" s="19">
        <v>43983</v>
      </c>
      <c r="B406" s="18">
        <v>604</v>
      </c>
    </row>
    <row r="407" spans="1:2" x14ac:dyDescent="0.35">
      <c r="A407" s="19">
        <v>43983</v>
      </c>
      <c r="B407" s="18">
        <v>1135</v>
      </c>
    </row>
    <row r="408" spans="1:2" x14ac:dyDescent="0.35">
      <c r="A408" s="19">
        <v>43983</v>
      </c>
      <c r="B408" s="18">
        <v>2178</v>
      </c>
    </row>
    <row r="409" spans="1:2" x14ac:dyDescent="0.35">
      <c r="A409" s="19">
        <v>43983</v>
      </c>
      <c r="B409" s="18">
        <v>448</v>
      </c>
    </row>
    <row r="410" spans="1:2" x14ac:dyDescent="0.35">
      <c r="A410" s="19">
        <v>43983</v>
      </c>
      <c r="B410" s="18">
        <v>2567</v>
      </c>
    </row>
    <row r="411" spans="1:2" x14ac:dyDescent="0.35">
      <c r="A411" s="19">
        <v>43983</v>
      </c>
      <c r="B411" s="18">
        <v>662</v>
      </c>
    </row>
    <row r="412" spans="1:2" x14ac:dyDescent="0.35">
      <c r="A412" s="19">
        <v>43983</v>
      </c>
      <c r="B412" s="18">
        <v>1498</v>
      </c>
    </row>
    <row r="413" spans="1:2" x14ac:dyDescent="0.35">
      <c r="A413" s="19">
        <v>43983</v>
      </c>
      <c r="B413" s="18">
        <v>1142</v>
      </c>
    </row>
    <row r="414" spans="1:2" x14ac:dyDescent="0.35">
      <c r="A414" s="19">
        <v>43983</v>
      </c>
      <c r="B414" s="18">
        <v>1901</v>
      </c>
    </row>
    <row r="415" spans="1:2" x14ac:dyDescent="0.35">
      <c r="A415" s="19">
        <v>43983</v>
      </c>
      <c r="B415" s="18">
        <v>448</v>
      </c>
    </row>
    <row r="416" spans="1:2" x14ac:dyDescent="0.35">
      <c r="A416" s="19">
        <v>43983</v>
      </c>
      <c r="B416" s="18">
        <v>1282</v>
      </c>
    </row>
    <row r="417" spans="1:2" x14ac:dyDescent="0.35">
      <c r="A417" s="19">
        <v>43983</v>
      </c>
      <c r="B417" s="18">
        <v>2470</v>
      </c>
    </row>
    <row r="418" spans="1:2" x14ac:dyDescent="0.35">
      <c r="A418" s="19">
        <v>43983</v>
      </c>
      <c r="B418" s="18">
        <v>991</v>
      </c>
    </row>
    <row r="419" spans="1:2" x14ac:dyDescent="0.35">
      <c r="A419" s="19">
        <v>43983</v>
      </c>
      <c r="B419" s="18">
        <v>727</v>
      </c>
    </row>
    <row r="420" spans="1:2" x14ac:dyDescent="0.35">
      <c r="A420" s="19">
        <v>43983</v>
      </c>
      <c r="B420" s="18">
        <v>1545</v>
      </c>
    </row>
    <row r="421" spans="1:2" x14ac:dyDescent="0.35">
      <c r="A421" s="19">
        <v>43983</v>
      </c>
      <c r="B421" s="18">
        <v>604</v>
      </c>
    </row>
    <row r="422" spans="1:2" x14ac:dyDescent="0.35">
      <c r="A422" s="19">
        <v>44013</v>
      </c>
      <c r="B422" s="18">
        <v>2988</v>
      </c>
    </row>
    <row r="423" spans="1:2" x14ac:dyDescent="0.35">
      <c r="A423" s="19">
        <v>44013</v>
      </c>
      <c r="B423" s="18">
        <v>2105</v>
      </c>
    </row>
    <row r="424" spans="1:2" x14ac:dyDescent="0.35">
      <c r="A424" s="19">
        <v>44013</v>
      </c>
      <c r="B424" s="18">
        <v>4026</v>
      </c>
    </row>
    <row r="425" spans="1:2" x14ac:dyDescent="0.35">
      <c r="A425" s="19">
        <v>44013</v>
      </c>
      <c r="B425" s="18">
        <v>2255</v>
      </c>
    </row>
    <row r="426" spans="1:2" x14ac:dyDescent="0.35">
      <c r="A426" s="19">
        <v>44013</v>
      </c>
      <c r="B426" s="18">
        <v>1686</v>
      </c>
    </row>
    <row r="427" spans="1:2" x14ac:dyDescent="0.35">
      <c r="A427" s="19">
        <v>44013</v>
      </c>
      <c r="B427" s="18">
        <v>1683</v>
      </c>
    </row>
    <row r="428" spans="1:2" x14ac:dyDescent="0.35">
      <c r="A428" s="19">
        <v>44013</v>
      </c>
      <c r="B428" s="18">
        <v>3422</v>
      </c>
    </row>
    <row r="429" spans="1:2" x14ac:dyDescent="0.35">
      <c r="A429" s="19">
        <v>44013</v>
      </c>
      <c r="B429" s="18">
        <v>1823</v>
      </c>
    </row>
    <row r="430" spans="1:2" x14ac:dyDescent="0.35">
      <c r="A430" s="19">
        <v>44013</v>
      </c>
      <c r="B430" s="18">
        <v>1370</v>
      </c>
    </row>
    <row r="431" spans="1:2" x14ac:dyDescent="0.35">
      <c r="A431" s="19">
        <v>44013</v>
      </c>
      <c r="B431" s="18">
        <v>3513</v>
      </c>
    </row>
    <row r="432" spans="1:2" x14ac:dyDescent="0.35">
      <c r="A432" s="19">
        <v>44013</v>
      </c>
      <c r="B432" s="18">
        <v>571</v>
      </c>
    </row>
    <row r="433" spans="1:2" x14ac:dyDescent="0.35">
      <c r="A433" s="19">
        <v>44013</v>
      </c>
      <c r="B433" s="18">
        <v>2666</v>
      </c>
    </row>
    <row r="434" spans="1:2" x14ac:dyDescent="0.35">
      <c r="A434" s="19">
        <v>44013</v>
      </c>
      <c r="B434" s="18">
        <v>1376</v>
      </c>
    </row>
    <row r="435" spans="1:2" x14ac:dyDescent="0.35">
      <c r="A435" s="19">
        <v>44013</v>
      </c>
      <c r="B435" s="18">
        <v>3627</v>
      </c>
    </row>
    <row r="436" spans="1:2" x14ac:dyDescent="0.35">
      <c r="A436" s="19">
        <v>44013</v>
      </c>
      <c r="B436" s="18">
        <v>645</v>
      </c>
    </row>
    <row r="437" spans="1:2" x14ac:dyDescent="0.35">
      <c r="A437" s="19">
        <v>44013</v>
      </c>
      <c r="B437" s="18">
        <v>1631</v>
      </c>
    </row>
    <row r="438" spans="1:2" x14ac:dyDescent="0.35">
      <c r="A438" s="19">
        <v>44013</v>
      </c>
      <c r="B438" s="18">
        <v>819</v>
      </c>
    </row>
    <row r="439" spans="1:2" x14ac:dyDescent="0.35">
      <c r="A439" s="19">
        <v>44013</v>
      </c>
      <c r="B439" s="18">
        <v>492</v>
      </c>
    </row>
    <row r="440" spans="1:2" x14ac:dyDescent="0.35">
      <c r="A440" s="19">
        <v>44013</v>
      </c>
      <c r="B440" s="18">
        <v>3794</v>
      </c>
    </row>
    <row r="441" spans="1:2" x14ac:dyDescent="0.35">
      <c r="A441" s="19">
        <v>44013</v>
      </c>
      <c r="B441" s="18">
        <v>1307</v>
      </c>
    </row>
    <row r="442" spans="1:2" x14ac:dyDescent="0.35">
      <c r="A442" s="19">
        <v>44013</v>
      </c>
      <c r="B442" s="18">
        <v>2460</v>
      </c>
    </row>
    <row r="443" spans="1:2" x14ac:dyDescent="0.35">
      <c r="A443" s="19">
        <v>44013</v>
      </c>
      <c r="B443" s="18">
        <v>367</v>
      </c>
    </row>
    <row r="444" spans="1:2" x14ac:dyDescent="0.35">
      <c r="A444" s="19">
        <v>44013</v>
      </c>
      <c r="B444" s="18">
        <v>3450</v>
      </c>
    </row>
    <row r="445" spans="1:2" x14ac:dyDescent="0.35">
      <c r="A445" s="19">
        <v>44013</v>
      </c>
      <c r="B445" s="18">
        <v>2426</v>
      </c>
    </row>
    <row r="446" spans="1:2" x14ac:dyDescent="0.35">
      <c r="A446" s="19">
        <v>44013</v>
      </c>
      <c r="B446" s="18">
        <v>3200</v>
      </c>
    </row>
    <row r="447" spans="1:2" x14ac:dyDescent="0.35">
      <c r="A447" s="19">
        <v>44013</v>
      </c>
      <c r="B447" s="18">
        <v>2811</v>
      </c>
    </row>
    <row r="448" spans="1:2" x14ac:dyDescent="0.35">
      <c r="A448" s="19">
        <v>44013</v>
      </c>
      <c r="B448" s="18">
        <v>437</v>
      </c>
    </row>
    <row r="449" spans="1:2" x14ac:dyDescent="0.35">
      <c r="A449" s="19">
        <v>44013</v>
      </c>
      <c r="B449" s="18">
        <v>639</v>
      </c>
    </row>
    <row r="450" spans="1:2" x14ac:dyDescent="0.35">
      <c r="A450" s="19">
        <v>44013</v>
      </c>
      <c r="B450" s="18">
        <v>1395</v>
      </c>
    </row>
    <row r="451" spans="1:2" x14ac:dyDescent="0.35">
      <c r="A451" s="19">
        <v>44013</v>
      </c>
      <c r="B451" s="18">
        <v>2529</v>
      </c>
    </row>
    <row r="452" spans="1:2" x14ac:dyDescent="0.35">
      <c r="A452" s="19">
        <v>44013</v>
      </c>
      <c r="B452" s="18">
        <v>801</v>
      </c>
    </row>
    <row r="453" spans="1:2" x14ac:dyDescent="0.35">
      <c r="A453" s="19">
        <v>44013</v>
      </c>
      <c r="B453" s="18">
        <v>641</v>
      </c>
    </row>
    <row r="454" spans="1:2" x14ac:dyDescent="0.35">
      <c r="A454" s="19">
        <v>44013</v>
      </c>
      <c r="B454" s="18">
        <v>3875</v>
      </c>
    </row>
    <row r="455" spans="1:2" x14ac:dyDescent="0.35">
      <c r="A455" s="19">
        <v>44013</v>
      </c>
      <c r="B455" s="18">
        <v>866</v>
      </c>
    </row>
    <row r="456" spans="1:2" x14ac:dyDescent="0.35">
      <c r="A456" s="19">
        <v>44013</v>
      </c>
      <c r="B456" s="18">
        <v>1659</v>
      </c>
    </row>
    <row r="457" spans="1:2" x14ac:dyDescent="0.35">
      <c r="A457" s="19">
        <v>44044</v>
      </c>
      <c r="B457" s="18">
        <v>2198</v>
      </c>
    </row>
    <row r="458" spans="1:2" x14ac:dyDescent="0.35">
      <c r="A458" s="19">
        <v>44044</v>
      </c>
      <c r="B458" s="18">
        <v>1598</v>
      </c>
    </row>
    <row r="459" spans="1:2" x14ac:dyDescent="0.35">
      <c r="A459" s="19">
        <v>44044</v>
      </c>
      <c r="B459" s="18">
        <v>1984</v>
      </c>
    </row>
    <row r="460" spans="1:2" x14ac:dyDescent="0.35">
      <c r="A460" s="19">
        <v>44044</v>
      </c>
      <c r="B460" s="18">
        <v>2696</v>
      </c>
    </row>
    <row r="461" spans="1:2" x14ac:dyDescent="0.35">
      <c r="A461" s="19">
        <v>44044</v>
      </c>
      <c r="B461" s="18">
        <v>2559</v>
      </c>
    </row>
    <row r="462" spans="1:2" x14ac:dyDescent="0.35">
      <c r="A462" s="19">
        <v>44044</v>
      </c>
      <c r="B462" s="18">
        <v>958</v>
      </c>
    </row>
    <row r="463" spans="1:2" x14ac:dyDescent="0.35">
      <c r="A463" s="19">
        <v>44044</v>
      </c>
      <c r="B463" s="18">
        <v>1859</v>
      </c>
    </row>
    <row r="464" spans="1:2" x14ac:dyDescent="0.35">
      <c r="A464" s="19">
        <v>44044</v>
      </c>
      <c r="B464" s="18">
        <v>1562</v>
      </c>
    </row>
    <row r="465" spans="1:2" x14ac:dyDescent="0.35">
      <c r="A465" s="19">
        <v>44044</v>
      </c>
      <c r="B465" s="18">
        <v>381</v>
      </c>
    </row>
    <row r="466" spans="1:2" x14ac:dyDescent="0.35">
      <c r="A466" s="19">
        <v>44044</v>
      </c>
      <c r="B466" s="18">
        <v>2541</v>
      </c>
    </row>
    <row r="467" spans="1:2" x14ac:dyDescent="0.35">
      <c r="A467" s="19">
        <v>44044</v>
      </c>
      <c r="B467" s="18">
        <v>1579</v>
      </c>
    </row>
    <row r="468" spans="1:2" x14ac:dyDescent="0.35">
      <c r="A468" s="19">
        <v>44044</v>
      </c>
      <c r="B468" s="18">
        <v>1743</v>
      </c>
    </row>
    <row r="469" spans="1:2" x14ac:dyDescent="0.35">
      <c r="A469" s="19">
        <v>44044</v>
      </c>
      <c r="B469" s="18">
        <v>2394</v>
      </c>
    </row>
    <row r="470" spans="1:2" x14ac:dyDescent="0.35">
      <c r="A470" s="19">
        <v>44044</v>
      </c>
      <c r="B470" s="18">
        <v>1830</v>
      </c>
    </row>
    <row r="471" spans="1:2" x14ac:dyDescent="0.35">
      <c r="A471" s="19">
        <v>44044</v>
      </c>
      <c r="B471" s="18">
        <v>552</v>
      </c>
    </row>
    <row r="472" spans="1:2" x14ac:dyDescent="0.35">
      <c r="A472" s="19">
        <v>44044</v>
      </c>
      <c r="B472" s="18">
        <v>2574</v>
      </c>
    </row>
    <row r="473" spans="1:2" x14ac:dyDescent="0.35">
      <c r="A473" s="19">
        <v>44044</v>
      </c>
      <c r="B473" s="18">
        <v>2475</v>
      </c>
    </row>
    <row r="474" spans="1:2" x14ac:dyDescent="0.35">
      <c r="A474" s="19">
        <v>44044</v>
      </c>
      <c r="B474" s="18">
        <v>1540</v>
      </c>
    </row>
    <row r="475" spans="1:2" x14ac:dyDescent="0.35">
      <c r="A475" s="19">
        <v>44044</v>
      </c>
      <c r="B475" s="18">
        <v>2767</v>
      </c>
    </row>
    <row r="476" spans="1:2" x14ac:dyDescent="0.35">
      <c r="A476" s="19">
        <v>44044</v>
      </c>
      <c r="B476" s="18">
        <v>1642</v>
      </c>
    </row>
    <row r="477" spans="1:2" x14ac:dyDescent="0.35">
      <c r="A477" s="19">
        <v>44044</v>
      </c>
      <c r="B477" s="18">
        <v>2141</v>
      </c>
    </row>
    <row r="478" spans="1:2" x14ac:dyDescent="0.35">
      <c r="A478" s="19">
        <v>44044</v>
      </c>
      <c r="B478" s="18">
        <v>1123</v>
      </c>
    </row>
    <row r="479" spans="1:2" x14ac:dyDescent="0.35">
      <c r="A479" s="19">
        <v>44044</v>
      </c>
      <c r="B479" s="18">
        <v>1874</v>
      </c>
    </row>
    <row r="480" spans="1:2" x14ac:dyDescent="0.35">
      <c r="A480" s="19">
        <v>44044</v>
      </c>
      <c r="B480" s="18">
        <v>2807</v>
      </c>
    </row>
    <row r="481" spans="1:2" x14ac:dyDescent="0.35">
      <c r="A481" s="19">
        <v>44044</v>
      </c>
      <c r="B481" s="18">
        <v>883</v>
      </c>
    </row>
    <row r="482" spans="1:2" x14ac:dyDescent="0.35">
      <c r="A482" s="19">
        <v>44044</v>
      </c>
      <c r="B482" s="18">
        <v>2101</v>
      </c>
    </row>
    <row r="483" spans="1:2" x14ac:dyDescent="0.35">
      <c r="A483" s="19">
        <v>44044</v>
      </c>
      <c r="B483" s="18">
        <v>678</v>
      </c>
    </row>
    <row r="484" spans="1:2" x14ac:dyDescent="0.35">
      <c r="A484" s="19">
        <v>44044</v>
      </c>
      <c r="B484" s="18">
        <v>2832</v>
      </c>
    </row>
    <row r="485" spans="1:2" x14ac:dyDescent="0.35">
      <c r="A485" s="19">
        <v>44044</v>
      </c>
      <c r="B485" s="18">
        <v>1001</v>
      </c>
    </row>
    <row r="486" spans="1:2" x14ac:dyDescent="0.35">
      <c r="A486" s="19">
        <v>44044</v>
      </c>
      <c r="B486" s="18">
        <v>1884</v>
      </c>
    </row>
    <row r="487" spans="1:2" x14ac:dyDescent="0.35">
      <c r="A487" s="19">
        <v>44044</v>
      </c>
      <c r="B487" s="18">
        <v>1174</v>
      </c>
    </row>
    <row r="488" spans="1:2" x14ac:dyDescent="0.35">
      <c r="A488" s="19">
        <v>44044</v>
      </c>
      <c r="B488" s="18">
        <v>422</v>
      </c>
    </row>
    <row r="489" spans="1:2" x14ac:dyDescent="0.35">
      <c r="A489" s="19">
        <v>44044</v>
      </c>
      <c r="B489" s="18">
        <v>2821</v>
      </c>
    </row>
    <row r="490" spans="1:2" x14ac:dyDescent="0.35">
      <c r="A490" s="19">
        <v>44044</v>
      </c>
      <c r="B490" s="18">
        <v>923</v>
      </c>
    </row>
    <row r="491" spans="1:2" x14ac:dyDescent="0.35">
      <c r="A491" s="19">
        <v>44044</v>
      </c>
      <c r="B491" s="18">
        <v>609</v>
      </c>
    </row>
    <row r="492" spans="1:2" x14ac:dyDescent="0.35">
      <c r="A492" s="19">
        <v>44075</v>
      </c>
      <c r="B492" s="18">
        <v>2074</v>
      </c>
    </row>
    <row r="493" spans="1:2" x14ac:dyDescent="0.35">
      <c r="A493" s="19">
        <v>44075</v>
      </c>
      <c r="B493" s="18">
        <v>1535</v>
      </c>
    </row>
    <row r="494" spans="1:2" x14ac:dyDescent="0.35">
      <c r="A494" s="19">
        <v>44075</v>
      </c>
      <c r="B494" s="18">
        <v>1934</v>
      </c>
    </row>
    <row r="495" spans="1:2" x14ac:dyDescent="0.35">
      <c r="A495" s="19">
        <v>44075</v>
      </c>
      <c r="B495" s="18">
        <v>2993</v>
      </c>
    </row>
    <row r="496" spans="1:2" x14ac:dyDescent="0.35">
      <c r="A496" s="19">
        <v>44075</v>
      </c>
      <c r="B496" s="18">
        <v>2328</v>
      </c>
    </row>
    <row r="497" spans="1:2" x14ac:dyDescent="0.35">
      <c r="A497" s="19">
        <v>44075</v>
      </c>
      <c r="B497" s="18">
        <v>1907</v>
      </c>
    </row>
    <row r="498" spans="1:2" x14ac:dyDescent="0.35">
      <c r="A498" s="19">
        <v>44075</v>
      </c>
      <c r="B498" s="18">
        <v>1679</v>
      </c>
    </row>
    <row r="499" spans="1:2" x14ac:dyDescent="0.35">
      <c r="A499" s="19">
        <v>44075</v>
      </c>
      <c r="B499" s="18">
        <v>2876</v>
      </c>
    </row>
    <row r="500" spans="1:2" x14ac:dyDescent="0.35">
      <c r="A500" s="19">
        <v>44075</v>
      </c>
      <c r="B500" s="18">
        <v>2071</v>
      </c>
    </row>
    <row r="501" spans="1:2" x14ac:dyDescent="0.35">
      <c r="A501" s="19">
        <v>44075</v>
      </c>
      <c r="B501" s="18">
        <v>707</v>
      </c>
    </row>
    <row r="502" spans="1:2" x14ac:dyDescent="0.35">
      <c r="A502" s="19">
        <v>44075</v>
      </c>
      <c r="B502" s="18">
        <v>1947</v>
      </c>
    </row>
    <row r="503" spans="1:2" x14ac:dyDescent="0.35">
      <c r="A503" s="19">
        <v>44075</v>
      </c>
      <c r="B503" s="18">
        <v>1596</v>
      </c>
    </row>
    <row r="504" spans="1:2" x14ac:dyDescent="0.35">
      <c r="A504" s="19">
        <v>44075</v>
      </c>
      <c r="B504" s="18">
        <v>1767</v>
      </c>
    </row>
    <row r="505" spans="1:2" x14ac:dyDescent="0.35">
      <c r="A505" s="19">
        <v>44075</v>
      </c>
      <c r="B505" s="18">
        <v>2146</v>
      </c>
    </row>
    <row r="506" spans="1:2" x14ac:dyDescent="0.35">
      <c r="A506" s="19">
        <v>44075</v>
      </c>
      <c r="B506" s="18">
        <v>2420</v>
      </c>
    </row>
    <row r="507" spans="1:2" x14ac:dyDescent="0.35">
      <c r="A507" s="19">
        <v>44075</v>
      </c>
      <c r="B507" s="18">
        <v>1445</v>
      </c>
    </row>
    <row r="508" spans="1:2" x14ac:dyDescent="0.35">
      <c r="A508" s="19">
        <v>44075</v>
      </c>
      <c r="B508" s="18">
        <v>562</v>
      </c>
    </row>
    <row r="509" spans="1:2" x14ac:dyDescent="0.35">
      <c r="A509" s="19">
        <v>44075</v>
      </c>
      <c r="B509" s="18">
        <v>2134</v>
      </c>
    </row>
    <row r="510" spans="1:2" x14ac:dyDescent="0.35">
      <c r="A510" s="19">
        <v>44075</v>
      </c>
      <c r="B510" s="18">
        <v>747</v>
      </c>
    </row>
    <row r="511" spans="1:2" x14ac:dyDescent="0.35">
      <c r="A511" s="19">
        <v>44075</v>
      </c>
      <c r="B511" s="18">
        <v>544</v>
      </c>
    </row>
    <row r="512" spans="1:2" x14ac:dyDescent="0.35">
      <c r="A512" s="19">
        <v>44075</v>
      </c>
      <c r="B512" s="18">
        <v>388</v>
      </c>
    </row>
    <row r="513" spans="1:2" x14ac:dyDescent="0.35">
      <c r="A513" s="19">
        <v>44075</v>
      </c>
      <c r="B513" s="18">
        <v>1580</v>
      </c>
    </row>
    <row r="514" spans="1:2" x14ac:dyDescent="0.35">
      <c r="A514" s="19">
        <v>44075</v>
      </c>
      <c r="B514" s="18">
        <v>986</v>
      </c>
    </row>
    <row r="515" spans="1:2" x14ac:dyDescent="0.35">
      <c r="A515" s="19">
        <v>44075</v>
      </c>
      <c r="B515" s="18">
        <v>1867</v>
      </c>
    </row>
    <row r="516" spans="1:2" x14ac:dyDescent="0.35">
      <c r="A516" s="19">
        <v>44075</v>
      </c>
      <c r="B516" s="18">
        <v>567</v>
      </c>
    </row>
    <row r="517" spans="1:2" x14ac:dyDescent="0.35">
      <c r="A517" s="19">
        <v>44075</v>
      </c>
      <c r="B517" s="18">
        <v>663</v>
      </c>
    </row>
    <row r="518" spans="1:2" x14ac:dyDescent="0.35">
      <c r="A518" s="19">
        <v>44075</v>
      </c>
      <c r="B518" s="18">
        <v>2472</v>
      </c>
    </row>
    <row r="519" spans="1:2" x14ac:dyDescent="0.35">
      <c r="A519" s="19">
        <v>44075</v>
      </c>
      <c r="B519" s="18">
        <v>1056</v>
      </c>
    </row>
    <row r="520" spans="1:2" x14ac:dyDescent="0.35">
      <c r="A520" s="19">
        <v>44075</v>
      </c>
      <c r="B520" s="18">
        <v>2620</v>
      </c>
    </row>
    <row r="521" spans="1:2" x14ac:dyDescent="0.35">
      <c r="A521" s="19">
        <v>44075</v>
      </c>
      <c r="B521" s="18">
        <v>2671</v>
      </c>
    </row>
    <row r="522" spans="1:2" x14ac:dyDescent="0.35">
      <c r="A522" s="19">
        <v>44075</v>
      </c>
      <c r="B522" s="18">
        <v>2151</v>
      </c>
    </row>
    <row r="523" spans="1:2" x14ac:dyDescent="0.35">
      <c r="A523" s="19">
        <v>44075</v>
      </c>
      <c r="B523" s="18">
        <v>432</v>
      </c>
    </row>
    <row r="524" spans="1:2" x14ac:dyDescent="0.35">
      <c r="A524" s="19">
        <v>44075</v>
      </c>
      <c r="B524" s="18">
        <v>2110</v>
      </c>
    </row>
    <row r="525" spans="1:2" x14ac:dyDescent="0.35">
      <c r="A525" s="19">
        <v>44075</v>
      </c>
      <c r="B525" s="18">
        <v>218</v>
      </c>
    </row>
    <row r="526" spans="1:2" x14ac:dyDescent="0.35">
      <c r="A526" s="19">
        <v>44075</v>
      </c>
      <c r="B526" s="18">
        <v>2087</v>
      </c>
    </row>
    <row r="527" spans="1:2" x14ac:dyDescent="0.35">
      <c r="A527" s="19">
        <v>44105</v>
      </c>
      <c r="B527" s="18">
        <v>1227</v>
      </c>
    </row>
    <row r="528" spans="1:2" x14ac:dyDescent="0.35">
      <c r="A528" s="19">
        <v>44105</v>
      </c>
      <c r="B528" s="18">
        <v>241</v>
      </c>
    </row>
    <row r="529" spans="1:2" x14ac:dyDescent="0.35">
      <c r="A529" s="19">
        <v>44105</v>
      </c>
      <c r="B529" s="18">
        <v>2441</v>
      </c>
    </row>
    <row r="530" spans="1:2" x14ac:dyDescent="0.35">
      <c r="A530" s="19">
        <v>44105</v>
      </c>
      <c r="B530" s="18">
        <v>905</v>
      </c>
    </row>
    <row r="531" spans="1:2" x14ac:dyDescent="0.35">
      <c r="A531" s="19">
        <v>44105</v>
      </c>
      <c r="B531" s="18">
        <v>1249</v>
      </c>
    </row>
    <row r="532" spans="1:2" x14ac:dyDescent="0.35">
      <c r="A532" s="19">
        <v>44105</v>
      </c>
      <c r="B532" s="18">
        <v>2914</v>
      </c>
    </row>
    <row r="533" spans="1:2" x14ac:dyDescent="0.35">
      <c r="A533" s="19">
        <v>44105</v>
      </c>
      <c r="B533" s="18">
        <v>1249</v>
      </c>
    </row>
    <row r="534" spans="1:2" x14ac:dyDescent="0.35">
      <c r="A534" s="19">
        <v>44105</v>
      </c>
      <c r="B534" s="18">
        <v>1143</v>
      </c>
    </row>
    <row r="535" spans="1:2" x14ac:dyDescent="0.35">
      <c r="A535" s="19">
        <v>44105</v>
      </c>
      <c r="B535" s="18">
        <v>1393</v>
      </c>
    </row>
    <row r="536" spans="1:2" x14ac:dyDescent="0.35">
      <c r="A536" s="19">
        <v>44105</v>
      </c>
      <c r="B536" s="18">
        <v>546</v>
      </c>
    </row>
    <row r="537" spans="1:2" x14ac:dyDescent="0.35">
      <c r="A537" s="19">
        <v>44105</v>
      </c>
      <c r="B537" s="18">
        <v>2177</v>
      </c>
    </row>
    <row r="538" spans="1:2" x14ac:dyDescent="0.35">
      <c r="A538" s="19">
        <v>44105</v>
      </c>
      <c r="B538" s="18">
        <v>1269</v>
      </c>
    </row>
    <row r="539" spans="1:2" x14ac:dyDescent="0.35">
      <c r="A539" s="19">
        <v>44105</v>
      </c>
      <c r="B539" s="18">
        <v>905</v>
      </c>
    </row>
    <row r="540" spans="1:2" x14ac:dyDescent="0.35">
      <c r="A540" s="19">
        <v>44105</v>
      </c>
      <c r="B540" s="18">
        <v>1295</v>
      </c>
    </row>
    <row r="541" spans="1:2" x14ac:dyDescent="0.35">
      <c r="A541" s="19">
        <v>44105</v>
      </c>
      <c r="B541" s="18">
        <v>2031</v>
      </c>
    </row>
    <row r="542" spans="1:2" x14ac:dyDescent="0.35">
      <c r="A542" s="19">
        <v>44105</v>
      </c>
      <c r="B542" s="18">
        <v>2021</v>
      </c>
    </row>
    <row r="543" spans="1:2" x14ac:dyDescent="0.35">
      <c r="A543" s="19">
        <v>44105</v>
      </c>
      <c r="B543" s="18">
        <v>1976</v>
      </c>
    </row>
    <row r="544" spans="1:2" x14ac:dyDescent="0.35">
      <c r="A544" s="19">
        <v>44105</v>
      </c>
      <c r="B544" s="18">
        <v>1269</v>
      </c>
    </row>
    <row r="545" spans="1:2" x14ac:dyDescent="0.35">
      <c r="A545" s="19">
        <v>44105</v>
      </c>
      <c r="B545" s="18">
        <v>472</v>
      </c>
    </row>
    <row r="546" spans="1:2" x14ac:dyDescent="0.35">
      <c r="A546" s="19">
        <v>44105</v>
      </c>
      <c r="B546" s="18">
        <v>2734</v>
      </c>
    </row>
    <row r="547" spans="1:2" x14ac:dyDescent="0.35">
      <c r="A547" s="19">
        <v>44105</v>
      </c>
      <c r="B547" s="18">
        <v>1397</v>
      </c>
    </row>
    <row r="548" spans="1:2" x14ac:dyDescent="0.35">
      <c r="A548" s="19">
        <v>44105</v>
      </c>
      <c r="B548" s="18">
        <v>1295</v>
      </c>
    </row>
    <row r="549" spans="1:2" x14ac:dyDescent="0.35">
      <c r="A549" s="19">
        <v>44105</v>
      </c>
      <c r="B549" s="18">
        <v>2021</v>
      </c>
    </row>
    <row r="550" spans="1:2" x14ac:dyDescent="0.35">
      <c r="A550" s="19">
        <v>44105</v>
      </c>
      <c r="B550" s="18">
        <v>2156</v>
      </c>
    </row>
    <row r="551" spans="1:2" x14ac:dyDescent="0.35">
      <c r="A551" s="19">
        <v>44105</v>
      </c>
      <c r="B551" s="18">
        <v>1085</v>
      </c>
    </row>
    <row r="552" spans="1:2" x14ac:dyDescent="0.35">
      <c r="A552" s="19">
        <v>44105</v>
      </c>
      <c r="B552" s="18">
        <v>2877</v>
      </c>
    </row>
    <row r="553" spans="1:2" x14ac:dyDescent="0.35">
      <c r="A553" s="19">
        <v>44105</v>
      </c>
      <c r="B553" s="18">
        <v>1153</v>
      </c>
    </row>
    <row r="554" spans="1:2" x14ac:dyDescent="0.35">
      <c r="A554" s="19">
        <v>44105</v>
      </c>
      <c r="B554" s="18">
        <v>360</v>
      </c>
    </row>
    <row r="555" spans="1:2" x14ac:dyDescent="0.35">
      <c r="A555" s="19">
        <v>44105</v>
      </c>
      <c r="B555" s="18">
        <v>2009</v>
      </c>
    </row>
    <row r="556" spans="1:2" x14ac:dyDescent="0.35">
      <c r="A556" s="19">
        <v>44105</v>
      </c>
      <c r="B556" s="18">
        <v>861</v>
      </c>
    </row>
    <row r="557" spans="1:2" x14ac:dyDescent="0.35">
      <c r="A557" s="19">
        <v>44105</v>
      </c>
      <c r="B557" s="18">
        <v>1976</v>
      </c>
    </row>
    <row r="558" spans="1:2" x14ac:dyDescent="0.35">
      <c r="A558" s="19">
        <v>44105</v>
      </c>
      <c r="B558" s="18">
        <v>1143</v>
      </c>
    </row>
    <row r="559" spans="1:2" x14ac:dyDescent="0.35">
      <c r="A559" s="19">
        <v>44105</v>
      </c>
      <c r="B559" s="18">
        <v>2009</v>
      </c>
    </row>
    <row r="560" spans="1:2" x14ac:dyDescent="0.35">
      <c r="A560" s="19">
        <v>44105</v>
      </c>
      <c r="B560" s="18">
        <v>1153</v>
      </c>
    </row>
    <row r="561" spans="1:2" x14ac:dyDescent="0.35">
      <c r="A561" s="19">
        <v>44105</v>
      </c>
      <c r="B561" s="18">
        <v>360</v>
      </c>
    </row>
    <row r="562" spans="1:2" x14ac:dyDescent="0.35">
      <c r="A562" s="19">
        <v>44105</v>
      </c>
      <c r="B562" s="18">
        <v>1393</v>
      </c>
    </row>
    <row r="563" spans="1:2" x14ac:dyDescent="0.35">
      <c r="A563" s="19">
        <v>44105</v>
      </c>
      <c r="B563" s="18">
        <v>1731</v>
      </c>
    </row>
    <row r="564" spans="1:2" x14ac:dyDescent="0.35">
      <c r="A564" s="19">
        <v>44105</v>
      </c>
      <c r="B564" s="18">
        <v>1085</v>
      </c>
    </row>
    <row r="565" spans="1:2" x14ac:dyDescent="0.35">
      <c r="A565" s="19">
        <v>44105</v>
      </c>
      <c r="B565" s="18">
        <v>1175</v>
      </c>
    </row>
    <row r="566" spans="1:2" x14ac:dyDescent="0.35">
      <c r="A566" s="19">
        <v>44105</v>
      </c>
      <c r="B566" s="18">
        <v>2734</v>
      </c>
    </row>
    <row r="567" spans="1:2" x14ac:dyDescent="0.35">
      <c r="A567" s="19">
        <v>44105</v>
      </c>
      <c r="B567" s="18">
        <v>546</v>
      </c>
    </row>
    <row r="568" spans="1:2" x14ac:dyDescent="0.35">
      <c r="A568" s="19">
        <v>44105</v>
      </c>
      <c r="B568" s="18">
        <v>2181</v>
      </c>
    </row>
    <row r="569" spans="1:2" x14ac:dyDescent="0.35">
      <c r="A569" s="19">
        <v>44105</v>
      </c>
      <c r="B569" s="18">
        <v>1496</v>
      </c>
    </row>
    <row r="570" spans="1:2" x14ac:dyDescent="0.35">
      <c r="A570" s="19">
        <v>44105</v>
      </c>
      <c r="B570" s="18">
        <v>1397</v>
      </c>
    </row>
    <row r="571" spans="1:2" x14ac:dyDescent="0.35">
      <c r="A571" s="19">
        <v>44105</v>
      </c>
      <c r="B571" s="18">
        <v>1227</v>
      </c>
    </row>
    <row r="572" spans="1:2" x14ac:dyDescent="0.35">
      <c r="A572" s="19">
        <v>44105</v>
      </c>
      <c r="B572" s="18">
        <v>1496</v>
      </c>
    </row>
    <row r="573" spans="1:2" x14ac:dyDescent="0.35">
      <c r="A573" s="19">
        <v>44105</v>
      </c>
      <c r="B573" s="18">
        <v>1175</v>
      </c>
    </row>
    <row r="574" spans="1:2" x14ac:dyDescent="0.35">
      <c r="A574" s="19">
        <v>44105</v>
      </c>
      <c r="B574" s="18">
        <v>1566</v>
      </c>
    </row>
    <row r="575" spans="1:2" x14ac:dyDescent="0.35">
      <c r="A575" s="19">
        <v>44105</v>
      </c>
      <c r="B575" s="18">
        <v>2877</v>
      </c>
    </row>
    <row r="576" spans="1:2" x14ac:dyDescent="0.35">
      <c r="A576" s="19">
        <v>44105</v>
      </c>
      <c r="B576" s="18">
        <v>241</v>
      </c>
    </row>
    <row r="577" spans="1:2" x14ac:dyDescent="0.35">
      <c r="A577" s="19">
        <v>44105</v>
      </c>
      <c r="B577" s="18">
        <v>472</v>
      </c>
    </row>
    <row r="578" spans="1:2" x14ac:dyDescent="0.35">
      <c r="A578" s="19">
        <v>44105</v>
      </c>
      <c r="B578" s="18">
        <v>986</v>
      </c>
    </row>
    <row r="579" spans="1:2" x14ac:dyDescent="0.35">
      <c r="A579" s="19">
        <v>44105</v>
      </c>
      <c r="B579" s="18">
        <v>2689</v>
      </c>
    </row>
    <row r="580" spans="1:2" x14ac:dyDescent="0.35">
      <c r="A580" s="19">
        <v>44105</v>
      </c>
      <c r="B580" s="18">
        <v>2156</v>
      </c>
    </row>
    <row r="581" spans="1:2" x14ac:dyDescent="0.35">
      <c r="A581" s="19">
        <v>44105</v>
      </c>
      <c r="B581" s="18">
        <v>1565</v>
      </c>
    </row>
    <row r="582" spans="1:2" x14ac:dyDescent="0.35">
      <c r="A582" s="19">
        <v>44105</v>
      </c>
      <c r="B582" s="18">
        <v>2914</v>
      </c>
    </row>
    <row r="583" spans="1:2" x14ac:dyDescent="0.35">
      <c r="A583" s="19">
        <v>44105</v>
      </c>
      <c r="B583" s="18">
        <v>1731</v>
      </c>
    </row>
    <row r="584" spans="1:2" x14ac:dyDescent="0.35">
      <c r="A584" s="19">
        <v>44105</v>
      </c>
      <c r="B584" s="18">
        <v>2441</v>
      </c>
    </row>
    <row r="585" spans="1:2" x14ac:dyDescent="0.35">
      <c r="A585" s="19">
        <v>44105</v>
      </c>
      <c r="B585" s="18">
        <v>1010</v>
      </c>
    </row>
    <row r="586" spans="1:2" x14ac:dyDescent="0.35">
      <c r="A586" s="19">
        <v>44105</v>
      </c>
      <c r="B586" s="18">
        <v>2689</v>
      </c>
    </row>
    <row r="587" spans="1:2" x14ac:dyDescent="0.35">
      <c r="A587" s="19">
        <v>44105</v>
      </c>
      <c r="B587" s="18">
        <v>1010</v>
      </c>
    </row>
    <row r="588" spans="1:2" x14ac:dyDescent="0.35">
      <c r="A588" s="19">
        <v>44105</v>
      </c>
      <c r="B588" s="18">
        <v>861</v>
      </c>
    </row>
    <row r="589" spans="1:2" x14ac:dyDescent="0.35">
      <c r="A589" s="19">
        <v>44105</v>
      </c>
      <c r="B589" s="18">
        <v>1566</v>
      </c>
    </row>
    <row r="590" spans="1:2" x14ac:dyDescent="0.35">
      <c r="A590" s="19">
        <v>44105</v>
      </c>
      <c r="B590" s="18">
        <v>2031</v>
      </c>
    </row>
    <row r="591" spans="1:2" x14ac:dyDescent="0.35">
      <c r="A591" s="19">
        <v>44105</v>
      </c>
      <c r="B591" s="18">
        <v>2181</v>
      </c>
    </row>
    <row r="592" spans="1:2" x14ac:dyDescent="0.35">
      <c r="A592" s="19">
        <v>44105</v>
      </c>
      <c r="B592" s="18">
        <v>410</v>
      </c>
    </row>
    <row r="593" spans="1:2" x14ac:dyDescent="0.35">
      <c r="A593" s="19">
        <v>44105</v>
      </c>
      <c r="B593" s="18">
        <v>2177</v>
      </c>
    </row>
    <row r="594" spans="1:2" x14ac:dyDescent="0.35">
      <c r="A594" s="19">
        <v>44105</v>
      </c>
      <c r="B594" s="18">
        <v>986</v>
      </c>
    </row>
    <row r="595" spans="1:2" x14ac:dyDescent="0.35">
      <c r="A595" s="19">
        <v>44105</v>
      </c>
      <c r="B595" s="18">
        <v>1565</v>
      </c>
    </row>
    <row r="596" spans="1:2" x14ac:dyDescent="0.35">
      <c r="A596" s="19">
        <v>44105</v>
      </c>
      <c r="B596" s="18">
        <v>410</v>
      </c>
    </row>
    <row r="597" spans="1:2" x14ac:dyDescent="0.35">
      <c r="A597" s="19">
        <v>44136</v>
      </c>
      <c r="B597" s="18">
        <v>1366</v>
      </c>
    </row>
    <row r="598" spans="1:2" x14ac:dyDescent="0.35">
      <c r="A598" s="19">
        <v>44136</v>
      </c>
      <c r="B598" s="18">
        <v>1197</v>
      </c>
    </row>
    <row r="599" spans="1:2" x14ac:dyDescent="0.35">
      <c r="A599" s="19">
        <v>44136</v>
      </c>
      <c r="B599" s="18">
        <v>357</v>
      </c>
    </row>
    <row r="600" spans="1:2" x14ac:dyDescent="0.35">
      <c r="A600" s="19">
        <v>44136</v>
      </c>
      <c r="B600" s="18">
        <v>1177</v>
      </c>
    </row>
    <row r="601" spans="1:2" x14ac:dyDescent="0.35">
      <c r="A601" s="19">
        <v>44136</v>
      </c>
      <c r="B601" s="18">
        <v>690</v>
      </c>
    </row>
    <row r="602" spans="1:2" x14ac:dyDescent="0.35">
      <c r="A602" s="19">
        <v>44136</v>
      </c>
      <c r="B602" s="18">
        <v>1694</v>
      </c>
    </row>
    <row r="603" spans="1:2" x14ac:dyDescent="0.35">
      <c r="A603" s="19">
        <v>44136</v>
      </c>
      <c r="B603" s="18">
        <v>1513</v>
      </c>
    </row>
    <row r="604" spans="1:2" x14ac:dyDescent="0.35">
      <c r="A604" s="19">
        <v>44136</v>
      </c>
      <c r="B604" s="18">
        <v>877</v>
      </c>
    </row>
    <row r="605" spans="1:2" x14ac:dyDescent="0.35">
      <c r="A605" s="19">
        <v>44136</v>
      </c>
      <c r="B605" s="18">
        <v>639</v>
      </c>
    </row>
    <row r="606" spans="1:2" x14ac:dyDescent="0.35">
      <c r="A606" s="19">
        <v>44136</v>
      </c>
      <c r="B606" s="18">
        <v>1333</v>
      </c>
    </row>
    <row r="607" spans="1:2" x14ac:dyDescent="0.35">
      <c r="A607" s="19">
        <v>44136</v>
      </c>
      <c r="B607" s="18">
        <v>547</v>
      </c>
    </row>
    <row r="608" spans="1:2" x14ac:dyDescent="0.35">
      <c r="A608" s="19">
        <v>44136</v>
      </c>
      <c r="B608" s="18">
        <v>2905</v>
      </c>
    </row>
    <row r="609" spans="1:2" x14ac:dyDescent="0.35">
      <c r="A609" s="19">
        <v>44136</v>
      </c>
      <c r="B609" s="18">
        <v>2342</v>
      </c>
    </row>
    <row r="610" spans="1:2" x14ac:dyDescent="0.35">
      <c r="A610" s="19">
        <v>44136</v>
      </c>
      <c r="B610" s="18">
        <v>2321</v>
      </c>
    </row>
    <row r="611" spans="1:2" x14ac:dyDescent="0.35">
      <c r="A611" s="19">
        <v>44136</v>
      </c>
      <c r="B611" s="18">
        <v>2030</v>
      </c>
    </row>
    <row r="612" spans="1:2" x14ac:dyDescent="0.35">
      <c r="A612" s="19">
        <v>44136</v>
      </c>
      <c r="B612" s="18">
        <v>552</v>
      </c>
    </row>
    <row r="613" spans="1:2" x14ac:dyDescent="0.35">
      <c r="A613" s="19">
        <v>44136</v>
      </c>
      <c r="B613" s="18">
        <v>2665</v>
      </c>
    </row>
    <row r="614" spans="1:2" x14ac:dyDescent="0.35">
      <c r="A614" s="19">
        <v>44136</v>
      </c>
      <c r="B614" s="18">
        <v>1324</v>
      </c>
    </row>
    <row r="615" spans="1:2" x14ac:dyDescent="0.35">
      <c r="A615" s="19">
        <v>44136</v>
      </c>
      <c r="B615" s="18">
        <v>1359</v>
      </c>
    </row>
    <row r="616" spans="1:2" x14ac:dyDescent="0.35">
      <c r="A616" s="19">
        <v>44136</v>
      </c>
      <c r="B616" s="18">
        <v>2150</v>
      </c>
    </row>
    <row r="617" spans="1:2" x14ac:dyDescent="0.35">
      <c r="A617" s="19">
        <v>44136</v>
      </c>
      <c r="B617" s="18">
        <v>1236</v>
      </c>
    </row>
    <row r="618" spans="1:2" x14ac:dyDescent="0.35">
      <c r="A618" s="19">
        <v>44136</v>
      </c>
      <c r="B618" s="18">
        <v>941</v>
      </c>
    </row>
    <row r="619" spans="1:2" x14ac:dyDescent="0.35">
      <c r="A619" s="19">
        <v>44136</v>
      </c>
      <c r="B619" s="18">
        <v>1118</v>
      </c>
    </row>
    <row r="620" spans="1:2" x14ac:dyDescent="0.35">
      <c r="A620" s="19">
        <v>44136</v>
      </c>
      <c r="B620" s="18">
        <v>2791</v>
      </c>
    </row>
    <row r="621" spans="1:2" x14ac:dyDescent="0.35">
      <c r="A621" s="19">
        <v>44136</v>
      </c>
      <c r="B621" s="18">
        <v>490</v>
      </c>
    </row>
    <row r="622" spans="1:2" x14ac:dyDescent="0.35">
      <c r="A622" s="19">
        <v>44136</v>
      </c>
      <c r="B622" s="18">
        <v>2529</v>
      </c>
    </row>
    <row r="623" spans="1:2" x14ac:dyDescent="0.35">
      <c r="A623" s="19">
        <v>44136</v>
      </c>
      <c r="B623" s="18">
        <v>2387</v>
      </c>
    </row>
    <row r="624" spans="1:2" x14ac:dyDescent="0.35">
      <c r="A624" s="19">
        <v>44136</v>
      </c>
      <c r="B624" s="18">
        <v>1808</v>
      </c>
    </row>
    <row r="625" spans="1:2" x14ac:dyDescent="0.35">
      <c r="A625" s="19">
        <v>44136</v>
      </c>
      <c r="B625" s="18">
        <v>1594</v>
      </c>
    </row>
    <row r="626" spans="1:2" x14ac:dyDescent="0.35">
      <c r="A626" s="19">
        <v>44136</v>
      </c>
      <c r="B626" s="18">
        <v>700</v>
      </c>
    </row>
    <row r="627" spans="1:2" x14ac:dyDescent="0.35">
      <c r="A627" s="19">
        <v>44136</v>
      </c>
      <c r="B627" s="18">
        <v>2723</v>
      </c>
    </row>
    <row r="628" spans="1:2" x14ac:dyDescent="0.35">
      <c r="A628" s="19">
        <v>44136</v>
      </c>
      <c r="B628" s="18">
        <v>1520</v>
      </c>
    </row>
    <row r="629" spans="1:2" x14ac:dyDescent="0.35">
      <c r="A629" s="19">
        <v>44136</v>
      </c>
      <c r="B629" s="18">
        <v>1744</v>
      </c>
    </row>
    <row r="630" spans="1:2" x14ac:dyDescent="0.35">
      <c r="A630" s="19">
        <v>44136</v>
      </c>
      <c r="B630" s="18">
        <v>2342</v>
      </c>
    </row>
    <row r="631" spans="1:2" x14ac:dyDescent="0.35">
      <c r="A631" s="19">
        <v>44136</v>
      </c>
      <c r="B631" s="18">
        <v>2689</v>
      </c>
    </row>
    <row r="632" spans="1:2" x14ac:dyDescent="0.35">
      <c r="A632" s="19">
        <v>44166</v>
      </c>
      <c r="B632" s="18">
        <v>1513</v>
      </c>
    </row>
    <row r="633" spans="1:2" x14ac:dyDescent="0.35">
      <c r="A633" s="19">
        <v>44166</v>
      </c>
      <c r="B633" s="18">
        <v>1084</v>
      </c>
    </row>
    <row r="634" spans="1:2" x14ac:dyDescent="0.35">
      <c r="A634" s="19">
        <v>44166</v>
      </c>
      <c r="B634" s="18">
        <v>274</v>
      </c>
    </row>
    <row r="635" spans="1:2" x14ac:dyDescent="0.35">
      <c r="A635" s="19">
        <v>44166</v>
      </c>
      <c r="B635" s="18">
        <v>1138</v>
      </c>
    </row>
    <row r="636" spans="1:2" x14ac:dyDescent="0.35">
      <c r="A636" s="19">
        <v>44166</v>
      </c>
      <c r="B636" s="18">
        <v>1531</v>
      </c>
    </row>
    <row r="637" spans="1:2" x14ac:dyDescent="0.35">
      <c r="A637" s="19">
        <v>44166</v>
      </c>
      <c r="B637" s="18">
        <v>615</v>
      </c>
    </row>
    <row r="638" spans="1:2" x14ac:dyDescent="0.35">
      <c r="A638" s="19">
        <v>44166</v>
      </c>
      <c r="B638" s="18">
        <v>1287</v>
      </c>
    </row>
    <row r="639" spans="1:2" x14ac:dyDescent="0.35">
      <c r="A639" s="19">
        <v>44166</v>
      </c>
      <c r="B639" s="18">
        <v>1706</v>
      </c>
    </row>
    <row r="640" spans="1:2" x14ac:dyDescent="0.35">
      <c r="A640" s="19">
        <v>44166</v>
      </c>
      <c r="B640" s="18">
        <v>2797</v>
      </c>
    </row>
    <row r="641" spans="1:2" x14ac:dyDescent="0.35">
      <c r="A641" s="19">
        <v>44166</v>
      </c>
      <c r="B641" s="18">
        <v>2300</v>
      </c>
    </row>
    <row r="642" spans="1:2" x14ac:dyDescent="0.35">
      <c r="A642" s="19">
        <v>44166</v>
      </c>
      <c r="B642" s="18">
        <v>1916</v>
      </c>
    </row>
    <row r="643" spans="1:2" x14ac:dyDescent="0.35">
      <c r="A643" s="19">
        <v>44166</v>
      </c>
      <c r="B643" s="18">
        <v>635</v>
      </c>
    </row>
    <row r="644" spans="1:2" x14ac:dyDescent="0.35">
      <c r="A644" s="19">
        <v>44166</v>
      </c>
      <c r="B644" s="18">
        <v>853</v>
      </c>
    </row>
    <row r="645" spans="1:2" x14ac:dyDescent="0.35">
      <c r="A645" s="19">
        <v>44166</v>
      </c>
      <c r="B645" s="18">
        <v>1233</v>
      </c>
    </row>
    <row r="646" spans="1:2" x14ac:dyDescent="0.35">
      <c r="A646" s="19">
        <v>44166</v>
      </c>
      <c r="B646" s="18">
        <v>280</v>
      </c>
    </row>
    <row r="647" spans="1:2" x14ac:dyDescent="0.35">
      <c r="A647" s="19">
        <v>44166</v>
      </c>
      <c r="B647" s="18">
        <v>1055</v>
      </c>
    </row>
    <row r="648" spans="1:2" x14ac:dyDescent="0.35">
      <c r="A648" s="19">
        <v>44166</v>
      </c>
      <c r="B648" s="18">
        <v>635</v>
      </c>
    </row>
    <row r="649" spans="1:2" x14ac:dyDescent="0.35">
      <c r="A649" s="19">
        <v>44166</v>
      </c>
      <c r="B649" s="18">
        <v>1013</v>
      </c>
    </row>
    <row r="650" spans="1:2" x14ac:dyDescent="0.35">
      <c r="A650" s="19">
        <v>44166</v>
      </c>
      <c r="B650" s="18">
        <v>1817</v>
      </c>
    </row>
    <row r="651" spans="1:2" x14ac:dyDescent="0.35">
      <c r="A651" s="19">
        <v>44166</v>
      </c>
      <c r="B651" s="18">
        <v>2663</v>
      </c>
    </row>
    <row r="652" spans="1:2" x14ac:dyDescent="0.35">
      <c r="A652" s="19">
        <v>44166</v>
      </c>
      <c r="B652" s="18">
        <v>2797</v>
      </c>
    </row>
    <row r="653" spans="1:2" x14ac:dyDescent="0.35">
      <c r="A653" s="19">
        <v>44166</v>
      </c>
      <c r="B653" s="18">
        <v>1013</v>
      </c>
    </row>
    <row r="654" spans="1:2" x14ac:dyDescent="0.35">
      <c r="A654" s="19">
        <v>44166</v>
      </c>
      <c r="B654" s="18">
        <v>293</v>
      </c>
    </row>
    <row r="655" spans="1:2" x14ac:dyDescent="0.35">
      <c r="A655" s="19">
        <v>44166</v>
      </c>
      <c r="B655" s="18">
        <v>1138</v>
      </c>
    </row>
    <row r="656" spans="1:2" x14ac:dyDescent="0.35">
      <c r="A656" s="19">
        <v>44166</v>
      </c>
      <c r="B656" s="18">
        <v>1513</v>
      </c>
    </row>
    <row r="657" spans="1:2" x14ac:dyDescent="0.35">
      <c r="A657" s="19">
        <v>44166</v>
      </c>
      <c r="B657" s="18">
        <v>2155</v>
      </c>
    </row>
    <row r="658" spans="1:2" x14ac:dyDescent="0.35">
      <c r="A658" s="19">
        <v>44166</v>
      </c>
      <c r="B658" s="18">
        <v>274</v>
      </c>
    </row>
    <row r="659" spans="1:2" x14ac:dyDescent="0.35">
      <c r="A659" s="19">
        <v>44166</v>
      </c>
      <c r="B659" s="18">
        <v>1362</v>
      </c>
    </row>
    <row r="660" spans="1:2" x14ac:dyDescent="0.35">
      <c r="A660" s="19">
        <v>44166</v>
      </c>
      <c r="B660" s="18">
        <v>280</v>
      </c>
    </row>
    <row r="661" spans="1:2" x14ac:dyDescent="0.35">
      <c r="A661" s="19">
        <v>44166</v>
      </c>
      <c r="B661" s="18">
        <v>2300</v>
      </c>
    </row>
    <row r="662" spans="1:2" x14ac:dyDescent="0.35">
      <c r="A662" s="19">
        <v>44166</v>
      </c>
      <c r="B662" s="18">
        <v>1817</v>
      </c>
    </row>
    <row r="663" spans="1:2" x14ac:dyDescent="0.35">
      <c r="A663" s="19">
        <v>44166</v>
      </c>
      <c r="B663" s="18">
        <v>2729</v>
      </c>
    </row>
    <row r="664" spans="1:2" x14ac:dyDescent="0.35">
      <c r="A664" s="19">
        <v>44166</v>
      </c>
      <c r="B664" s="18">
        <v>1531</v>
      </c>
    </row>
    <row r="665" spans="1:2" x14ac:dyDescent="0.35">
      <c r="A665" s="19">
        <v>44166</v>
      </c>
      <c r="B665" s="18">
        <v>2431</v>
      </c>
    </row>
    <row r="666" spans="1:2" x14ac:dyDescent="0.35">
      <c r="A666" s="19">
        <v>44166</v>
      </c>
      <c r="B666" s="18">
        <v>1372</v>
      </c>
    </row>
    <row r="667" spans="1:2" x14ac:dyDescent="0.35">
      <c r="A667" s="19">
        <v>44166</v>
      </c>
      <c r="B667" s="18">
        <v>914</v>
      </c>
    </row>
    <row r="668" spans="1:2" x14ac:dyDescent="0.35">
      <c r="A668" s="19">
        <v>44166</v>
      </c>
      <c r="B668" s="18">
        <v>2729</v>
      </c>
    </row>
    <row r="669" spans="1:2" x14ac:dyDescent="0.35">
      <c r="A669" s="19">
        <v>44166</v>
      </c>
      <c r="B669" s="18">
        <v>1287</v>
      </c>
    </row>
    <row r="670" spans="1:2" x14ac:dyDescent="0.35">
      <c r="A670" s="19">
        <v>44166</v>
      </c>
      <c r="B670" s="18">
        <v>1706</v>
      </c>
    </row>
    <row r="671" spans="1:2" x14ac:dyDescent="0.35">
      <c r="A671" s="19">
        <v>44166</v>
      </c>
      <c r="B671" s="18">
        <v>615</v>
      </c>
    </row>
    <row r="672" spans="1:2" x14ac:dyDescent="0.35">
      <c r="A672" s="19">
        <v>44166</v>
      </c>
      <c r="B672" s="18">
        <v>1250</v>
      </c>
    </row>
    <row r="673" spans="1:2" x14ac:dyDescent="0.35">
      <c r="A673" s="19">
        <v>44166</v>
      </c>
      <c r="B673" s="18">
        <v>570</v>
      </c>
    </row>
    <row r="674" spans="1:2" x14ac:dyDescent="0.35">
      <c r="A674" s="19">
        <v>44166</v>
      </c>
      <c r="B674" s="18">
        <v>2487</v>
      </c>
    </row>
    <row r="675" spans="1:2" x14ac:dyDescent="0.35">
      <c r="A675" s="19">
        <v>44166</v>
      </c>
      <c r="B675" s="18">
        <v>521</v>
      </c>
    </row>
    <row r="676" spans="1:2" x14ac:dyDescent="0.35">
      <c r="A676" s="19">
        <v>44166</v>
      </c>
      <c r="B676" s="18">
        <v>2663</v>
      </c>
    </row>
    <row r="677" spans="1:2" x14ac:dyDescent="0.35">
      <c r="A677" s="19">
        <v>44166</v>
      </c>
      <c r="B677" s="18">
        <v>570</v>
      </c>
    </row>
    <row r="678" spans="1:2" x14ac:dyDescent="0.35">
      <c r="A678" s="19">
        <v>44166</v>
      </c>
      <c r="B678" s="18">
        <v>1084</v>
      </c>
    </row>
    <row r="679" spans="1:2" x14ac:dyDescent="0.35">
      <c r="A679" s="19">
        <v>44166</v>
      </c>
      <c r="B679" s="18">
        <v>1250</v>
      </c>
    </row>
    <row r="680" spans="1:2" x14ac:dyDescent="0.35">
      <c r="A680" s="19">
        <v>44166</v>
      </c>
      <c r="B680" s="18">
        <v>1582</v>
      </c>
    </row>
    <row r="681" spans="1:2" x14ac:dyDescent="0.35">
      <c r="A681" s="19">
        <v>44166</v>
      </c>
      <c r="B681" s="18">
        <v>1916</v>
      </c>
    </row>
    <row r="682" spans="1:2" x14ac:dyDescent="0.35">
      <c r="A682" s="19">
        <v>44166</v>
      </c>
      <c r="B682" s="18">
        <v>2852</v>
      </c>
    </row>
    <row r="683" spans="1:2" x14ac:dyDescent="0.35">
      <c r="A683" s="19">
        <v>44166</v>
      </c>
      <c r="B683" s="18">
        <v>1055</v>
      </c>
    </row>
    <row r="684" spans="1:2" x14ac:dyDescent="0.35">
      <c r="A684" s="19">
        <v>44166</v>
      </c>
      <c r="B684" s="18">
        <v>2431</v>
      </c>
    </row>
    <row r="685" spans="1:2" x14ac:dyDescent="0.35">
      <c r="A685" s="19">
        <v>44166</v>
      </c>
      <c r="B685" s="18">
        <v>1362</v>
      </c>
    </row>
    <row r="686" spans="1:2" x14ac:dyDescent="0.35">
      <c r="A686" s="19">
        <v>44166</v>
      </c>
      <c r="B686" s="18">
        <v>1233</v>
      </c>
    </row>
    <row r="687" spans="1:2" x14ac:dyDescent="0.35">
      <c r="A687" s="19">
        <v>44166</v>
      </c>
      <c r="B687" s="18">
        <v>914</v>
      </c>
    </row>
    <row r="688" spans="1:2" x14ac:dyDescent="0.35">
      <c r="A688" s="19">
        <v>44166</v>
      </c>
      <c r="B688" s="18">
        <v>711</v>
      </c>
    </row>
    <row r="689" spans="1:2" x14ac:dyDescent="0.35">
      <c r="A689" s="19">
        <v>44166</v>
      </c>
      <c r="B689" s="18">
        <v>2072</v>
      </c>
    </row>
    <row r="690" spans="1:2" x14ac:dyDescent="0.35">
      <c r="A690" s="19">
        <v>44166</v>
      </c>
      <c r="B690" s="18">
        <v>1372</v>
      </c>
    </row>
    <row r="691" spans="1:2" x14ac:dyDescent="0.35">
      <c r="A691" s="19">
        <v>44166</v>
      </c>
      <c r="B691" s="18">
        <v>711</v>
      </c>
    </row>
    <row r="692" spans="1:2" x14ac:dyDescent="0.35">
      <c r="A692" s="19">
        <v>44166</v>
      </c>
      <c r="B692" s="18">
        <v>2072</v>
      </c>
    </row>
    <row r="693" spans="1:2" x14ac:dyDescent="0.35">
      <c r="A693" s="19">
        <v>44166</v>
      </c>
      <c r="B693" s="18">
        <v>2157</v>
      </c>
    </row>
    <row r="694" spans="1:2" x14ac:dyDescent="0.35">
      <c r="A694" s="19">
        <v>44166</v>
      </c>
      <c r="B694" s="18">
        <v>2487</v>
      </c>
    </row>
    <row r="695" spans="1:2" x14ac:dyDescent="0.35">
      <c r="A695" s="19">
        <v>44166</v>
      </c>
      <c r="B695" s="18">
        <v>2155</v>
      </c>
    </row>
    <row r="696" spans="1:2" x14ac:dyDescent="0.35">
      <c r="A696" s="19">
        <v>44166</v>
      </c>
      <c r="B696" s="18">
        <v>2157</v>
      </c>
    </row>
    <row r="697" spans="1:2" x14ac:dyDescent="0.35">
      <c r="A697" s="19">
        <v>44166</v>
      </c>
      <c r="B697" s="18">
        <v>2852</v>
      </c>
    </row>
    <row r="698" spans="1:2" x14ac:dyDescent="0.35">
      <c r="A698" s="19">
        <v>44166</v>
      </c>
      <c r="B698" s="18">
        <v>1582</v>
      </c>
    </row>
    <row r="699" spans="1:2" x14ac:dyDescent="0.35">
      <c r="A699" s="19">
        <v>44166</v>
      </c>
      <c r="B699" s="18">
        <v>521</v>
      </c>
    </row>
    <row r="700" spans="1:2" x14ac:dyDescent="0.35">
      <c r="A700" s="19">
        <v>44166</v>
      </c>
      <c r="B700" s="18">
        <v>293</v>
      </c>
    </row>
    <row r="701" spans="1:2" x14ac:dyDescent="0.35">
      <c r="A701" s="19">
        <v>44166</v>
      </c>
      <c r="B701" s="18">
        <v>853</v>
      </c>
    </row>
  </sheetData>
  <mergeCells count="2">
    <mergeCell ref="D1:E1"/>
    <mergeCell ref="G1:K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ECA5B-183D-43BB-A478-C65C12C74FC0}">
  <dimension ref="A1:X4"/>
  <sheetViews>
    <sheetView zoomScale="70" zoomScaleNormal="70" workbookViewId="0">
      <selection activeCell="AA16" sqref="AA16"/>
    </sheetView>
  </sheetViews>
  <sheetFormatPr defaultRowHeight="14.5" x14ac:dyDescent="0.35"/>
  <sheetData>
    <row r="1" spans="1:24" x14ac:dyDescent="0.35">
      <c r="A1" s="42" t="s">
        <v>36</v>
      </c>
      <c r="B1" s="43"/>
      <c r="C1" s="43"/>
      <c r="D1" s="43"/>
      <c r="E1" s="43"/>
      <c r="F1" s="43"/>
      <c r="G1" s="43"/>
      <c r="H1" s="43"/>
      <c r="I1" s="43"/>
      <c r="J1" s="43"/>
      <c r="K1" s="43"/>
      <c r="L1" s="43"/>
      <c r="M1" s="43"/>
      <c r="N1" s="43"/>
      <c r="O1" s="43"/>
      <c r="P1" s="43"/>
      <c r="Q1" s="43"/>
      <c r="R1" s="43"/>
      <c r="S1" s="43"/>
      <c r="T1" s="43"/>
      <c r="U1" s="43"/>
      <c r="V1" s="43"/>
      <c r="W1" s="43"/>
      <c r="X1" s="44"/>
    </row>
    <row r="2" spans="1:24" ht="15" thickBot="1" x14ac:dyDescent="0.4">
      <c r="A2" s="45"/>
      <c r="B2" s="46"/>
      <c r="C2" s="46"/>
      <c r="D2" s="46"/>
      <c r="E2" s="46"/>
      <c r="F2" s="46"/>
      <c r="G2" s="46"/>
      <c r="H2" s="46"/>
      <c r="I2" s="46"/>
      <c r="J2" s="46"/>
      <c r="K2" s="46"/>
      <c r="L2" s="46"/>
      <c r="M2" s="46"/>
      <c r="N2" s="46"/>
      <c r="O2" s="46"/>
      <c r="P2" s="46"/>
      <c r="Q2" s="46"/>
      <c r="R2" s="46"/>
      <c r="S2" s="46"/>
      <c r="T2" s="46"/>
      <c r="U2" s="46"/>
      <c r="V2" s="46"/>
      <c r="W2" s="46"/>
      <c r="X2" s="47"/>
    </row>
    <row r="3" spans="1:24" ht="15" thickTop="1" x14ac:dyDescent="0.35">
      <c r="A3" s="32"/>
      <c r="X3" s="33"/>
    </row>
    <row r="4" spans="1:24" x14ac:dyDescent="0.35">
      <c r="A4" s="23"/>
      <c r="B4" s="34"/>
      <c r="C4" s="34"/>
      <c r="D4" s="34"/>
      <c r="E4" s="34"/>
      <c r="F4" s="34"/>
      <c r="G4" s="34"/>
      <c r="H4" s="34"/>
      <c r="I4" s="34"/>
      <c r="J4" s="34"/>
      <c r="K4" s="34"/>
      <c r="L4" s="34"/>
      <c r="M4" s="34"/>
      <c r="N4" s="34"/>
      <c r="O4" s="34"/>
      <c r="P4" s="34"/>
      <c r="Q4" s="34"/>
      <c r="R4" s="34"/>
      <c r="S4" s="34"/>
      <c r="T4" s="34"/>
      <c r="U4" s="34"/>
      <c r="V4" s="34"/>
      <c r="W4" s="34"/>
      <c r="X4" s="21"/>
    </row>
  </sheetData>
  <mergeCells count="1">
    <mergeCell ref="A1:X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8 e 2 9 a f 3 - 8 3 6 5 - 4 c d 2 - 8 1 6 6 - 7 a a 1 7 5 3 1 a 7 0 9 " > < C u s t o m C o n t e n t > < ! [ C D A T A [ < ? x m l   v e r s i o n = " 1 . 0 "   e n c o d i n g = " u t f - 1 6 " ? > < S e t t i n g s > < C a l c u l a t e d F i e l d s > < i t e m > < M e a s u r e N a m e > T o t a l   N u m b e r   o f   C u s t o m e r s < / M e a s u r e N a m e > < D i s p l a y N a m e > T o t a l   N u m b e r   o f   C u s t o m e r s < / D i s p l a y N a m e > < V i s i b l e > F a l s e < / V i s i b l e > < / i t e m > < i t e m > < M e a s u r e N a m e > A v g   P r o f i t   p e r   C u s t o m e r < / M e a s u r e N a m e > < D i s p l a y N a m e > A v g   P r o f i t   p e r   C u s t o m e r 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 S h e e t 1 _ f 2 d 7 2 8 d 5 - 0 9 4 2 - 4 e 4 2 - a f a b - 3 4 3 4 d b 8 6 1 a a d < / K e y > < V a l u e   x m l n s : a = " h t t p : / / s c h e m a s . d a t a c o n t r a c t . o r g / 2 0 0 4 / 0 7 / M i c r o s o f t . A n a l y s i s S e r v i c e s . C o m m o n " > < a : H a s F o c u s > t r u e < / a : H a s F o c u s > < a : S i z e A t D p i 9 6 > 1 4 3 < / a : S i z e A t D p i 9 6 > < a : V i s i b l e > t r u e < / a : V i s i b l e > < / V a l u e > < / K e y V a l u e O f s t r i n g S a n d b o x E d i t o r . M e a s u r e G r i d S t a t e S c d E 3 5 R y > < K e y V a l u e O f s t r i n g S a n d b o x E d i t o r . M e a s u r e G r i d S t a t e S c d E 3 5 R y > < K e y > S h e e t 1 1 _ 2 0 d 9 c e a 5 - 8 1 7 e - 4 8 a 3 - b 1 4 5 - e 5 c 1 5 6 7 3 c b 7 a < / K e y > < V a l u e   x m l n s : a = " h t t p : / / s c h e m a s . d a t a c o n t r a c t . o r g / 2 0 0 4 / 0 7 / M i c r o s o f t . A n a l y s i s S e r v i c e s . C o m m o n " > < a : H a s F o c u s > t r u e < / a : H a s F o c u s > < a : S i z e A t D p i 9 6 > 1 4 3 < / a : S i z e A t D p i 9 6 > < a : V i s i b l e > t r u e < / a : V i s i b l e > < / V a l u e > < / K e y V a l u e O f s t r i n g S a n d b o x E d i t o r . M e a s u r e G r i d S t a t e S c d E 3 5 R y > < K e y V a l u e O f s t r i n g S a n d b o x E d i t o r . M e a s u r e G r i d S t a t e S c d E 3 5 R y > < K e y > S h e e t 1 2 _ 8 3 e c 9 4 5 c - 6 7 d 9 - 4 a c 4 - a 7 0 1 - 2 1 c 2 7 3 f 9 e 6 5 f < / 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 2 0 2 3 - 1 0 - 0 5 T 1 5 : 4 4 : 3 4 . 7 2 0 0 6 8 6 - 0 7 : 0 0 < / L a s t P r o c e s s e d T i m e > < / D a t a M o d e l i n g S a n d b o x . S e r i a l i z e d S a n d b o x E r r o r C a c h 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 T a g s \ T a b l e s \ & l t ; T a b l e s \ C o o k i e   T y p e s & g t ; < / K e y > < / D i a g r a m O b j e c t K e y > < D i a g r a m O b j e c t K e y > < K e y > D y n a m i c   T a g s \ T a b l e s \ & l t ; T a b l e s \ O r d e r s & g t ; < / K e y > < / D i a g r a m O b j e c t K e y > < D i a g r a m O b j e c t K e y > < K e y > D y n a m i c   T a g s \ T a b l e s \ & l t ; T a b l e s \ C u s t o m e r s & g t ; < / K e y > < / D i a g r a m O b j e c t K e y > < D i a g r a m O b j e c t K e y > < K e y > T a b l e s \ C o o k i e   T y p e s < / K e y > < / D i a g r a m O b j e c t K e y > < D i a g r a m O b j e c t K e y > < K e y > T a b l e s \ S h e e t 1 \ C o l u m n s \ C o o k i e   T y p e < / K e y > < / D i a g r a m O b j e c t K e y > < D i a g r a m O b j e c t K e y > < K e y > T a b l e s \ S h e e t 1 \ C o l u m n s \ R e v e n u e   P e r   C o o k i e < / K e y > < / D i a g r a m O b j e c t K e y > < D i a g r a m O b j e c t K e y > < K e y > T a b l e s \ S h e e t 1 \ C o l u m n s \ C o s t   P e r   C o o k i e < / K e y > < / D i a g r a m O b j e c t K e y > < D i a g r a m O b j e c t K e y > < K e y > T a b l e s \ O r d e r s < / K e y > < / D i a g r a m O b j e c t K e y > < D i a g r a m O b j e c t K e y > < K e y > T a b l e s \ S h e e t 1 1 \ C o l u m n s \ C u s t o m e r   I D < / K e y > < / D i a g r a m O b j e c t K e y > < D i a g r a m O b j e c t K e y > < K e y > T a b l e s \ S h e e t 1 1 \ C o l u m n s \ O r d e r   I D < / K e y > < / D i a g r a m O b j e c t K e y > < D i a g r a m O b j e c t K e y > < K e y > T a b l e s \ S h e e t 1 1 \ C o l u m n s \ P r o d u c t < / K e y > < / D i a g r a m O b j e c t K e y > < D i a g r a m O b j e c t K e y > < K e y > T a b l e s \ S h e e t 1 1 \ C o l u m n s \ U n i t s   S o l d < / K e y > < / D i a g r a m O b j e c t K e y > < D i a g r a m O b j e c t K e y > < K e y > T a b l e s \ S h e e t 1 1 \ C o l u m n s \ D a t e < / K e y > < / D i a g r a m O b j e c t K e y > < D i a g r a m O b j e c t K e y > < K e y > T a b l e s \ O r d e r s \ C o l u m n s \ R e v e n u e < / K e y > < / D i a g r a m O b j e c t K e y > < D i a g r a m O b j e c t K e y > < K e y > T a b l e s \ O r d e r s \ C o l u m n s \ C o s t < / K e y > < / D i a g r a m O b j e c t K e y > < D i a g r a m O b j e c t K e y > < K e y > T a b l e s \ O r d e r s \ C o l u m n s \ P r o f i t < / K e y > < / D i a g r a m O b j e c t K e y > < D i a g r a m O b j e c t K e y > < K e y > T a b l e s \ O r d e r s \ T a b l e s \ O r d e r s \ C o l u m n s \ P r o f i t \ A d d i t i o n a l   I n f o \ E r r o r < / K e y > < / D i a g r a m O b j e c t K e y > < D i a g r a m O b j e c t K e y > < K e y > T a b l e s \ C u s t o m e r s < / K e y > < / D i a g r a m O b j e c t K e y > < D i a g r a m O b j e c t K e y > < K e y > T a b l e s \ S h e e t 1 2 \ C o l u m n s \ C u s t o m e r   I D < / K e y > < / D i a g r a m O b j e c t K e y > < D i a g r a m O b j e c t K e y > < K e y > T a b l e s \ S h e e t 1 2 \ C o l u m n s \ N a m e < / K e y > < / D i a g r a m O b j e c t K e y > < D i a g r a m O b j e c t K e y > < K e y > T a b l e s \ S h e e t 1 2 \ C o l u m n s \ P h o n e < / K e y > < / D i a g r a m O b j e c t K e y > < D i a g r a m O b j e c t K e y > < K e y > T a b l e s \ S h e e t 1 2 \ C o l u m n s \ A d d r e s s < / K e y > < / D i a g r a m O b j e c t K e y > < D i a g r a m O b j e c t K e y > < K e y > T a b l e s \ S h e e t 1 2 \ C o l u m n s \ C i t y < / K e y > < / D i a g r a m O b j e c t K e y > < D i a g r a m O b j e c t K e y > < K e y > T a b l e s \ S h e e t 1 2 \ C o l u m n s \ S t a t e < / K e y > < / D i a g r a m O b j e c t K e y > < D i a g r a m O b j e c t K e y > < K e y > T a b l e s \ S h e e t 1 2 \ C o l u m n s \ Z i p < / K e y > < / D i a g r a m O b j e c t K e y > < D i a g r a m O b j e c t K e y > < K e y > T a b l e s \ S h e e t 1 2 \ C o l u m n s \ C o u n t r y < / 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 R e l a t i o n s h i p s \ & l t ; T a b l e s \ O r d e r s \ C o l u m n s \ P r o d u c t & g t ; - & l t ; T a b l e s \ C o o k i e   T y p e s \ C o l u m n s \ C o o k i e 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 T a b l e s \ C o o k i e   T y p e s < / K e y > < / a : K e y > < a : V a l u e   i : t y p e = " D i a g r a m D i s p l a y N o d e V i e w S t a t e " > < H e i g h t > 1 5 0 < / H e i g h t > < I s E x p a n d e d > t r u e < / I s E x p a n d e d > < L a y e d O u t > t r u e < / L a y e d O u t > < W i d t h > 2 0 0 < / W i d t h > < / a : V a l u e > < / a : K e y V a l u e O f D i a g r a m O b j e c t K e y a n y T y p e z b w N T n L X > < a : K e y V a l u e O f D i a g r a m O b j e c t K e y a n y T y p e z b w N T n L X > < a : K e y > < K e y > T a b l e s \ S h e e t 1 \ C o l u m n s \ C o o k i e   T y p e < / K e y > < / a : K e y > < a : V a l u e   i : t y p e = " D i a g r a m D i s p l a y N o d e V i e w S t a t e " > < H e i g h t > 1 5 0 < / H e i g h t > < I s E x p a n d e d > t r u e < / I s E x p a n d e d > < W i d t h > 2 0 0 < / W i d t h > < / a : V a l u e > < / a : K e y V a l u e O f D i a g r a m O b j e c t K e y a n y T y p e z b w N T n L X > < a : K e y V a l u e O f D i a g r a m O b j e c t K e y a n y T y p e z b w N T n L X > < a : K e y > < K e y > T a b l e s \ S h e e t 1 \ C o l u m n s \ R e v e n u e   P e r   C o o k i e < / K e y > < / a : K e y > < a : V a l u e   i : t y p e = " D i a g r a m D i s p l a y N o d e V i e w S t a t e " > < H e i g h t > 1 5 0 < / H e i g h t > < I s E x p a n d e d > t r u e < / I s E x p a n d e d > < W i d t h > 2 0 0 < / W i d t h > < / a : V a l u e > < / a : K e y V a l u e O f D i a g r a m O b j e c t K e y a n y T y p e z b w N T n L X > < a : K e y V a l u e O f D i a g r a m O b j e c t K e y a n y T y p e z b w N T n L X > < a : K e y > < K e y > T a b l e s \ S h e e t 1 \ C o l u m n s \ C o s t   P e r   C o o k i e < / K e y > < / a : K e y > < a : V a l u e   i : t y p e = " D i a g r a m D i s p l a y N o d e V i e w S t a t e " > < H e i g h t > 1 5 0 < / H e i g h t > < I s E x p a n d e d > t r u e < / I s E x p a n d e d > < W i d t h > 2 0 0 < / W i d t h > < / a : V a l u e > < / a : K e y V a l u e O f D i a g r a m O b j e c t K e y a n y T y p e z b w N T n L X > < a : K e y V a l u e O f D i a g r a m O b j e c t K e y a n y T y p e z b w N T n L X > < a : K e y > < K e y > T a b l e s \ O r d e r s < / K e y > < / a : K e y > < a : V a l u e   i : t y p e = " D i a g r a m D i s p l a y N o d e V i e w S t a t e " > < H e i g h t > 2 5 1 . 9 9 9 9 9 9 9 9 9 9 9 9 9 7 < / H e i g h t > < I s E x p a n d e d > t r u e < / I s E x p a n d e d > < L a y e d O u t > t r u e < / L a y e d O u t > < L e f t > 2 6 8 . 5 7 0 4 7 7 2 3 4 3 3 2 4 3 < / L e f t > < T a b I n d e x > 1 < / T a b I n d e x > < W i d t h > 2 0 0 < / W i d t h > < / a : V a l u e > < / a : K e y V a l u e O f D i a g r a m O b j e c t K e y a n y T y p e z b w N T n L X > < a : K e y V a l u e O f D i a g r a m O b j e c t K e y a n y T y p e z b w N T n L X > < a : K e y > < K e y > T a b l e s \ S h e e t 1 1 \ C o l u m n s \ C u s t o m e r   I D < / K e y > < / a : K e y > < a : V a l u e   i : t y p e = " D i a g r a m D i s p l a y N o d e V i e w S t a t e " > < H e i g h t > 1 5 0 < / H e i g h t > < I s E x p a n d e d > t r u e < / I s E x p a n d e d > < W i d t h > 2 0 0 < / W i d t h > < / a : V a l u e > < / a : K e y V a l u e O f D i a g r a m O b j e c t K e y a n y T y p e z b w N T n L X > < a : K e y V a l u e O f D i a g r a m O b j e c t K e y a n y T y p e z b w N T n L X > < a : K e y > < K e y > T a b l e s \ S h e e t 1 1 \ C o l u m n s \ O r d e r   I D < / K e y > < / a : K e y > < a : V a l u e   i : t y p e = " D i a g r a m D i s p l a y N o d e V i e w S t a t e " > < H e i g h t > 1 5 0 < / H e i g h t > < I s E x p a n d e d > t r u e < / I s E x p a n d e d > < W i d t h > 2 0 0 < / W i d t h > < / a : V a l u e > < / a : K e y V a l u e O f D i a g r a m O b j e c t K e y a n y T y p e z b w N T n L X > < a : K e y V a l u e O f D i a g r a m O b j e c t K e y a n y T y p e z b w N T n L X > < a : K e y > < K e y > T a b l e s \ S h e e t 1 1 \ C o l u m n s \ P r o d u c t < / K e y > < / a : K e y > < a : V a l u e   i : t y p e = " D i a g r a m D i s p l a y N o d e V i e w S t a t e " > < H e i g h t > 1 5 0 < / H e i g h t > < I s E x p a n d e d > t r u e < / I s E x p a n d e d > < W i d t h > 2 0 0 < / W i d t h > < / a : V a l u e > < / a : K e y V a l u e O f D i a g r a m O b j e c t K e y a n y T y p e z b w N T n L X > < a : K e y V a l u e O f D i a g r a m O b j e c t K e y a n y T y p e z b w N T n L X > < a : K e y > < K e y > T a b l e s \ S h e e t 1 1 \ C o l u m n s \ U n i t s   S o l d < / K e y > < / a : K e y > < a : V a l u e   i : t y p e = " D i a g r a m D i s p l a y N o d e V i e w S t a t e " > < H e i g h t > 1 5 0 < / H e i g h t > < I s E x p a n d e d > t r u e < / I s E x p a n d e d > < W i d t h > 2 0 0 < / W i d t h > < / a : V a l u e > < / a : K e y V a l u e O f D i a g r a m O b j e c t K e y a n y T y p e z b w N T n L X > < a : K e y V a l u e O f D i a g r a m O b j e c t K e y a n y T y p e z b w N T n L X > < a : K e y > < K e y > T a b l e s \ S h e e t 1 1 \ C o l u m n s \ D a t e 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 T a b l e s \ O r d e r s \ T a b l e s \ O r d e r s \ C o l u m n s \ P r o f i t \ A d d i t i o n a l   I n f o \ E r r o r < / K e y > < / a : K e y > < a : V a l u e   i : t y p e = " D i a g r a m D i s p l a y V i e w S t a t e I D i a g r a m T a g A d d i t i o n a l I n f o " / > < / a : K e y V a l u e O f D i a g r a m O b j e c t K e y a n y T y p e z b w N T n L X > < a : K e y V a l u e O f D i a g r a m O b j e c t K e y a n y T y p e z b w N T n L X > < a : K e y > < K e y > T a b l e s \ C u s t o m e r s < / K e y > < / a : K e y > < a : V a l u e   i : t y p e = " D i a g r a m D i s p l a y N o d e V i e w S t a t e " > < H e i g h t > 2 4 6 < / H e i g h t > < I s E x p a n d e d > t r u e < / I s E x p a n d e d > < L a y e d O u t > t r u e < / L a y e d O u t > < L e f t > 5 8 4 . 4 7 4 2 8 7 8 0 1 9 9 8 3 4 < / L e f t > < T a b I n d e x > 2 < / T a b I n d e x > < W i d t h > 2 0 0 < / W i d t h > < / a : V a l u e > < / a : K e y V a l u e O f D i a g r a m O b j e c t K e y a n y T y p e z b w N T n L X > < a : K e y V a l u e O f D i a g r a m O b j e c t K e y a n y T y p e z b w N T n L X > < a : K e y > < K e y > T a b l e s \ S h e e t 1 2 \ C o l u m n s \ C u s t o m e r   I D < / K e y > < / a : K e y > < a : V a l u e   i : t y p e = " D i a g r a m D i s p l a y N o d e V i e w S t a t e " > < H e i g h t > 1 5 0 < / H e i g h t > < I s E x p a n d e d > t r u e < / I s E x p a n d e d > < W i d t h > 2 0 0 < / W i d t h > < / a : V a l u e > < / a : K e y V a l u e O f D i a g r a m O b j e c t K e y a n y T y p e z b w N T n L X > < a : K e y V a l u e O f D i a g r a m O b j e c t K e y a n y T y p e z b w N T n L X > < a : K e y > < K e y > T a b l e s \ S h e e t 1 2 \ C o l u m n s \ N a m e < / K e y > < / a : K e y > < a : V a l u e   i : t y p e = " D i a g r a m D i s p l a y N o d e V i e w S t a t e " > < H e i g h t > 1 5 0 < / H e i g h t > < I s E x p a n d e d > t r u e < / I s E x p a n d e d > < W i d t h > 2 0 0 < / W i d t h > < / a : V a l u e > < / a : K e y V a l u e O f D i a g r a m O b j e c t K e y a n y T y p e z b w N T n L X > < a : K e y V a l u e O f D i a g r a m O b j e c t K e y a n y T y p e z b w N T n L X > < a : K e y > < K e y > T a b l e s \ S h e e t 1 2 \ C o l u m n s \ P h o n e < / K e y > < / a : K e y > < a : V a l u e   i : t y p e = " D i a g r a m D i s p l a y N o d e V i e w S t a t e " > < H e i g h t > 1 5 0 < / H e i g h t > < I s E x p a n d e d > t r u e < / I s E x p a n d e d > < W i d t h > 2 0 0 < / W i d t h > < / a : V a l u e > < / a : K e y V a l u e O f D i a g r a m O b j e c t K e y a n y T y p e z b w N T n L X > < a : K e y V a l u e O f D i a g r a m O b j e c t K e y a n y T y p e z b w N T n L X > < a : K e y > < K e y > T a b l e s \ S h e e t 1 2 \ C o l u m n s \ A d d r e s s < / K e y > < / a : K e y > < a : V a l u e   i : t y p e = " D i a g r a m D i s p l a y N o d e V i e w S t a t e " > < H e i g h t > 1 5 0 < / H e i g h t > < I s E x p a n d e d > t r u e < / I s E x p a n d e d > < W i d t h > 2 0 0 < / W i d t h > < / a : V a l u e > < / a : K e y V a l u e O f D i a g r a m O b j e c t K e y a n y T y p e z b w N T n L X > < a : K e y V a l u e O f D i a g r a m O b j e c t K e y a n y T y p e z b w N T n L X > < a : K e y > < K e y > T a b l e s \ S h e e t 1 2 \ C o l u m n s \ C i t y < / K e y > < / a : K e y > < a : V a l u e   i : t y p e = " D i a g r a m D i s p l a y N o d e V i e w S t a t e " > < H e i g h t > 1 5 0 < / H e i g h t > < I s E x p a n d e d > t r u e < / I s E x p a n d e d > < W i d t h > 2 0 0 < / W i d t h > < / a : V a l u e > < / a : K e y V a l u e O f D i a g r a m O b j e c t K e y a n y T y p e z b w N T n L X > < a : K e y V a l u e O f D i a g r a m O b j e c t K e y a n y T y p e z b w N T n L X > < a : K e y > < K e y > T a b l e s \ S h e e t 1 2 \ C o l u m n s \ S t a t e < / K e y > < / a : K e y > < a : V a l u e   i : t y p e = " D i a g r a m D i s p l a y N o d e V i e w S t a t e " > < H e i g h t > 1 5 0 < / H e i g h t > < I s E x p a n d e d > t r u e < / I s E x p a n d e d > < W i d t h > 2 0 0 < / W i d t h > < / a : V a l u e > < / a : K e y V a l u e O f D i a g r a m O b j e c t K e y a n y T y p e z b w N T n L X > < a : K e y V a l u e O f D i a g r a m O b j e c t K e y a n y T y p e z b w N T n L X > < a : K e y > < K e y > T a b l e s \ S h e e t 1 2 \ C o l u m n s \ Z i p < / K e y > < / a : K e y > < a : V a l u e   i : t y p e = " D i a g r a m D i s p l a y N o d e V i e w S t a t e " > < H e i g h t > 1 5 0 < / H e i g h t > < I s E x p a n d e d > t r u e < / I s E x p a n d e d > < W i d t h > 2 0 0 < / W i d t h > < / a : V a l u e > < / a : K e y V a l u e O f D i a g r a m O b j e c t K e y a n y T y p e z b w N T n L X > < a : K e y V a l u e O f D i a g r a m O b j e c t K e y a n y T y p e z b w N T n L X > < a : K e y > < K e y > T a b l e s \ S h e e t 1 2 \ C o l u m n s \ C o u n t r y < / 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 ( 4 8 4 . 5 7 0 4 7 7 2 3 4 3 3 2 , 1 3 4 . 5 ) .   E n d   p o i n t   2 :   ( 5 6 8 . 4 7 4 2 8 7 8 0 1 9 9 8 , 1 1 4 . 5 )   < / A u t o m a t i o n P r o p e r t y H e l p e r T e x t > < L a y e d O u t > t r u e < / L a y e d O u t > < P o i n t s   x m l n s : b = " h t t p : / / s c h e m a s . d a t a c o n t r a c t . o r g / 2 0 0 4 / 0 7 / S y s t e m . W i n d o w s " > < b : P o i n t > < b : _ x > 4 8 4 . 5 7 0 4 7 7 2 3 4 3 3 2 4 3 < / b : _ x > < b : _ y > 1 3 4 . 5 < / b : _ y > < / b : P o i n t > < b : P o i n t > < b : _ x > 5 2 4 . 5 2 2 3 8 2 5 < / b : _ x > < b : _ y > 1 3 4 . 5 < / b : _ y > < / b : P o i n t > < b : P o i n t > < b : _ x > 5 2 6 . 5 2 2 3 8 2 5 < / b : _ x > < b : _ y > 1 3 2 . 5 < / b : _ y > < / b : P o i n t > < b : P o i n t > < b : _ x > 5 2 6 . 5 2 2 3 8 2 5 < / b : _ x > < b : _ y > 1 1 6 . 5 < / b : _ y > < / b : P o i n t > < b : P o i n t > < b : _ x > 5 2 8 . 5 2 2 3 8 2 5 < / b : _ x > < b : _ y > 1 1 4 . 5 < / b : _ y > < / b : P o i n t > < b : P o i n t > < b : _ x > 5 6 8 . 4 7 4 2 8 7 8 0 1 9 9 8 3 4 < / b : _ x > < b : _ y > 1 1 4 . 5 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 4 6 8 . 5 7 0 4 7 7 2 3 4 3 3 2 4 3 < / b : _ x > < b : _ y > 1 2 6 . 5 < / b : _ y > < / L a b e l L o c a t i o n > < L o c a t i o n   x m l n s : b = " h t t p : / / s c h e m a s . d a t a c o n t r a c t . o r g / 2 0 0 4 / 0 7 / S y s t e m . W i n d o w s " > < b : _ x > 4 6 8 . 5 7 0 4 7 7 2 3 4 3 3 2 4 3 < / b : _ x > < b : _ y > 1 3 4 . 5 < / 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 5 6 8 . 4 7 4 2 8 7 8 0 1 9 9 8 3 4 < / b : _ x > < b : _ y > 1 0 6 . 5 < / b : _ y > < / L a b e l L o c a t i o n > < L o c a t i o n   x m l n s : b = " h t t p : / / s c h e m a s . d a t a c o n t r a c t . o r g / 2 0 0 4 / 0 7 / S y s t e m . W i n d o w s " > < b : _ x > 5 8 4 . 4 7 4 2 8 7 8 0 1 9 9 8 3 4 < / b : _ x > < b : _ y > 1 1 4 . 5 < / 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 4 8 4 . 5 7 0 4 7 7 2 3 4 3 3 2 4 3 < / b : _ x > < b : _ y > 1 3 4 . 5 < / b : _ y > < / b : P o i n t > < b : P o i n t > < b : _ x > 5 2 4 . 5 2 2 3 8 2 5 < / b : _ x > < b : _ y > 1 3 4 . 5 < / b : _ y > < / b : P o i n t > < b : P o i n t > < b : _ x > 5 2 6 . 5 2 2 3 8 2 5 < / b : _ x > < b : _ y > 1 3 2 . 5 < / b : _ y > < / b : P o i n t > < b : P o i n t > < b : _ x > 5 2 6 . 5 2 2 3 8 2 5 < / b : _ x > < b : _ y > 1 1 6 . 5 < / b : _ y > < / b : P o i n t > < b : P o i n t > < b : _ x > 5 2 8 . 5 2 2 3 8 2 5 < / b : _ x > < b : _ y > 1 1 4 . 5 < / b : _ y > < / b : P o i n t > < b : P o i n t > < b : _ x > 5 6 8 . 4 7 4 2 8 7 8 0 1 9 9 8 3 4 < / b : _ x > < b : _ y > 1 1 4 . 5 < / 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 ( 2 5 2 . 5 7 0 4 7 7 2 3 4 3 3 2 , 1 2 6 ) .   E n d   p o i n t   2 :   ( 2 1 6 , 7 5 )   < / A u t o m a t i o n P r o p e r t y H e l p e r T e x t > < L a y e d O u t > t r u e < / L a y e d O u t > < P o i n t s   x m l n s : b = " h t t p : / / s c h e m a s . d a t a c o n t r a c t . o r g / 2 0 0 4 / 0 7 / S y s t e m . W i n d o w s " > < b : P o i n t > < b : _ x > 2 5 2 . 5 7 0 4 7 7 2 3 4 3 3 2 4 3 < / b : _ x > < b : _ y > 1 2 6 < / b : _ y > < / b : P o i n t > < b : P o i n t > < b : _ x > 2 3 6 . 2 8 5 2 3 8 5 < / b : _ x > < b : _ y > 1 2 6 < / b : _ y > < / b : P o i n t > < b : P o i n t > < b : _ x > 2 3 4 . 2 8 5 2 3 8 5 < / b : _ x > < b : _ y > 1 2 4 < / b : _ y > < / b : P o i n t > < b : P o i n t > < b : _ x > 2 3 4 . 2 8 5 2 3 8 5 < / b : _ x > < b : _ y > 7 7 < / b : _ y > < / b : P o i n t > < b : P o i n t > < b : _ x > 2 3 2 . 2 8 5 2 3 8 5 < / b : _ x > < b : _ y > 7 5 < / b : _ y > < / b : P o i n t > < b : P o i n t > < b : _ x > 2 1 6 . 0 0 0 0 0 0 0 0 0 0 0 0 0 6 < / b : _ x > < b : _ y > 7 5 < / 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 2 5 2 . 5 7 0 4 7 7 2 3 4 3 3 2 4 3 < / b : _ x > < b : _ y > 1 1 8 < / b : _ y > < / L a b e l L o c a t i o n > < L o c a t i o n   x m l n s : b = " h t t p : / / s c h e m a s . d a t a c o n t r a c t . o r g / 2 0 0 4 / 0 7 / S y s t e m . W i n d o w s " > < b : _ x > 2 6 8 . 5 7 0 4 7 7 2 3 4 3 3 2 4 3 < / b : _ x > < b : _ y > 1 2 6 < / b : _ y > < / L o c a t i o n > < S h a p e R o t a t e A n g l e > 1 8 0 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 2 0 0 . 0 0 0 0 0 0 0 0 0 0 0 0 0 6 < / 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 2 5 2 . 5 7 0 4 7 7 2 3 4 3 3 2 4 3 < / b : _ x > < b : _ y > 1 2 6 < / b : _ y > < / b : P o i n t > < b : P o i n t > < b : _ x > 2 3 6 . 2 8 5 2 3 8 5 < / b : _ x > < b : _ y > 1 2 6 < / b : _ y > < / b : P o i n t > < b : P o i n t > < b : _ x > 2 3 4 . 2 8 5 2 3 8 5 < / b : _ x > < b : _ y > 1 2 4 < / b : _ y > < / b : P o i n t > < b : P o i n t > < b : _ x > 2 3 4 . 2 8 5 2 3 8 5 < / b : _ x > < b : _ y > 7 7 < / b : _ y > < / b : P o i n t > < b : P o i n t > < b : _ x > 2 3 2 . 2 8 5 2 3 8 5 < / b : _ x > < b : _ y > 7 5 < / b : _ y > < / b : P o i n t > < b : P o i n t > < b : _ x > 2 1 6 . 0 0 0 0 0 0 0 0 0 0 0 0 0 6 < / b : _ x > < b : _ y > 7 5 < / 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 M e a s u r e s \ A v g   P r o f i t   p e r   C u s t o m e r < / K e y > < / D i a g r a m O b j e c t K e y > < D i a g r a m O b j e c t K e y > < K e y > M e a s u r e s \ A v g   P r o f i t   p e r   C u s t o m e r \ T a g I n f o \ F o r m u l a < / K e y > < / D i a g r a m O b j e c t K e y > < D i a g r a m O b j e c t K e y > < K e y > M e a s u r e s \ A v g   P r o f i t   p e r   C u s t o m e r \ T a g I n f o \ V a l u e < / K e y > < / D i a g r a m O b j e c t K e y > < D i a g r a m O b j e c t K e y > < K e y > M e a s u r e s \ S u m   o f   C u s t o m e r   I D < / K e y > < / D i a g r a m O b j e c t K e y > < D i a g r a m O b j e c t K e y > < K e y > M e a s u r e s \ S u m   o f   C u s t o m e r   I D \ T a g I n f o \ F o r m u l a < / K e y > < / D i a g r a m O b j e c t K e y > < D i a g r a m O b j e c t K e y > < K e y > M e a s u r e s \ S u m   o f   C u s t o m e r   I D \ T a g I n f o \ V a l u e < / K e y > < / D i a g r a m O b j e c t K e y > < D i a g r a m O b j e c t K e y > < K e y > M e a s u r e s \ T o t a l   P r o f i t < / K e y > < / D i a g r a m O b j e c t K e y > < D i a g r a m O b j e c t K e y > < K e y > M e a s u r e s \ T o t a l   P r o f i t \ T a g I n f o \ F o r m u l a < / K e y > < / D i a g r a m O b j e c t K e y > < D i a g r a m O b j e c t K e y > < K e y > M e a s u r e s \ T o t a l   P r o f i t \ T a g I n f o \ V a l u e 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 M e a s u r e s \ A v g   P r o f i t   p e r   C u s t o m e r < / K e y > < / a : K e y > < a : V a l u e   i : t y p e = " M e a s u r e G r i d N o d e V i e w S t a t e " > < L a y e d O u t > t r u e < / L a y e d O u t > < R o w > 2 < / R o w > < / a : V a l u e > < / a : K e y V a l u e O f D i a g r a m O b j e c t K e y a n y T y p e z b w N T n L X > < a : K e y V a l u e O f D i a g r a m O b j e c t K e y a n y T y p e z b w N T n L X > < a : K e y > < K e y > M e a s u r e s \ A v g   P r o f i t   p e r   C u s t o m e r \ T a g I n f o \ F o r m u l a < / K e y > < / a : K e y > < a : V a l u e   i : t y p e = " M e a s u r e G r i d V i e w S t a t e I D i a g r a m T a g A d d i t i o n a l I n f o " / > < / a : K e y V a l u e O f D i a g r a m O b j e c t K e y a n y T y p e z b w N T n L X > < a : K e y V a l u e O f D i a g r a m O b j e c t K e y a n y T y p e z b w N T n L X > < a : K e y > < K e y > M e a s u r e s \ A v g   P r o f i t   p e r   C u s t o m e r \ T a g I n f o \ V a l u e < / K e y > < / a : K e y > < a : V a l u e   i : t y p e = " M e a s u r e G r i d V i e w S t a t e I D i a g r a m T a g A d d i t i o n a l I n f o " / > < / a : K e y V a l u e O f D i a g r a m O b j e c t K e y a n y T y p e z b w N T n L X > < a : K e y V a l u e O f D i a g r a m O b j e c t K e y a n y T y p e z b w N T n L X > < a : K e y > < K e y > M e a s u r e s \ S u m   o f   C u s t o m e r   I D < / K e y > < / a : K e y > < a : V a l u e   i : t y p e = " M e a s u r e G r i d N o d e V i e w S t a t e " > < L a y e d O u t > t r u e < / L a y e d O u t > < R o w > 3 < / R o w > < 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V i e w S t a t e s > < / D i a g r a m M a n a g e r . S e r i a l i z a b l e D i a g r a m > < 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 M e a s u r e s \ S u m   o f   U n i t s   S o l d < / K e y > < / D i a g r a m O b j e c t K e y > < D i a g r a m O b j e c t K e y > < K e y > M e a s u r e s \ S u m   o f   U n i t s   S o l d \ T a g I n f o \ F o r m u l a < / K e y > < / D i a g r a m O b j e c t K e y > < D i a g r a m O b j e c t K e y > < K e y > M e a s u r e s \ S u m   o f   U n i t s   S o l d \ T a g I n f o \ V a l u e < / K e y > < / D i a g r a m O b j e c t K e y > < D i a g r a m O b j e c t K e y > < K e y > M e a s u r e s \ A v e r a g e   o f   U n i t s   S o l d < / K e y > < / D i a g r a m O b j e c t K e y > < D i a g r a m O b j e c t K e y > < K e y > M e a s u r e s \ A v e r a g e   o f   U n i t s   S o l d \ T a g I n f o \ F o r m u l a < / K e y > < / D i a g r a m O b j e c t K e y > < D i a g r a m O b j e c t K e y > < K e y > M e a s u r e s \ A v e r a g e   o f   U n i t s   S o l d \ T a g I n f o \ V a l u e 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 L i n k s \ & l t ; C o l u m n s \ A v e r a g e   o f   U n i t s   S o l d & g t ; - & l t ; M e a s u r e s \ U n i t s   S o l d & g t ; < / K e y > < / D i a g r a m O b j e c t K e y > < D i a g r a m O b j e c t K e y > < K e y > L i n k s \ & l t ; C o l u m n s \ A v e r a g e   o f   U n i t s   S o l d & g t ; - & l t ; M e a s u r e s \ U n i t s   S o l d & g t ; \ C O L U M N < / K e y > < / D i a g r a m O b j e c t K e y > < D i a g r a m O b j e c t K e y > < K e y > L i n k s \ & l t ; C o l u m n s \ A v e r a g e 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 1 < / 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 U n i t s   S o l d < / K e y > < / a : K e y > < a : V a l u e   i : t y p e = " M e a s u r e G r i d N o d e V i e w S t a t e " > < C o l u m n > 3 < / 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 M e a s u r e s \ A v e r a g e   o f   U n i t s   S o l d < / K e y > < / a : K e y > < a : V a l u e   i : t y p e = " M e a s u r e G r i d N o d e V i e w S t a t e " > < C o l u m n > 3 < / C o l u m n > < L a y e d O u t > t r u e < / L a y e d O u t > < R o w > 1 < / R o w > < W a s U I I n v i s i b l e > t r u e < / W a s U I I n v i s i b l e > < / a : V a l u e > < / a : K e y V a l u e O f D i a g r a m O b j e c t K e y a n y T y p e z b w N T n L X > < a : K e y V a l u e O f D i a g r a m O b j e c t K e y a n y T y p e z b w N T n L X > < a : K e y > < K e y > M e a s u r e s \ A v e r a g e   o f   U n i t s   S o l d \ T a g I n f o \ F o r m u l a < / K e y > < / a : K e y > < a : V a l u e   i : t y p e = " M e a s u r e G r i d V i e w S t a t e I D i a g r a m T a g A d d i t i o n a l I n f o " / > < / a : K e y V a l u e O f D i a g r a m O b j e c t K e y a n y T y p e z b w N T n L X > < a : K e y V a l u e O f D i a g r a m O b j e c t K e y a n y T y p e z b w N T n L X > < a : K e y > < K e y > M e a s u r e s \ A v e r a g e   o f   U n i t s   S o l d \ T a g I n f o \ V a l u e 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 ( Q u a r t e r ) < / 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 1 1 < / 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 L i n k s \ & l t ; C o l u m n s \ A v e r a g e   o f   U n i t s   S o l d & g t ; - & l t ; M e a s u r e s \ U n i t s   S o l d & g t ; < / K e y > < / a : K e y > < a : V a l u e   i : t y p e = " M e a s u r e G r i d V i e w S t a t e I D i a g r a m L i n k " / > < / a : K e y V a l u e O f D i a g r a m O b j e c t K e y a n y T y p e z b w N T n L X > < a : K e y V a l u e O f D i a g r a m O b j e c t K e y a n y T y p e z b w N T n L X > < a : K e y > < K e y > L i n k s \ & l t ; C o l u m n s \ A v e r a g e   o f   U n i t s   S o l d & g t ; - & l t ; M e a s u r e s \ U n i t s   S o l d & g t ; \ C O L U M N < / K e y > < / a : K e y > < a : V a l u e   i : t y p e = " M e a s u r e G r i d V i e w S t a t e I D i a g r a m L i n k E n d p o i n t " / > < / a : K e y V a l u e O f D i a g r a m O b j e c t K e y a n y T y p e z b w N T n L X > < a : K e y V a l u e O f D i a g r a m O b j e c t K e y a n y T y p e z b w N T n L X > < a : K e y > < K e y > L i n k s \ & l t ; C o l u m n s \ A v e r a g e   o f   U n i t s   S o l d & g t ; - & l t ; M e a s u r e s \ U n i t s   S o l d & g t ; \ M E A S U R E 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X M L _ S h e e t 1 2 _ 8 3 e c 9 4 5 c - 6 7 d 9 - 4 a c 4 - a 7 0 1 - 2 1 c 2 7 3 f 9 e 6 5 f " > < 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 3 5 9 < / i n t > < / v a l u e > < / i t e m > < i t e m > < k e y > < s t r i n g > N a m e < / s t r i n g > < / k e y > < v a l u e > < i n t > 1 0 3 < / i n t > < / v a l u e > < / i t e m > < i t e m > < k e y > < s t r i n g > P h o n e < / s t r i n g > < / k e y > < v a l u e > < i n t > 1 0 7 < / i n t > < / v a l u e > < / i t e m > < i t e m > < k e y > < s t r i n g > A d d r e s s < / s t r i n g > < / k e y > < v a l u e > < i n t > 1 2 3 < / i n t > < / v a l u e > < / i t e m > < i t e m > < k e y > < s t r i n g > C i t y < / s t r i n g > < / k e y > < v a l u e > < i n t > 8 3 < / i n t > < / v a l u e > < / i t e m > < i t e m > < k e y > < s t r i n g > S t a t e < / s t r i n g > < / k e y > < v a l u e > < i n t > 9 5 < / i n t > < / v a l u e > < / i t e m > < i t e m > < k e y > < s t r i n g > Z i p < / s t r i n g > < / k e y > < v a l u e > < i n t > 7 6 < / i n t > < / v a l u e > < / i t e m > < i t e m > < k e y > < s t r i n g > C o u n t r y < / s t r i n g > < / k e y > < v a l u e > < i n t > 1 2 2 < / 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S h e e t 1 _ f 2 d 7 2 8 d 5 - 0 9 4 2 - 4 e 4 2 - a f a b - 3 4 3 4 d b 8 6 1 a a d " > < 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 1 5 9 < / i n t > < / v a l u e > < / i t e m > < i t e m > < k e y > < s t r i n g > R e v e n u e   P e r   C o o k i e < / s t r i n g > < / k e y > < v a l u e > < i n t > 2 3 0 < / i n t > < / v a l u e > < / i t e m > < i t e m > < k e y > < s t r i n g > C o s t   P e r   C o o k i e < / s t r i n g > < / k e y > < v a l u e > < i n t > 1 9 1 < / 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S h e e t 1 1 _ 2 0 d 9 c e a 5 - 8 1 7 e - 4 8 a 3 - b 1 4 5 - e 5 c 1 5 6 7 3 c b 7 a " > < 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 O r d e r   I D < / s t r i n g > < / k e y > < v a l u e > < i n t > 1 2 8 < / i n t > < / v a l u e > < / i t e m > < i t e m > < k e y > < s t r i n g > P r o d u c t < / s t r i n g > < / k e y > < v a l u e > < i n t > 1 5 0 < / i n t > < / v a l u e > < / i t e m > < i t e m > < k e y > < s t r i n g > U n i t s   S o l d < / s t r i n g > < / k e y > < v a l u e > < i n t > 1 4 0 < / i n t > < / v a l u e > < / i t e m > < i t e m > < k e y > < s t r i n g > D a t e < / s t r i n g > < / k e y > < v a l u e > < i n t > 2 2 8 < / i n t > < / v a l u e > < / i t e m > < i t e m > < k e y > < s t r i n g > R e v e n u e < / s t r i n g > < / k e y > < v a l u e > < i n t > 1 2 8 < / i n t > < / v a l u e > < / i t e m > < i t e m > < k e y > < s t r i n g > C o s t < / s t r i n g > < / k e y > < v a l u e > < i n t > 8 9 < / i n t > < / v a l u e > < / i t e m > < i t e m > < k e y > < s t r i n g > P r o f i t < / s t r i n g > < / k e y > < v a l u e > < i n t > 1 1 2 < / i n t > < / v a l u e > < / i t e m > < i t e m > < k e y > < s t r i n g > D a t e   ( Y e a r ) < / s t r i n g > < / k e y > < v a l u e > < i n t > 1 5 0 < / i n t > < / v a l u e > < / i t e m > < i t e m > < k e y > < s t r i n g > D a t e   ( Q u a r t e r ) < / s t r i n g > < / k e y > < v a l u e > < i n t > 1 8 3 < / i n t > < / v a l u e > < / i t e m > < i t e m > < k e y > < s t r i n g > D a t e   ( M o n t h   I n d e x ) < / s t r i n g > < / k e y > < v a l u e > < i n t > 2 2 9 < / i n t > < / v a l u e > < / i t e m > < i t e m > < k e y > < s t r i n g > D a t e   ( M o n t h ) < / s t r i n g > < / k e y > < v a l u e > < i n t > 1 7 3 < / 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i t e m > < k e y > < s t r i n g > D a t e   ( Y e a r ) < / s t r i n g > < / k e y > < v a l u e > < i n t > 8 < / i n t > < / v a l u e > < / i t e m > < i t e m > < k e y > < s t r i n g > D a t e   ( Q u a r t e r ) < / s t r i n g > < / k e y > < v a l u e > < i n t > 9 < / i n t > < / v a l u e > < / i t e m > < i t e m > < k e y > < s t r i n g > D a t e   ( M o n t h   I n d e x ) < / s t r i n g > < / k e y > < v a l u e > < i n t > 1 0 < / i n t > < / v a l u e > < / i t e m > < i t e m > < k e y > < s t r i n g > D a t e   ( M o n t h ) < / s t r i n g > < / k e y > < v a l u e > < i n t > 1 1 < / i n t > < / v a l u e > < / i t e m > < / C o l u m n D i s p l a y I n d e x > < C o l u m n F r o z e n > < i t e m > < k e y > < s t r i n g > D a t e < / s t r i n g > < / k e y > < v a l u e > < b o o l e a n > f a l s e < / b o o l e a n > < / v a l u e > < / i t e m > < i t e m > < k e y > < s t r i n g > U n i t s   S o l d < / s t r i n g > < / k e y > < v a l u e > < b o o l e a n > f a l s e < / b o o l e a n > < / v a l u e > < / i t e m > < i t e m > < k e y > < s t r i n g > P r o d u c t < / s t r i n g > < / k e y > < v a l u e > < b o o l e a n > f a l s e < / b o o l e a n > < / v a l u e > < / i t e m > < i t e m > < k e y > < s t r i n g > O r d e r   I D < / s t r i n g > < / k e y > < v a l u e > < b o o l e a n > f a l s e < / b o o l e a n > < / v a l u e > < / i t e m > < i t e m > < k e y > < s t r i n g > C u s t o m e r   I D < / s t r i n g > < / k e y > < v a l u e > < b o o l e a n > f a l s e < / b o o l e a n > < / v a l u e > < / i t e m > < / C o l u m n F r o z e n > < C o l u m n C h e c k e d   / > < C o l u m n F i l t e r   / > < S e l e c t i o n F i l t e r   / > < F i l t e r P a r a m e t e r s   / > < 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D a t a M a s h u p   x m l n s = " h t t p : / / s c h e m a s . m i c r o s o f t . c o m / D a t a M a s h u p " > A A A A A O 8 E A A B Q S w M E F A A C A A g A 1 X Z F 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V d k 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X Z F V y I 6 z R r q A Q A A P g k A A B M A H A B G b 3 J t d W x h c y 9 T Z W N 0 a W 9 u M S 5 t I K I Y A C i g F A A A A A A A A A A A A A A A A A A A A A A A A A A A A O 1 U w W 6 C Q B C 9 m / g P m + 0 F E k q D N L 0 0 X k p 7 6 K F N W z Q 9 G G N Q p k o K u 8 2 y G A 3 h 3 7 u w C K u i t j Y m H s q F z c 7 s v D c v M y + G C Q 8 o Q a 7 8 W 7 f t V r s V z z w G P u p 5 4 x A s 1 E U h 8 H Y L i c + l C Z u A u H l Y T C A 0 n Y Q x I P y d s s 8 x p Z + a n g 6 e v Q i 6 W L 7 E w 2 z g U M J F y t C Q B S 6 w M / P I N C + + / A I s K h W p Z o 9 5 J P 6 g L H J o m E Q k D 8 a a R D P S F L 8 w 6 i c T j g 3 E R Q R x W P D M Q C n u k 4 D H g l X o i 9 A j 4 T f X Z v 6 0 i N 1 7 H F Y P f H H m Q Q R Z p l d E 3 K 8 w 4 E j i o f E S 3 U M Y R A E H V r M q U m S G t o f n R l M C f B 2 9 o C s 4 Y S C X f R f r 4 l S G C w A B K Z F 6 I u 9 u W f H Q 8 J V I e U 0 o B 5 c v B b g T z / V V Z 6 a F y z J m p z r Z W O l P 5 W Q d U H q f G k a q I D Z o X O A 3 3 d v r / f 9 A e a t Z + s 1 e 6 n Y P K o j 2 K G g r G t q q i r t 1 7 B y v o 1 U L a e + U U t K Q o u X j q g R 2 q v k G E Z 0 L f h I z r h n K Q H m t b T Z i p M 2 d 1 1 O l Y D w B m z Z B O D Q a B 6 T C 2 K v M J s 9 q T Q o 1 1 v d a k a l 5 g 7 a W I E / O j J I P W x E 7 t F H P l I B u y G 3 U 2 6 2 A 7 G h 4 2 x V H n e N 9 c d Q 5 L 2 d c n y b K f G D N 8 1 S E m g c q n 6 e a y w p C p X E i 6 9 0 m / O + / t T 0 q 9 3 + 1 D K u y j D O w h l 8 Y w y l t 4 R t Q S w E C L Q A U A A I A C A D V d k V X n Y h m j 6 M A A A D 2 A A A A E g A A A A A A A A A A A A A A A A A A A A A A Q 2 9 u Z m l n L 1 B h Y 2 t h Z 2 U u e G 1 s U E s B A i 0 A F A A C A A g A 1 X Z F V w / K 6 a u k A A A A 6 Q A A A B M A A A A A A A A A A A A A A A A A 7 w A A A F t D b 2 5 0 Z W 5 0 X 1 R 5 c G V z X S 5 4 b W x Q S w E C L Q A U A A I A C A D V d k V X I j r N G u o B A A A + C Q A A E w A A A A A A A A A A A A A A A A D g A Q A A R m 9 y b X V s Y X M v U 2 V j d G l v b j E u b V B L B Q Y A A A A A A w A D A M I A A A A 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F g A A A A A A A N E 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M y 0 x M C 0 w N V Q y M T o 1 M D o 0 N C 4 y M j Y x N D E 1 W i I g L z 4 8 R W 5 0 c n k g V H l w Z T 0 i R m l s b E N v b H V t b l R 5 c G V z I i B W Y W x 1 Z T 0 i c 0 J n T U c i I C 8 + P E V u d H J 5 I F R 5 c G U 9 I k Z p b G x D b 2 x 1 b W 5 O Y W 1 l c y I g V m F s d W U 9 I n N b J n F 1 b 3 Q 7 U H J v Z H V j d C Z x d W 9 0 O y w m c X V v d D t V b m l 0 c y B T b 2 x k J n F 1 b 3 Q 7 L C Z x d W 9 0 O 0 R h d G 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T E v Q X V 0 b 1 J l b W 9 2 Z W R D b 2 x 1 b W 5 z M S 5 7 U H J v Z H V j d C w w f S Z x d W 9 0 O y w m c X V v d D t T Z W N 0 a W 9 u M S 9 U Y W J s Z T E v Q X V 0 b 1 J l b W 9 2 Z W R D b 2 x 1 b W 5 z M S 5 7 V W 5 p d H M g U 2 9 s Z C w x f S Z x d W 9 0 O y w m c X V v d D t T Z W N 0 a W 9 u M S 9 U Y W J s Z T E v Q X V 0 b 1 J l b W 9 2 Z W R D b 2 x 1 b W 5 z M S 5 7 R G F 0 Z S w y f S Z x d W 9 0 O 1 0 s J n F 1 b 3 Q 7 Q 2 9 s d W 1 u Q 2 9 1 b n Q m c X V v d D s 6 M y w m c X V v d D t L Z X l D b 2 x 1 b W 5 O Y W 1 l c y Z x d W 9 0 O z p b X S w m c X V v d D t D b 2 x 1 b W 5 J Z G V u d G l 0 a W V z J n F 1 b 3 Q 7 O l s m c X V v d D t T Z W N 0 a W 9 u M S 9 U Y W J s Z T E v Q X V 0 b 1 J l b W 9 2 Z W R D b 2 x 1 b W 5 z M S 5 7 U H J v Z H V j d C w w f S Z x d W 9 0 O y w m c X V v d D t T Z W N 0 a W 9 u M S 9 U Y W J s Z T E v Q X V 0 b 1 J l b W 9 2 Z W R D b 2 x 1 b W 5 z M S 5 7 V W 5 p d H M g U 2 9 s Z C w x f S Z x d W 9 0 O y w m c X V v d D t T Z W N 0 a W 9 u M S 9 U Y W J s Z T E v Q X V 0 b 1 J l b W 9 2 Z W R D b 2 x 1 b W 5 z M S 5 7 R G F 0 Z S w y 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T c G x p d C U y M E N v b H V t b i U y M G J 5 J T I w R G V s a W 1 p d G V y M T 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T W V y Z 2 V k J T I w Q 2 9 s d W 1 u c z w v S X R l b V B h d G g + P C 9 J d G V t T G 9 j Y X R p b 2 4 + P F N 0 Y W J s Z U V u d H J p Z X M g L z 4 8 L 0 l 0 Z W 0 + P E l 0 Z W 0 + P E l 0 Z W 1 M b 2 N h d G l v b j 4 8 S X R l b V R 5 c G U + R m 9 y b X V s Y T w v S X R l b V R 5 c G U + P E l 0 Z W 1 Q Y X R o P l N l Y 3 R p b 2 4 x L 1 R h Y m x l M V 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w I i A v P j x F b n R y e S B U e X B l P S J G a W x s T G F z d F V w Z G F 0 Z W Q i I F Z h b H V l P S J k M j A y M y 0 x M C 0 w N V Q y M T o 1 M z o y O S 4 4 O T A y O D I 2 W i I g L z 4 8 R W 5 0 c n k g V H l w Z T 0 i R m l s b E N v b H V t b l R 5 c G V z I i B W Y W x 1 Z T 0 i c 0 J n W U Q i I C 8 + P E V u d H J 5 I F R 5 c G U 9 I k Z p b G x D b 2 x 1 b W 5 O Y W 1 l c y I g V m F s d W U 9 I n N b J n F 1 b 3 Q 7 U H J v Z H V j d C Z x d W 9 0 O y w m c X V v d D t E Y X R l J n F 1 b 3 Q 7 L C Z x d W 9 0 O 1 V u a X R z I F N v b G 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T F f M i 9 B d X R v U m V t b 3 Z l Z E N v b H V t b n M x L n t Q c m 9 k d W N 0 L D B 9 J n F 1 b 3 Q 7 L C Z x d W 9 0 O 1 N l Y 3 R p b 2 4 x L 1 R h Y m x l M V 8 y L 0 F 1 d G 9 S Z W 1 v d m V k Q 2 9 s d W 1 u c z E u e 0 R h d G U s M X 0 m c X V v d D s s J n F 1 b 3 Q 7 U 2 V j d G l v b j E v V G F i b G U x X z I v Q X V 0 b 1 J l b W 9 2 Z W R D b 2 x 1 b W 5 z M S 5 7 V W 5 p d H M g U 2 9 s Z C w y f S Z x d W 9 0 O 1 0 s J n F 1 b 3 Q 7 Q 2 9 s d W 1 u Q 2 9 1 b n Q m c X V v d D s 6 M y w m c X V v d D t L Z X l D b 2 x 1 b W 5 O Y W 1 l c y Z x d W 9 0 O z p b X S w m c X V v d D t D b 2 x 1 b W 5 J Z G V u d G l 0 a W V z J n F 1 b 3 Q 7 O l s m c X V v d D t T Z W N 0 a W 9 u M S 9 U Y W J s Z T F f M i 9 B d X R v U m V t b 3 Z l Z E N v b H V t b n M x L n t Q c m 9 k d W N 0 L D B 9 J n F 1 b 3 Q 7 L C Z x d W 9 0 O 1 N l Y 3 R p b 2 4 x L 1 R h Y m x l M V 8 y L 0 F 1 d G 9 S Z W 1 v d m V k Q 2 9 s d W 1 u c z E u e 0 R h d G U s M X 0 m c X V v d D s s J n F 1 b 3 Q 7 U 2 V j d G l v b j E v V G F i b G U x X z I v Q X V 0 b 1 J l b W 9 2 Z W R D b 2 x 1 b W 5 z M S 5 7 V W 5 p d H M g U 2 9 s Z C w y f S Z x d W 9 0 O 1 0 s J n F 1 b 3 Q 7 U m V s Y X R p b 2 5 z a G l w S W 5 m b y Z x d W 9 0 O z p b X X 0 i I C 8 + P C 9 T d G F i b G V F b n R y a W V z P j w v S X R l b T 4 8 S X R l b T 4 8 S X R l b U x v Y 2 F 0 a W 9 u P j x J d G V t V H l w Z T 5 G b 3 J t d W x h P C 9 J d G V t V H l w Z T 4 8 S X R l b V B h d G g + U 2 V j d G l v b j E v V G F i b G U x X z I v U 2 9 1 c m N l P C 9 J d G V t U G F 0 a D 4 8 L 0 l 0 Z W 1 M b 2 N h d G l v b j 4 8 U 3 R h Y m x l R W 5 0 c m l l c y A v P j w v S X R l b T 4 8 S X R l b T 4 8 S X R l b U x v Y 2 F 0 a W 9 u P j x J d G V t V H l w Z T 5 G b 3 J t d W x h P C 9 J d G V t V H l w Z T 4 8 S X R l b V B h d G g + U 2 V j d G l v b j E v V G F i b G U x X z I v Q 2 h h b m d l Z C U y M F R 5 c G U 8 L 0 l 0 Z W 1 Q Y X R o P j w v S X R l b U x v Y 2 F 0 a W 9 u P j x T d G F i b G V F b n R y a W V z I C 8 + P C 9 J d G V t P j x J d G V t P j x J d G V t T G 9 j Y X R p b 2 4 + P E l 0 Z W 1 U e X B l P k Z v c m 1 1 b G E 8 L 0 l 0 Z W 1 U e X B l P j x J d G V t U G F 0 a D 5 T Z W N 0 a W 9 u M S 9 U Y W J s Z T F f M i 9 S Z W 9 y Z G V y Z W Q l M j B D b 2 x 1 b W 5 z P C 9 J d G V t U G F 0 a D 4 8 L 0 l 0 Z W 1 M b 2 N h d G l v b j 4 8 U 3 R h Y m x l R W 5 0 c m l l c y A v P j w v S X R l b T 4 8 S X R l b T 4 8 S X R l b U x v Y 2 F 0 a W 9 u P j x J d G V t V H l w Z T 5 G b 3 J t d W x h P C 9 J d G V t V H l w Z T 4 8 S X R l b V B h d G g + U 2 V j d G l v b j E v V G F i b G U x X z I v U 3 B s a X Q l M j B D b 2 x 1 b W 4 l M j B i e S U y M E R l b G l t a X R l c j w v S X R l b V B h d G g + P C 9 J d G V t T G 9 j Y X R p b 2 4 + P F N 0 Y W J s Z U V u d H J p Z X M g L z 4 8 L 0 l 0 Z W 0 + P E l 0 Z W 0 + P E l 0 Z W 1 M b 2 N h d G l v b j 4 8 S X R l b V R 5 c G U + R m 9 y b X V s Y T w v S X R l b V R 5 c G U + P E l 0 Z W 1 Q Y X R o P l N l Y 3 R p b 2 4 x L 1 R h Y m x l M V 8 y L 0 N o Y W 5 n Z W Q l M j B U e X B l M T w v S X R l b V B h d G g + P C 9 J d G V t T G 9 j Y X R p b 2 4 + P F N 0 Y W J s Z U V u d H J p Z X M g L z 4 8 L 0 l 0 Z W 0 + P E l 0 Z W 0 + P E l 0 Z W 1 M b 2 N h d G l v b j 4 8 S X R l b V R 5 c G U + R m 9 y b X V s Y T w v S X R l b V R 5 c G U + P E l 0 Z W 1 Q Y X R o P l N l Y 3 R p b 2 4 x L 1 R h Y m x l M V 8 y L 1 J l b W 9 2 Z W Q l M j B D b 2 x 1 b W 5 z P C 9 J d G V t U G F 0 a D 4 8 L 0 l 0 Z W 1 M b 2 N h d G l v b j 4 8 U 3 R h Y m x l R W 5 0 c m l l c y A v P j w v S X R l b T 4 8 S X R l b T 4 8 S X R l b U x v Y 2 F 0 a W 9 u P j x J d G V t V H l w Z T 5 G b 3 J t d W x h P C 9 J d G V t V H l w Z T 4 8 S X R l b V B h d G g + U 2 V j d G l v b j E v V G F i b G U x X z I v T W V y Z 2 V k J T I w Q 2 9 s d W 1 u c z w v S X R l b V B h d G g + P C 9 J d G V t T G 9 j Y X R p b 2 4 + P F N 0 Y W J s Z U V u d H J p Z X M g L z 4 8 L 0 l 0 Z W 0 + P C 9 J d G V t c z 4 8 L 0 x v Y 2 F s U G F j a 2 F n Z U 1 l d G F k Y X R h R m l s Z T 4 W A A A A U E s F B g A A A A A A A A A A A A A A A A A A A A A A A N o A A A A B A A A A 0 I y d 3 w E V 0 R G M e g D A T 8 K X 6 w E A A A A H G p F U Y N F X R p Z u t o J 5 u w M K A A A A A A I A A A A A A A N m A A D A A A A A E A A A A M g h D Q L 9 A j E 1 7 H I Q a m F 5 H w w A A A A A B I A A A K A A A A A Q A A A A 6 l u U q l 6 7 X x l 6 e N s b + Q s M 1 V A A A A A / I O E 8 O s Z 4 t C 1 u c x P c J 8 O + q F N 3 o N a O X A u N 1 Z i k 1 W 2 K N 1 G K 9 W c v 8 p L D u z T m 9 O K T 7 m Y 6 w 8 u 5 J Q V U 3 i U a o f i x 3 Y M i 2 h w 2 1 6 Y X H q S V 5 t I m I 7 j W I B Q A A A B Y h P 0 m 7 I E 6 K B N W S Q e G Q d R R a c k 6 h g = = < / D a t a M a s h u p > 
</file>

<file path=customXml/item18.xml>��< ? x m l   v e r s i o n = " 1 . 0 "   e n c o d i n g = " U T F - 1 6 " ? > < G e m i n i   x m l n s = " h t t p : / / g e m i n i / p i v o t c u s t o m i z a t i o n / S h o w I m p l i c i t M e a s u r e s " > < C u s t o m C o n t e n t > < ! [ C D A T A [ F a l s e ] ] > < / C u s t o m C o n t e n t > < / G e m i n i > 
</file>

<file path=customXml/item19.xml>��< ? x m l   v e r s i o n = " 1 . 0 "   e n c o d i n g = " U T F - 1 6 " ? > < G e m i n i   x m l n s = " h t t p : / / g e m i n i / p i v o t c u s t o m i z a t i o n / 4 b e 6 4 d 0 7 - d d 5 e - 4 4 c 8 - a f 1 6 - 6 5 a a c d 3 0 4 3 9 3 " > < C u s t o m C o n t e n t > < ! [ C D A T A [ < ? x m l   v e r s i o n = " 1 . 0 "   e n c o d i n g = " u t f - 1 6 " ? > < S e t t i n g s > < C a l c u l a t e d F i e l d s > < i t e m > < M e a s u r e N a m e > T o t a l   N u m b e r   o f   C u s t o m e r s < / M e a s u r e N a m e > < D i s p l a y N a m e > T o t a l   N u m b e r   o f   C u s t o m e r s < / D i s p l a y N a m e > < V i s i b l e > F a l s e < / V i s i b l e > < / i t e m > < i t e m > < M e a s u r e N a m e > A v g   P r o f i t   p e r   C u s t o m e r < / M e a s u r e N a m e > < D i s p l a y N a m e > A v g   P r o f i t   p e r   C u s t o m e r 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xml>��< ? x m l   v e r s i o n = " 1 . 0 "   e n c o d i n g = " U T F - 1 6 " ? > < G e m i n i   x m l n s = " h t t p : / / g e m i n i / p i v o t c u s t o m i z a t i o n / I s S a n d b o x E m b e d d e d " > < C u s t o m C o n t e n t > < ! [ C D A T A [ y e s ] ] > < / C u s t o m C o n t e n t > < / G e m i n i > 
</file>

<file path=customXml/item20.xml>��< ? x m l   v e r s i o n = " 1 . 0 "   e n c o d i n g = " U T F - 1 6 " ? > < G e m i n i   x m l n s = " h t t p : / / g e m i n i / p i v o t c u s t o m i z a t i o n / M a n u a l C a l c M o d e " > < C u s t o m C o n t e n t > < ! [ C D A T A [ F a l s e ] ] > < / C u s t o m C o n t e n t > < / G e m i n i > 
</file>

<file path=customXml/item21.xml>��< ? x m l   v e r s i o n = " 1 . 0 "   e n c o d i n g = " U T F - 1 6 " ? > < G e m i n i   x m l n s = " h t t p : / / g e m i n i / p i v o t c u s t o m i z a t i o n / e 2 7 f a 7 c d - 4 f 5 6 - 4 0 0 a - 8 b e a - 5 f 7 a f 7 2 5 d 4 a d " > < C u s t o m C o n t e n t > < ! [ C D A T A [ < ? x m l   v e r s i o n = " 1 . 0 "   e n c o d i n g = " u t f - 1 6 " ? > < S e t t i n g s > < C a l c u l a t e d F i e l d s > < i t e m > < M e a s u r e N a m e > T o t a l   N u m b e r   o f   C u s t o m e r s < / M e a s u r e N a m e > < D i s p l a y N a m e > T o t a l   N u m b e r   o f   C u s t o m e r s < / D i s p l a y N a m e > < V i s i b l e > F a l s e < / V i s i b l e > < / i t e m > < i t e m > < M e a s u r e N a m e > A v g   P r o f i t   p e r   C u s t o m e r < / M e a s u r e N a m e > < D i s p l a y N a m e > A v g   P r o f i t   p e r   C u s t o m e r 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2.xml>��< ? x m l   v e r s i o n = " 1 . 0 "   e n c o d i n g = " U T F - 1 6 " ? > < G e m i n i   x m l n s = " h t t p : / / g e m i n i / p i v o t c u s t o m i z a t i o n / C l i e n t W i n d o w X M L " > < C u s t o m C o n t e n t > < ! [ C D A T A [ S h e e t 1 1 _ 2 0 d 9 c e a 5 - 8 1 7 e - 4 8 a 3 - b 1 4 5 - e 5 c 1 5 6 7 3 c b 7 a ] ] > < / C u s t o m C o n t e n t > < / G e m i n i > 
</file>

<file path=customXml/item23.xml>��< ? x m l   v e r s i o n = " 1 . 0 "   e n c o d i n g = " U T F - 1 6 " ? > < G e m i n i   x m l n s = " h t t p : / / g e m i n i / p i v o t c u s t o m i z a t i o n / P o w e r P i v o t V e r s i o n " > < C u s t o m C o n t e n t > < ! [ C D A T A [ 2 0 1 5 . 1 3 0 . 1 6 0 5 . 1 0 7 5 ] ] > < / C u s t o m C o n t e n t > < / G e m i n i > 
</file>

<file path=customXml/item3.xml>��< ? x m l   v e r s i o n = " 1 . 0 "   e n c o d i n g = " U T F - 1 6 " ? > < G e m i n i   x m l n s = " h t t p : / / g e m i n i / p i v o t c u s t o m i z a t i o n / 5 4 0 b f 3 9 c - 9 f d e - 4 5 c e - 9 d 3 1 - a 4 5 3 8 0 f 3 9 2 b 3 " > < C u s t o m C o n t e n t > < ! [ C D A T A [ < ? x m l   v e r s i o n = " 1 . 0 "   e n c o d i n g = " u t f - 1 6 " ? > < S e t t i n g s > < C a l c u l a t e d F i e l d s > < i t e m > < M e a s u r e N a m e > T o t a l   N u m b e r   o f   C u s t o m e r s < / M e a s u r e N a m e > < D i s p l a y N a m e > T o t a l   N u m b e r   o f   C u s t o m e r s < / D i s p l a y N a m e > < V i s i b l e > F a l s e < / V i s i b l e > < / i t e m > < i t e m > < M e a s u r e N a m e > A v g   P r o f i t   p e r   C u s t o m e r < / M e a s u r e N a m e > < D i s p l a y N a m e > A v g   P r o f i t   p e r   C u s t o m e r < / 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a n d b o x N o n E m p t y " > < C u s t o m C o n t e n t > < ! [ C D A T A [ 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T a b l e O r d e r " > < C u s t o m C o n t e n t > < ! [ C D A T A [ S h e e t 1 _ f 2 d 7 2 8 d 5 - 0 9 4 2 - 4 e 4 2 - a f a b - 3 4 3 4 d b 8 6 1 a a d , S h e e t 1 2 _ 8 3 e c 9 4 5 c - 6 7 d 9 - 4 a c 4 - a 7 0 1 - 2 1 c 2 7 3 f 9 e 6 5 f , S h e e t 1 1 _ 2 0 d 9 c e a 5 - 8 1 7 e - 4 8 a 3 - b 1 4 5 - e 5 c 1 5 6 7 3 c b 7 a ] ] > < / 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09681B5C-BC37-490F-B69B-6C1388413E24}">
  <ds:schemaRefs/>
</ds:datastoreItem>
</file>

<file path=customXml/itemProps10.xml><?xml version="1.0" encoding="utf-8"?>
<ds:datastoreItem xmlns:ds="http://schemas.openxmlformats.org/officeDocument/2006/customXml" ds:itemID="{B42A18D7-DBB4-42B6-B271-74D3EB7EB396}">
  <ds:schemaRefs/>
</ds:datastoreItem>
</file>

<file path=customXml/itemProps11.xml><?xml version="1.0" encoding="utf-8"?>
<ds:datastoreItem xmlns:ds="http://schemas.openxmlformats.org/officeDocument/2006/customXml" ds:itemID="{36E34156-FDE5-4B0C-A8C1-DE62B303943C}">
  <ds:schemaRefs/>
</ds:datastoreItem>
</file>

<file path=customXml/itemProps12.xml><?xml version="1.0" encoding="utf-8"?>
<ds:datastoreItem xmlns:ds="http://schemas.openxmlformats.org/officeDocument/2006/customXml" ds:itemID="{B360C007-2917-4C6C-B3FF-22C2F37E103D}">
  <ds:schemaRefs/>
</ds:datastoreItem>
</file>

<file path=customXml/itemProps13.xml><?xml version="1.0" encoding="utf-8"?>
<ds:datastoreItem xmlns:ds="http://schemas.openxmlformats.org/officeDocument/2006/customXml" ds:itemID="{402050EA-8578-4928-AEF6-D4CA50701FC4}">
  <ds:schemaRefs/>
</ds:datastoreItem>
</file>

<file path=customXml/itemProps14.xml><?xml version="1.0" encoding="utf-8"?>
<ds:datastoreItem xmlns:ds="http://schemas.openxmlformats.org/officeDocument/2006/customXml" ds:itemID="{FFE43EFD-4A4E-438B-BA0E-1E381BFCA70E}">
  <ds:schemaRefs/>
</ds:datastoreItem>
</file>

<file path=customXml/itemProps15.xml><?xml version="1.0" encoding="utf-8"?>
<ds:datastoreItem xmlns:ds="http://schemas.openxmlformats.org/officeDocument/2006/customXml" ds:itemID="{7EF1979E-CA23-4495-859B-D73ECB8AAE8E}">
  <ds:schemaRefs/>
</ds:datastoreItem>
</file>

<file path=customXml/itemProps16.xml><?xml version="1.0" encoding="utf-8"?>
<ds:datastoreItem xmlns:ds="http://schemas.openxmlformats.org/officeDocument/2006/customXml" ds:itemID="{C19DDE05-C007-4DB1-A116-56D5B80AA0E1}">
  <ds:schemaRefs/>
</ds:datastoreItem>
</file>

<file path=customXml/itemProps17.xml><?xml version="1.0" encoding="utf-8"?>
<ds:datastoreItem xmlns:ds="http://schemas.openxmlformats.org/officeDocument/2006/customXml" ds:itemID="{14EDE1DA-ACCD-4617-B6DB-55AC63B0441A}">
  <ds:schemaRefs>
    <ds:schemaRef ds:uri="http://schemas.microsoft.com/DataMashup"/>
  </ds:schemaRefs>
</ds:datastoreItem>
</file>

<file path=customXml/itemProps18.xml><?xml version="1.0" encoding="utf-8"?>
<ds:datastoreItem xmlns:ds="http://schemas.openxmlformats.org/officeDocument/2006/customXml" ds:itemID="{9DAE5B71-BF99-4DD4-AB1C-B6C2BC347317}">
  <ds:schemaRefs/>
</ds:datastoreItem>
</file>

<file path=customXml/itemProps19.xml><?xml version="1.0" encoding="utf-8"?>
<ds:datastoreItem xmlns:ds="http://schemas.openxmlformats.org/officeDocument/2006/customXml" ds:itemID="{35224077-BF1A-4139-9948-B306125698E3}">
  <ds:schemaRefs/>
</ds:datastoreItem>
</file>

<file path=customXml/itemProps2.xml><?xml version="1.0" encoding="utf-8"?>
<ds:datastoreItem xmlns:ds="http://schemas.openxmlformats.org/officeDocument/2006/customXml" ds:itemID="{405B6141-1648-4C04-B60B-1ABAC20157A9}">
  <ds:schemaRefs/>
</ds:datastoreItem>
</file>

<file path=customXml/itemProps20.xml><?xml version="1.0" encoding="utf-8"?>
<ds:datastoreItem xmlns:ds="http://schemas.openxmlformats.org/officeDocument/2006/customXml" ds:itemID="{8841E41F-B1CF-4BA7-94FE-0571AFEFC1E5}">
  <ds:schemaRefs/>
</ds:datastoreItem>
</file>

<file path=customXml/itemProps21.xml><?xml version="1.0" encoding="utf-8"?>
<ds:datastoreItem xmlns:ds="http://schemas.openxmlformats.org/officeDocument/2006/customXml" ds:itemID="{A1C2112E-125F-48D8-8CFF-74EC3A76B8D3}">
  <ds:schemaRefs/>
</ds:datastoreItem>
</file>

<file path=customXml/itemProps22.xml><?xml version="1.0" encoding="utf-8"?>
<ds:datastoreItem xmlns:ds="http://schemas.openxmlformats.org/officeDocument/2006/customXml" ds:itemID="{025F4A9D-C1D6-46C9-92A7-86FDC5C1B450}">
  <ds:schemaRefs/>
</ds:datastoreItem>
</file>

<file path=customXml/itemProps23.xml><?xml version="1.0" encoding="utf-8"?>
<ds:datastoreItem xmlns:ds="http://schemas.openxmlformats.org/officeDocument/2006/customXml" ds:itemID="{13214206-2C0E-47C3-8538-945DF488620D}">
  <ds:schemaRefs/>
</ds:datastoreItem>
</file>

<file path=customXml/itemProps3.xml><?xml version="1.0" encoding="utf-8"?>
<ds:datastoreItem xmlns:ds="http://schemas.openxmlformats.org/officeDocument/2006/customXml" ds:itemID="{0812F5F0-0A4B-422A-84AD-9412A3CF2BAD}">
  <ds:schemaRefs/>
</ds:datastoreItem>
</file>

<file path=customXml/itemProps4.xml><?xml version="1.0" encoding="utf-8"?>
<ds:datastoreItem xmlns:ds="http://schemas.openxmlformats.org/officeDocument/2006/customXml" ds:itemID="{EE72C050-05E0-400B-A6C0-88C3A71A588A}">
  <ds:schemaRefs/>
</ds:datastoreItem>
</file>

<file path=customXml/itemProps5.xml><?xml version="1.0" encoding="utf-8"?>
<ds:datastoreItem xmlns:ds="http://schemas.openxmlformats.org/officeDocument/2006/customXml" ds:itemID="{80E3B5DE-686A-4ED9-AC64-A4DFAB398864}">
  <ds:schemaRefs/>
</ds:datastoreItem>
</file>

<file path=customXml/itemProps6.xml><?xml version="1.0" encoding="utf-8"?>
<ds:datastoreItem xmlns:ds="http://schemas.openxmlformats.org/officeDocument/2006/customXml" ds:itemID="{03CD4C21-046B-4635-9FB5-76EDEA0529DF}">
  <ds:schemaRefs/>
</ds:datastoreItem>
</file>

<file path=customXml/itemProps7.xml><?xml version="1.0" encoding="utf-8"?>
<ds:datastoreItem xmlns:ds="http://schemas.openxmlformats.org/officeDocument/2006/customXml" ds:itemID="{B7033D78-B435-45A3-AA70-EBE1A5E15E05}">
  <ds:schemaRefs/>
</ds:datastoreItem>
</file>

<file path=customXml/itemProps8.xml><?xml version="1.0" encoding="utf-8"?>
<ds:datastoreItem xmlns:ds="http://schemas.openxmlformats.org/officeDocument/2006/customXml" ds:itemID="{A0DDBF30-BD2D-430D-B101-DE727477BFEE}">
  <ds:schemaRefs/>
</ds:datastoreItem>
</file>

<file path=customXml/itemProps9.xml><?xml version="1.0" encoding="utf-8"?>
<ds:datastoreItem xmlns:ds="http://schemas.openxmlformats.org/officeDocument/2006/customXml" ds:itemID="{06A65A65-F585-4ED1-B02C-F1943EFF08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vt:lpstr>
      <vt:lpstr>Dashboard Report</vt:lpstr>
      <vt:lpstr>Forecasting</vt:lpstr>
      <vt:lpstr>Forecast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Pham</dc:creator>
  <cp:lastModifiedBy>David Pham</cp:lastModifiedBy>
  <dcterms:created xsi:type="dcterms:W3CDTF">2023-10-05T16:08:13Z</dcterms:created>
  <dcterms:modified xsi:type="dcterms:W3CDTF">2023-10-05T22:45:41Z</dcterms:modified>
</cp:coreProperties>
</file>