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SGS.LEGAL.DLS\Doc\系統文件\SD\TableSchema\"/>
    </mc:Choice>
  </mc:AlternateContent>
  <xr:revisionPtr revIDLastSave="0" documentId="13_ncr:1_{6FC2DAE5-921E-4450-B255-ACDDBB94561D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chema" sheetId="115" r:id="rId1"/>
    <sheet name="script" sheetId="118" r:id="rId2"/>
    <sheet name="Data" sheetId="119" r:id="rId3"/>
  </sheets>
  <definedNames>
    <definedName name="_xlnm.Print_Area" localSheetId="0">schema!$A$1:$L$29</definedName>
    <definedName name="_xlnm.Print_Area" localSheetId="1">script!#REF!</definedName>
    <definedName name="_xlnm.Print_Titles" localSheetId="0">schema!$1:$3</definedName>
    <definedName name="_xlnm.Print_Titles" localSheetId="1">script!#REF!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18" l="1"/>
  <c r="D8" i="118"/>
  <c r="D9" i="118"/>
  <c r="D10" i="118"/>
  <c r="D11" i="118"/>
  <c r="D12" i="118"/>
  <c r="D13" i="118"/>
  <c r="D14" i="118"/>
  <c r="D15" i="118"/>
  <c r="D16" i="118"/>
  <c r="D17" i="118"/>
  <c r="D18" i="118"/>
  <c r="D19" i="118"/>
  <c r="D20" i="118"/>
  <c r="D21" i="118"/>
  <c r="D22" i="118"/>
  <c r="D23" i="118"/>
  <c r="D24" i="118"/>
  <c r="D25" i="118"/>
  <c r="D26" i="118"/>
  <c r="D27" i="118"/>
  <c r="D28" i="118"/>
  <c r="D29" i="118"/>
  <c r="D30" i="118"/>
  <c r="B7" i="118"/>
  <c r="B8" i="118"/>
  <c r="B9" i="118"/>
  <c r="B10" i="118"/>
  <c r="B11" i="118"/>
  <c r="B12" i="118"/>
  <c r="B13" i="118"/>
  <c r="B14" i="118"/>
  <c r="B15" i="118"/>
  <c r="B16" i="118"/>
  <c r="B17" i="118"/>
  <c r="B18" i="118"/>
  <c r="B19" i="118"/>
  <c r="B20" i="118"/>
  <c r="B21" i="118"/>
  <c r="B22" i="118"/>
  <c r="B23" i="118"/>
  <c r="B24" i="118"/>
  <c r="B25" i="118"/>
  <c r="B26" i="118"/>
  <c r="B27" i="118"/>
  <c r="B28" i="118"/>
  <c r="B29" i="118"/>
  <c r="B30" i="118"/>
  <c r="B33" i="118"/>
  <c r="B31" i="118" l="1"/>
  <c r="F24" i="115" l="1"/>
  <c r="F23" i="115"/>
  <c r="F22" i="115"/>
  <c r="F21" i="115"/>
  <c r="F20" i="115"/>
  <c r="F19" i="115"/>
  <c r="F18" i="115"/>
  <c r="F17" i="115"/>
  <c r="F16" i="115"/>
  <c r="F15" i="115"/>
  <c r="F14" i="115"/>
  <c r="F13" i="115"/>
  <c r="F12" i="115"/>
  <c r="F11" i="115"/>
  <c r="F10" i="115"/>
  <c r="F9" i="115"/>
  <c r="B6" i="118"/>
  <c r="D1" i="118" l="1"/>
  <c r="B1" i="118"/>
  <c r="D6" i="118" l="1"/>
  <c r="D4" i="118"/>
  <c r="B4" i="118" l="1"/>
  <c r="B3" i="118"/>
  <c r="B35" i="118" l="1"/>
  <c r="B32" i="118"/>
  <c r="B36" i="118" l="1"/>
  <c r="B2" i="118" l="1"/>
</calcChain>
</file>

<file path=xl/sharedStrings.xml><?xml version="1.0" encoding="utf-8"?>
<sst xmlns="http://schemas.openxmlformats.org/spreadsheetml/2006/main" count="137" uniqueCount="90">
  <si>
    <t>PK</t>
    <phoneticPr fontId="4" type="noConversion"/>
  </si>
  <si>
    <t>Seq</t>
    <phoneticPr fontId="4" type="noConversion"/>
  </si>
  <si>
    <t>Table</t>
    <phoneticPr fontId="4" type="noConversion"/>
  </si>
  <si>
    <t>Index</t>
    <phoneticPr fontId="4" type="noConversion"/>
  </si>
  <si>
    <t>Y</t>
  </si>
  <si>
    <t>getdate()</t>
  </si>
  <si>
    <t>datetime</t>
  </si>
  <si>
    <t>E</t>
    <phoneticPr fontId="4" type="noConversion"/>
  </si>
  <si>
    <t>nvarchar</t>
    <phoneticPr fontId="4" type="noConversion"/>
  </si>
  <si>
    <t>int</t>
    <phoneticPr fontId="4" type="noConversion"/>
  </si>
  <si>
    <t>Y</t>
    <phoneticPr fontId="4" type="noConversion"/>
  </si>
  <si>
    <t>nchar</t>
    <phoneticPr fontId="4" type="noConversion"/>
  </si>
  <si>
    <t>ntext</t>
    <phoneticPr fontId="4" type="noConversion"/>
  </si>
  <si>
    <t>datetime</t>
    <phoneticPr fontId="4" type="noConversion"/>
  </si>
  <si>
    <t>bit</t>
    <phoneticPr fontId="4" type="noConversion"/>
  </si>
  <si>
    <t>N</t>
    <phoneticPr fontId="4" type="noConversion"/>
  </si>
  <si>
    <t>Server</t>
    <phoneticPr fontId="4" type="noConversion"/>
  </si>
  <si>
    <t>Database</t>
    <phoneticPr fontId="4" type="noConversion"/>
  </si>
  <si>
    <t>Description</t>
    <phoneticPr fontId="4" type="noConversion"/>
  </si>
  <si>
    <t>Column</t>
    <phoneticPr fontId="4" type="noConversion"/>
  </si>
  <si>
    <t>Type</t>
    <phoneticPr fontId="4" type="noConversion"/>
  </si>
  <si>
    <t>TWDB009</t>
    <phoneticPr fontId="4" type="noConversion"/>
  </si>
  <si>
    <t>!Null</t>
    <phoneticPr fontId="4" type="noConversion"/>
  </si>
  <si>
    <t>Memo</t>
    <phoneticPr fontId="4" type="noConversion"/>
  </si>
  <si>
    <t>Len.</t>
    <phoneticPr fontId="4" type="noConversion"/>
  </si>
  <si>
    <t>Def. Value</t>
    <phoneticPr fontId="4" type="noConversion"/>
  </si>
  <si>
    <t>getdate()</t>
    <phoneticPr fontId="4" type="noConversion"/>
  </si>
  <si>
    <t>View</t>
    <phoneticPr fontId="4" type="noConversion"/>
  </si>
  <si>
    <t>SP</t>
    <phoneticPr fontId="4" type="noConversion"/>
  </si>
  <si>
    <t>FN</t>
    <phoneticPr fontId="4" type="noConversion"/>
  </si>
  <si>
    <t>Trigger</t>
    <phoneticPr fontId="4" type="noConversion"/>
  </si>
  <si>
    <t>CRT_USER</t>
    <phoneticPr fontId="4" type="noConversion"/>
  </si>
  <si>
    <t>CRT_DATE</t>
    <phoneticPr fontId="4" type="noConversion"/>
  </si>
  <si>
    <t>MDF_USER</t>
    <phoneticPr fontId="4" type="noConversion"/>
  </si>
  <si>
    <t>MDF_DATE</t>
    <phoneticPr fontId="4" type="noConversion"/>
  </si>
  <si>
    <r>
      <rPr>
        <sz val="10"/>
        <color theme="9" tint="-0.249977111117893"/>
        <rFont val="Segoe UI Symbol"/>
        <family val="3"/>
      </rPr>
      <t>⚠</t>
    </r>
    <r>
      <rPr>
        <sz val="10"/>
        <color theme="9" tint="-0.249977111117893"/>
        <rFont val="新細明體"/>
        <family val="3"/>
        <charset val="136"/>
      </rPr>
      <t xml:space="preserve"> </t>
    </r>
    <r>
      <rPr>
        <sz val="10"/>
        <color theme="9" tint="-0.249977111117893"/>
        <rFont val="細明體"/>
        <family val="3"/>
        <charset val="136"/>
      </rPr>
      <t>資料請建</t>
    </r>
    <r>
      <rPr>
        <sz val="10"/>
        <color theme="9" tint="-0.249977111117893"/>
        <rFont val="新細明體"/>
        <family val="3"/>
        <charset val="136"/>
      </rPr>
      <t>於</t>
    </r>
    <r>
      <rPr>
        <sz val="10"/>
        <color theme="9" tint="-0.249977111117893"/>
        <rFont val="細明體"/>
        <family val="3"/>
        <charset val="136"/>
      </rPr>
      <t>此</t>
    </r>
    <r>
      <rPr>
        <sz val="10"/>
        <color theme="9" tint="-0.249977111117893"/>
        <rFont val="新細明體"/>
        <family val="3"/>
        <charset val="136"/>
      </rPr>
      <t>列</t>
    </r>
    <r>
      <rPr>
        <sz val="10"/>
        <color theme="9" tint="-0.249977111117893"/>
        <rFont val="細明體"/>
        <family val="3"/>
        <charset val="136"/>
      </rPr>
      <t>以上</t>
    </r>
    <r>
      <rPr>
        <sz val="10"/>
        <color theme="9" tint="-0.249977111117893"/>
        <rFont val="新細明體"/>
        <family val="3"/>
        <charset val="136"/>
      </rPr>
      <t>，不足請自行插入列</t>
    </r>
    <phoneticPr fontId="4" type="noConversion"/>
  </si>
  <si>
    <t>decimal</t>
    <phoneticPr fontId="4" type="noConversion"/>
  </si>
  <si>
    <t>smallint</t>
    <phoneticPr fontId="4" type="noConversion"/>
  </si>
  <si>
    <t>P.</t>
    <phoneticPr fontId="4" type="noConversion"/>
  </si>
  <si>
    <t>'Y'</t>
    <phoneticPr fontId="4" type="noConversion"/>
  </si>
  <si>
    <t>'N'</t>
    <phoneticPr fontId="4" type="noConversion"/>
  </si>
  <si>
    <t>'SYSOP'</t>
    <phoneticPr fontId="4" type="noConversion"/>
  </si>
  <si>
    <t>'SYSOP'</t>
  </si>
  <si>
    <t>nvarchar</t>
  </si>
  <si>
    <t>Y</t>
    <phoneticPr fontId="4" type="noConversion"/>
  </si>
  <si>
    <t>BOSS_DAILY</t>
    <phoneticPr fontId="4" type="noConversion"/>
  </si>
  <si>
    <t>DLS_UAT</t>
    <phoneticPr fontId="4" type="noConversion"/>
  </si>
  <si>
    <t>BOSS每日匯入資料</t>
    <phoneticPr fontId="4" type="noConversion"/>
  </si>
  <si>
    <t>BD_ID</t>
    <phoneticPr fontId="4" type="noConversion"/>
  </si>
  <si>
    <t>COMPANY</t>
    <phoneticPr fontId="4" type="noConversion"/>
  </si>
  <si>
    <t>SEC</t>
    <phoneticPr fontId="4" type="noConversion"/>
  </si>
  <si>
    <t>CC</t>
    <phoneticPr fontId="4" type="noConversion"/>
  </si>
  <si>
    <t>LOC</t>
    <phoneticPr fontId="4" type="noConversion"/>
  </si>
  <si>
    <t>BOSS_NO</t>
    <phoneticPr fontId="4" type="noConversion"/>
  </si>
  <si>
    <t>CST_NO</t>
    <phoneticPr fontId="4" type="noConversion"/>
  </si>
  <si>
    <t>INV_NO</t>
    <phoneticPr fontId="4" type="noConversion"/>
  </si>
  <si>
    <t>BILL_NO</t>
    <phoneticPr fontId="4" type="noConversion"/>
  </si>
  <si>
    <t>RPT_NO</t>
    <phoneticPr fontId="4" type="noConversion"/>
  </si>
  <si>
    <t>INV_DT</t>
    <phoneticPr fontId="4" type="noConversion"/>
  </si>
  <si>
    <t>CURR</t>
    <phoneticPr fontId="4" type="noConversion"/>
  </si>
  <si>
    <t>INV_AMT</t>
    <phoneticPr fontId="4" type="noConversion"/>
  </si>
  <si>
    <t>ACT_BALANCE</t>
    <phoneticPr fontId="4" type="noConversion"/>
  </si>
  <si>
    <t>BUYER_NUMBER</t>
    <phoneticPr fontId="4" type="noConversion"/>
  </si>
  <si>
    <t>INVOICE_PAYMENT_TERM</t>
    <phoneticPr fontId="4" type="noConversion"/>
  </si>
  <si>
    <t>CUSTOMER_PAYMENT_TERM</t>
    <phoneticPr fontId="4" type="noConversion"/>
  </si>
  <si>
    <t>流水號</t>
    <phoneticPr fontId="4" type="noConversion"/>
  </si>
  <si>
    <t>公司代碼，例如SGS</t>
    <phoneticPr fontId="4" type="noConversion"/>
  </si>
  <si>
    <t>P_CLS=COMPANY</t>
    <phoneticPr fontId="4" type="noConversion"/>
  </si>
  <si>
    <t>decimal</t>
  </si>
  <si>
    <t>21,6</t>
    <phoneticPr fontId="4" type="noConversion"/>
  </si>
  <si>
    <t>CST_NM</t>
    <phoneticPr fontId="4" type="noConversion"/>
  </si>
  <si>
    <t>資料狀態</t>
    <phoneticPr fontId="4" type="noConversion"/>
  </si>
  <si>
    <t>參數檔定義</t>
    <phoneticPr fontId="4" type="noConversion"/>
  </si>
  <si>
    <t>'N'</t>
  </si>
  <si>
    <t>BOSS轉檔欄位</t>
    <phoneticPr fontId="4" type="noConversion"/>
  </si>
  <si>
    <t>uniqueidentifier</t>
    <phoneticPr fontId="4" type="noConversion"/>
  </si>
  <si>
    <t>MAX</t>
    <phoneticPr fontId="4" type="noConversion"/>
  </si>
  <si>
    <t>int</t>
    <phoneticPr fontId="4" type="noConversion"/>
  </si>
  <si>
    <t>資料匯入ID</t>
    <phoneticPr fontId="4" type="noConversion"/>
  </si>
  <si>
    <t>Data Import ID</t>
    <phoneticPr fontId="4" type="noConversion"/>
  </si>
  <si>
    <t>BD_STA</t>
    <phoneticPr fontId="4" type="noConversion"/>
  </si>
  <si>
    <t>DI_ID</t>
    <phoneticPr fontId="4" type="noConversion"/>
  </si>
  <si>
    <t>bigint</t>
  </si>
  <si>
    <t>bigint</t>
    <phoneticPr fontId="4" type="noConversion"/>
  </si>
  <si>
    <t>TF_ID</t>
    <phoneticPr fontId="4" type="noConversion"/>
  </si>
  <si>
    <t>每次轉檔後更新</t>
    <phoneticPr fontId="4" type="noConversion"/>
  </si>
  <si>
    <t>最新轉檔文件ID</t>
    <phoneticPr fontId="4" type="noConversion"/>
  </si>
  <si>
    <t>varchar</t>
    <phoneticPr fontId="4" type="noConversion"/>
  </si>
  <si>
    <t>char</t>
    <phoneticPr fontId="4" type="noConversion"/>
  </si>
  <si>
    <t>text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</si>
</sst>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u/>
      <sz val="11"/>
      <color indexed="12"/>
      <name val="微軟正黑體"/>
      <family val="2"/>
      <charset val="136"/>
    </font>
    <font>
      <u/>
      <sz val="11"/>
      <color theme="11"/>
      <name val="微軟正黑體"/>
      <family val="2"/>
      <charset val="136"/>
    </font>
    <font>
      <sz val="12"/>
      <name val="Consolas"/>
      <family val="3"/>
    </font>
    <font>
      <b/>
      <sz val="12"/>
      <name val="Consolas"/>
      <family val="3"/>
    </font>
    <font>
      <sz val="10"/>
      <color theme="9" tint="-0.249977111117893"/>
      <name val="Consolas"/>
      <family val="3"/>
    </font>
    <font>
      <sz val="10"/>
      <color theme="9" tint="-0.249977111117893"/>
      <name val="細明體"/>
      <family val="3"/>
      <charset val="136"/>
    </font>
    <font>
      <sz val="10"/>
      <color theme="9" tint="-0.249977111117893"/>
      <name val="新細明體"/>
      <family val="3"/>
      <charset val="136"/>
    </font>
    <font>
      <sz val="10"/>
      <color theme="9" tint="-0.249977111117893"/>
      <name val="Segoe UI Symbol"/>
      <family val="3"/>
    </font>
    <font>
      <b/>
      <sz val="12"/>
      <name val="微軟正黑體"/>
      <family val="2"/>
      <charset val="136"/>
    </font>
    <font>
      <sz val="12"/>
      <color theme="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9"/>
      </bottom>
      <diagonal/>
    </border>
  </borders>
  <cellStyleXfs count="1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justify" vertical="center" wrapText="1"/>
    </xf>
    <xf numFmtId="49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shrinkToFit="1"/>
    </xf>
    <xf numFmtId="49" fontId="12" fillId="4" borderId="1" xfId="0" applyNumberFormat="1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justify" vertical="center" wrapText="1"/>
    </xf>
    <xf numFmtId="0" fontId="11" fillId="0" borderId="2" xfId="0" quotePrefix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1" fillId="6" borderId="0" xfId="0" applyFont="1" applyFill="1">
      <alignment vertical="center"/>
    </xf>
    <xf numFmtId="0" fontId="11" fillId="6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7" borderId="0" xfId="0" applyFont="1" applyFill="1">
      <alignment vertical="center"/>
    </xf>
    <xf numFmtId="0" fontId="17" fillId="0" borderId="0" xfId="0" applyFont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justify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4">
    <cellStyle name="一般" xfId="0" builtinId="0"/>
    <cellStyle name="一般 4 2" xfId="12" xr:uid="{00000000-0005-0000-0000-000001000000}"/>
    <cellStyle name="一般 4 2 2" xfId="13" xr:uid="{00000000-0005-0000-0000-000002000000}"/>
    <cellStyle name="已瀏覽過的超連結" xfId="11" builtinId="9" customBuiltin="1"/>
    <cellStyle name="好_分期加扣項資料檔" xfId="1" xr:uid="{00000000-0005-0000-0000-000004000000}"/>
    <cellStyle name="好_員工薪資單主檔" xfId="2" xr:uid="{00000000-0005-0000-0000-000005000000}"/>
    <cellStyle name="好_員工薪資單明細檔" xfId="3" xr:uid="{00000000-0005-0000-0000-000006000000}"/>
    <cellStyle name="好_變動加扣項資料檔" xfId="4" xr:uid="{00000000-0005-0000-0000-000007000000}"/>
    <cellStyle name="常规_Sheet4_19" xfId="5" xr:uid="{00000000-0005-0000-0000-000008000000}"/>
    <cellStyle name="超連結" xfId="6" builtinId="8" customBuiltin="1"/>
    <cellStyle name="壞_分期加扣項資料檔" xfId="7" xr:uid="{00000000-0005-0000-0000-00000A000000}"/>
    <cellStyle name="壞_員工薪資單主檔" xfId="8" xr:uid="{00000000-0005-0000-0000-00000B000000}"/>
    <cellStyle name="壞_員工薪資單明細檔" xfId="9" xr:uid="{00000000-0005-0000-0000-00000C000000}"/>
    <cellStyle name="壞_變動加扣項資料檔" xfId="10" xr:uid="{00000000-0005-0000-0000-00000D000000}"/>
  </cellStyles>
  <dxfs count="0"/>
  <tableStyles count="0" defaultTableStyle="TableStyleMedium2" defaultPivotStyle="PivotStyleLight16"/>
  <colors>
    <mruColors>
      <color rgb="FF0000FF"/>
      <color rgb="FFFFFFCC"/>
      <color rgb="FFF6F9CF"/>
      <color rgb="FFFBFDF5"/>
      <color rgb="FFF3F9E3"/>
      <color rgb="FFF6FADA"/>
      <color rgb="FFE6F3C3"/>
      <color rgb="FFDCF0C6"/>
      <color rgb="FFFFF0F0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tabColor theme="9"/>
    <outlinePr summaryBelow="0" summaryRight="0"/>
    <pageSetUpPr fitToPage="1"/>
  </sheetPr>
  <dimension ref="A1:Q104"/>
  <sheetViews>
    <sheetView tabSelected="1" zoomScale="110" zoomScaleNormal="110" workbookViewId="0">
      <selection activeCell="G8" sqref="G8"/>
    </sheetView>
  </sheetViews>
  <sheetFormatPr defaultColWidth="9" defaultRowHeight="15.75"/>
  <cols>
    <col min="1" max="1" width="25.875" style="7" customWidth="1"/>
    <col min="2" max="3" width="3.875" style="8" customWidth="1"/>
    <col min="4" max="4" width="20.875" style="7" bestFit="1" customWidth="1"/>
    <col min="5" max="5" width="5.875" style="8" customWidth="1"/>
    <col min="6" max="6" width="33" style="7" customWidth="1"/>
    <col min="7" max="7" width="25" style="7" customWidth="1"/>
    <col min="8" max="8" width="6.875" style="7" customWidth="1"/>
    <col min="9" max="9" width="12" style="7" customWidth="1"/>
    <col min="10" max="12" width="4.25" style="7" customWidth="1"/>
    <col min="13" max="13" width="2.625" style="7" customWidth="1"/>
    <col min="14" max="14" width="3.75" style="1" customWidth="1"/>
    <col min="15" max="15" width="21" style="8" customWidth="1"/>
    <col min="16" max="16" width="8.875" style="8" customWidth="1"/>
    <col min="17" max="17" width="10.875" style="8" customWidth="1"/>
    <col min="18" max="16384" width="9" style="7"/>
  </cols>
  <sheetData>
    <row r="1" spans="1:17">
      <c r="A1" s="16" t="s">
        <v>2</v>
      </c>
      <c r="B1" s="45" t="s">
        <v>45</v>
      </c>
      <c r="C1" s="45"/>
      <c r="D1" s="45"/>
      <c r="E1" s="6"/>
      <c r="F1" s="16" t="s">
        <v>17</v>
      </c>
      <c r="G1" s="6" t="s">
        <v>46</v>
      </c>
      <c r="H1" s="43" t="s">
        <v>16</v>
      </c>
      <c r="I1" s="43"/>
      <c r="J1" s="47" t="s">
        <v>21</v>
      </c>
      <c r="K1" s="47"/>
      <c r="L1" s="47"/>
    </row>
    <row r="2" spans="1:17" ht="16.5" thickBot="1">
      <c r="A2" s="16" t="s">
        <v>18</v>
      </c>
      <c r="B2" s="46" t="s">
        <v>47</v>
      </c>
      <c r="C2" s="46"/>
      <c r="D2" s="46"/>
      <c r="E2" s="6"/>
      <c r="F2" s="4"/>
      <c r="G2" s="6"/>
      <c r="H2" s="43" t="s">
        <v>20</v>
      </c>
      <c r="I2" s="43"/>
      <c r="J2" s="44" t="s">
        <v>2</v>
      </c>
      <c r="K2" s="44"/>
      <c r="L2" s="44"/>
    </row>
    <row r="3" spans="1:17" s="14" customFormat="1" ht="16.5" thickTop="1">
      <c r="A3" s="17" t="s">
        <v>19</v>
      </c>
      <c r="B3" s="17" t="s">
        <v>0</v>
      </c>
      <c r="C3" s="17" t="s">
        <v>1</v>
      </c>
      <c r="D3" s="17" t="s">
        <v>20</v>
      </c>
      <c r="E3" s="19" t="s">
        <v>24</v>
      </c>
      <c r="F3" s="17" t="s">
        <v>18</v>
      </c>
      <c r="G3" s="17" t="s">
        <v>23</v>
      </c>
      <c r="H3" s="18" t="s">
        <v>22</v>
      </c>
      <c r="I3" s="18" t="s">
        <v>25</v>
      </c>
      <c r="J3" s="17"/>
      <c r="K3" s="17" t="s">
        <v>3</v>
      </c>
      <c r="L3" s="17"/>
      <c r="M3" s="17"/>
      <c r="N3" s="39" t="s">
        <v>38</v>
      </c>
      <c r="O3" s="15"/>
      <c r="P3" s="15"/>
      <c r="Q3" s="15"/>
    </row>
    <row r="4" spans="1:17" s="10" customFormat="1">
      <c r="A4" s="9" t="s">
        <v>48</v>
      </c>
      <c r="B4" s="6" t="s">
        <v>10</v>
      </c>
      <c r="C4" s="6" t="s">
        <v>10</v>
      </c>
      <c r="D4" s="10" t="s">
        <v>82</v>
      </c>
      <c r="E4" s="6"/>
      <c r="F4" s="11" t="s">
        <v>65</v>
      </c>
      <c r="G4" s="36"/>
      <c r="H4" s="6" t="s">
        <v>10</v>
      </c>
      <c r="I4" s="6"/>
      <c r="J4" s="12"/>
      <c r="K4" s="12"/>
      <c r="L4" s="12"/>
      <c r="N4" s="38"/>
      <c r="O4" s="8"/>
      <c r="P4" s="8"/>
      <c r="Q4" s="6"/>
    </row>
    <row r="5" spans="1:17" s="10" customFormat="1">
      <c r="A5" s="9" t="s">
        <v>81</v>
      </c>
      <c r="B5" s="40"/>
      <c r="C5" s="40"/>
      <c r="D5" s="10" t="s">
        <v>77</v>
      </c>
      <c r="E5" s="40"/>
      <c r="F5" s="11" t="s">
        <v>78</v>
      </c>
      <c r="G5" s="36" t="s">
        <v>79</v>
      </c>
      <c r="H5" s="40" t="s">
        <v>44</v>
      </c>
      <c r="I5" s="40"/>
      <c r="J5" s="12"/>
      <c r="K5" s="12"/>
      <c r="L5" s="12"/>
      <c r="N5" s="40"/>
      <c r="O5" s="8"/>
      <c r="P5" s="8"/>
      <c r="Q5" s="40"/>
    </row>
    <row r="6" spans="1:17" s="10" customFormat="1">
      <c r="A6" s="9" t="s">
        <v>49</v>
      </c>
      <c r="B6" s="40"/>
      <c r="C6" s="40"/>
      <c r="D6" s="10" t="s">
        <v>43</v>
      </c>
      <c r="E6" s="40">
        <v>5</v>
      </c>
      <c r="F6" s="11" t="s">
        <v>66</v>
      </c>
      <c r="G6" s="36" t="s">
        <v>67</v>
      </c>
      <c r="H6" s="40" t="s">
        <v>44</v>
      </c>
      <c r="I6" s="40"/>
      <c r="J6" s="12"/>
      <c r="K6" s="12"/>
      <c r="L6" s="12"/>
      <c r="N6" s="40" t="s">
        <v>4</v>
      </c>
      <c r="O6" s="8"/>
      <c r="P6" s="8"/>
      <c r="Q6" s="40"/>
    </row>
    <row r="7" spans="1:17" s="10" customFormat="1">
      <c r="A7" s="9" t="s">
        <v>80</v>
      </c>
      <c r="B7" s="42"/>
      <c r="C7" s="42"/>
      <c r="D7" s="10" t="s">
        <v>43</v>
      </c>
      <c r="E7" s="42">
        <v>2</v>
      </c>
      <c r="F7" s="11" t="s">
        <v>71</v>
      </c>
      <c r="G7" s="36" t="s">
        <v>72</v>
      </c>
      <c r="H7" s="42"/>
      <c r="I7" s="42" t="s">
        <v>73</v>
      </c>
      <c r="J7" s="42"/>
      <c r="K7" s="42"/>
      <c r="L7" s="42"/>
      <c r="N7" s="42" t="s">
        <v>4</v>
      </c>
      <c r="O7" s="8"/>
      <c r="P7" s="8"/>
      <c r="Q7" s="42"/>
    </row>
    <row r="8" spans="1:17" s="10" customFormat="1">
      <c r="A8" s="9" t="s">
        <v>84</v>
      </c>
      <c r="B8" s="42"/>
      <c r="C8" s="42"/>
      <c r="D8" s="10" t="s">
        <v>87</v>
      </c>
      <c r="E8" s="42">
        <v>26</v>
      </c>
      <c r="F8" s="11" t="s">
        <v>86</v>
      </c>
      <c r="G8" s="36" t="s">
        <v>85</v>
      </c>
      <c r="H8" s="42"/>
      <c r="I8" s="42"/>
      <c r="J8" s="42"/>
      <c r="K8" s="42"/>
      <c r="L8" s="42"/>
      <c r="N8" s="42"/>
      <c r="O8" s="8"/>
      <c r="P8" s="8"/>
      <c r="Q8" s="42"/>
    </row>
    <row r="9" spans="1:17" s="10" customFormat="1">
      <c r="A9" s="9" t="s">
        <v>50</v>
      </c>
      <c r="B9" s="38"/>
      <c r="C9" s="38"/>
      <c r="D9" s="10" t="s">
        <v>43</v>
      </c>
      <c r="E9" s="38">
        <v>10</v>
      </c>
      <c r="F9" s="11" t="str">
        <f>CONCATENATE("B_",A9)</f>
        <v>B_SEC</v>
      </c>
      <c r="G9" s="36" t="s">
        <v>74</v>
      </c>
      <c r="H9" s="6"/>
      <c r="I9" s="6"/>
      <c r="J9" s="12"/>
      <c r="K9" s="12"/>
      <c r="L9" s="12"/>
      <c r="N9" s="38"/>
      <c r="O9" s="36"/>
      <c r="P9" s="8"/>
      <c r="Q9" s="6"/>
    </row>
    <row r="10" spans="1:17" s="10" customFormat="1">
      <c r="A10" s="9" t="s">
        <v>51</v>
      </c>
      <c r="B10" s="38"/>
      <c r="C10" s="38"/>
      <c r="D10" s="10" t="s">
        <v>8</v>
      </c>
      <c r="E10" s="38">
        <v>10</v>
      </c>
      <c r="F10" s="11" t="str">
        <f t="shared" ref="F10:F12" si="0">CONCATENATE("B_",A10)</f>
        <v>B_CC</v>
      </c>
      <c r="G10" s="36" t="s">
        <v>74</v>
      </c>
      <c r="H10" s="38"/>
      <c r="I10" s="6"/>
      <c r="J10" s="12"/>
      <c r="K10" s="12"/>
      <c r="L10" s="12"/>
      <c r="N10" s="38"/>
      <c r="O10" s="36"/>
      <c r="P10" s="8"/>
      <c r="Q10" s="6"/>
    </row>
    <row r="11" spans="1:17" s="10" customFormat="1">
      <c r="A11" s="9" t="s">
        <v>52</v>
      </c>
      <c r="B11" s="6"/>
      <c r="C11" s="6"/>
      <c r="D11" s="10" t="s">
        <v>8</v>
      </c>
      <c r="E11" s="6">
        <v>10</v>
      </c>
      <c r="F11" s="11" t="str">
        <f t="shared" si="0"/>
        <v>B_LOC</v>
      </c>
      <c r="G11" s="36" t="s">
        <v>74</v>
      </c>
      <c r="H11" s="6"/>
      <c r="I11" s="6"/>
      <c r="J11" s="12"/>
      <c r="K11" s="12"/>
      <c r="L11" s="12"/>
      <c r="N11" s="38"/>
      <c r="O11" s="36"/>
      <c r="P11" s="8"/>
      <c r="Q11" s="6"/>
    </row>
    <row r="12" spans="1:17" s="10" customFormat="1">
      <c r="A12" s="9" t="s">
        <v>53</v>
      </c>
      <c r="B12" s="6"/>
      <c r="C12" s="6"/>
      <c r="D12" s="10" t="s">
        <v>8</v>
      </c>
      <c r="E12" s="6">
        <v>50</v>
      </c>
      <c r="F12" s="11" t="str">
        <f t="shared" si="0"/>
        <v>B_BOSS_NO</v>
      </c>
      <c r="G12" s="36" t="s">
        <v>74</v>
      </c>
      <c r="H12" s="6"/>
      <c r="I12" s="6"/>
      <c r="J12" s="12"/>
      <c r="K12" s="12"/>
      <c r="L12" s="12"/>
      <c r="N12" s="38"/>
      <c r="O12" s="36"/>
      <c r="P12" s="8"/>
      <c r="Q12" s="6"/>
    </row>
    <row r="13" spans="1:17" s="10" customFormat="1">
      <c r="A13" s="9" t="s">
        <v>54</v>
      </c>
      <c r="B13" s="6"/>
      <c r="C13" s="6"/>
      <c r="D13" s="10" t="s">
        <v>43</v>
      </c>
      <c r="E13" s="6">
        <v>100</v>
      </c>
      <c r="F13" s="11" t="str">
        <f>CONCATENATE("B_","統編")</f>
        <v>B_統編</v>
      </c>
      <c r="G13" s="36" t="s">
        <v>74</v>
      </c>
      <c r="H13" s="6"/>
      <c r="I13" s="6"/>
      <c r="J13" s="12"/>
      <c r="K13" s="12"/>
      <c r="L13" s="12"/>
      <c r="N13" s="38"/>
      <c r="O13" s="11"/>
      <c r="P13" s="8"/>
      <c r="Q13" s="6"/>
    </row>
    <row r="14" spans="1:17" s="10" customFormat="1">
      <c r="A14" s="9" t="s">
        <v>70</v>
      </c>
      <c r="B14" s="6"/>
      <c r="C14" s="6"/>
      <c r="D14" s="10" t="s">
        <v>8</v>
      </c>
      <c r="E14" s="6">
        <v>255</v>
      </c>
      <c r="F14" s="11" t="str">
        <f>CONCATENATE("B_","客戶名稱")</f>
        <v>B_客戶名稱</v>
      </c>
      <c r="G14" s="36" t="s">
        <v>74</v>
      </c>
      <c r="H14" s="6"/>
      <c r="I14" s="6"/>
      <c r="J14" s="12"/>
      <c r="K14" s="12"/>
      <c r="L14" s="12"/>
      <c r="N14" s="38"/>
      <c r="O14" s="11"/>
      <c r="P14" s="8"/>
      <c r="Q14" s="6"/>
    </row>
    <row r="15" spans="1:17" s="10" customFormat="1">
      <c r="A15" s="9" t="s">
        <v>55</v>
      </c>
      <c r="B15" s="6"/>
      <c r="C15" s="6"/>
      <c r="D15" s="10" t="s">
        <v>8</v>
      </c>
      <c r="E15" s="40">
        <v>100</v>
      </c>
      <c r="F15" s="11" t="str">
        <f>CONCATENATE("B_","發票號碼")</f>
        <v>B_發票號碼</v>
      </c>
      <c r="G15" s="36" t="s">
        <v>74</v>
      </c>
      <c r="H15" s="6"/>
      <c r="I15" s="6"/>
      <c r="J15" s="12"/>
      <c r="K15" s="12"/>
      <c r="L15" s="12"/>
      <c r="N15" s="38"/>
      <c r="O15" s="11"/>
      <c r="P15" s="8"/>
      <c r="Q15" s="6"/>
    </row>
    <row r="16" spans="1:17" s="10" customFormat="1">
      <c r="A16" s="9" t="s">
        <v>56</v>
      </c>
      <c r="B16" s="6"/>
      <c r="C16" s="6"/>
      <c r="D16" s="10" t="s">
        <v>8</v>
      </c>
      <c r="E16" s="40">
        <v>100</v>
      </c>
      <c r="F16" s="11" t="str">
        <f>CONCATENATE("B_","帳單號碼")</f>
        <v>B_帳單號碼</v>
      </c>
      <c r="G16" s="36" t="s">
        <v>74</v>
      </c>
      <c r="H16" s="6"/>
      <c r="I16" s="6"/>
      <c r="J16" s="6"/>
      <c r="K16" s="6"/>
      <c r="L16" s="6"/>
      <c r="N16" s="38"/>
      <c r="O16" s="11"/>
      <c r="P16" s="8"/>
      <c r="Q16" s="6"/>
    </row>
    <row r="17" spans="1:17" s="10" customFormat="1">
      <c r="A17" s="9" t="s">
        <v>57</v>
      </c>
      <c r="B17" s="6"/>
      <c r="C17" s="6"/>
      <c r="D17" s="10" t="s">
        <v>8</v>
      </c>
      <c r="E17" s="40" t="s">
        <v>76</v>
      </c>
      <c r="F17" s="11" t="str">
        <f>CONCATENATE("B_","報告號碼")</f>
        <v>B_報告號碼</v>
      </c>
      <c r="G17" s="36" t="s">
        <v>74</v>
      </c>
      <c r="H17" s="6"/>
      <c r="I17" s="6"/>
      <c r="J17" s="6"/>
      <c r="K17" s="6"/>
      <c r="L17" s="6"/>
      <c r="N17" s="38"/>
      <c r="O17" s="11"/>
      <c r="P17" s="8"/>
      <c r="Q17" s="6"/>
    </row>
    <row r="18" spans="1:17" s="10" customFormat="1">
      <c r="A18" s="9" t="s">
        <v>58</v>
      </c>
      <c r="B18" s="6"/>
      <c r="C18" s="6"/>
      <c r="D18" s="10" t="s">
        <v>6</v>
      </c>
      <c r="E18" s="40"/>
      <c r="F18" s="11" t="str">
        <f>CONCATENATE("B_","發票日期")</f>
        <v>B_發票日期</v>
      </c>
      <c r="G18" s="36" t="s">
        <v>74</v>
      </c>
      <c r="H18" s="6"/>
      <c r="I18" s="6"/>
      <c r="J18" s="6"/>
      <c r="K18" s="6"/>
      <c r="L18" s="6"/>
      <c r="N18" s="38"/>
      <c r="O18" s="11"/>
      <c r="P18" s="8"/>
      <c r="Q18" s="6"/>
    </row>
    <row r="19" spans="1:17" s="10" customFormat="1">
      <c r="A19" s="9" t="s">
        <v>59</v>
      </c>
      <c r="B19" s="6"/>
      <c r="C19" s="6"/>
      <c r="D19" s="10" t="s">
        <v>8</v>
      </c>
      <c r="E19" s="40">
        <v>5</v>
      </c>
      <c r="F19" s="11" t="str">
        <f>CONCATENATE("B_","幣別")</f>
        <v>B_幣別</v>
      </c>
      <c r="G19" s="36" t="s">
        <v>74</v>
      </c>
      <c r="H19" s="6"/>
      <c r="I19" s="6"/>
      <c r="J19" s="6"/>
      <c r="K19" s="6"/>
      <c r="L19" s="6"/>
      <c r="N19" s="38"/>
      <c r="O19" s="11"/>
      <c r="P19" s="8"/>
      <c r="Q19" s="6"/>
    </row>
    <row r="20" spans="1:17" s="10" customFormat="1">
      <c r="A20" s="9" t="s">
        <v>60</v>
      </c>
      <c r="B20" s="6"/>
      <c r="C20" s="6"/>
      <c r="D20" s="10" t="s">
        <v>68</v>
      </c>
      <c r="E20" s="40" t="s">
        <v>69</v>
      </c>
      <c r="F20" s="11" t="str">
        <f>CONCATENATE("B_","發票金額")</f>
        <v>B_發票金額</v>
      </c>
      <c r="G20" s="36" t="s">
        <v>74</v>
      </c>
      <c r="H20" s="6"/>
      <c r="I20" s="6"/>
      <c r="J20" s="6"/>
      <c r="K20" s="6"/>
      <c r="L20" s="6"/>
      <c r="N20" s="38"/>
      <c r="O20" s="11"/>
      <c r="P20" s="8"/>
      <c r="Q20" s="6"/>
    </row>
    <row r="21" spans="1:17" s="10" customFormat="1">
      <c r="A21" s="9" t="s">
        <v>61</v>
      </c>
      <c r="B21" s="6"/>
      <c r="C21" s="6"/>
      <c r="D21" s="10" t="s">
        <v>68</v>
      </c>
      <c r="E21" s="40" t="s">
        <v>69</v>
      </c>
      <c r="F21" s="11" t="str">
        <f>CONCATENATE("B_","帳上餘額")</f>
        <v>B_帳上餘額</v>
      </c>
      <c r="G21" s="36" t="s">
        <v>74</v>
      </c>
      <c r="H21" s="6"/>
      <c r="I21" s="6"/>
      <c r="J21" s="6"/>
      <c r="K21" s="6"/>
      <c r="L21" s="6"/>
      <c r="N21" s="38"/>
      <c r="O21" s="11"/>
      <c r="P21" s="8"/>
      <c r="Q21" s="6"/>
    </row>
    <row r="22" spans="1:17" s="10" customFormat="1">
      <c r="A22" s="9" t="s">
        <v>62</v>
      </c>
      <c r="B22" s="6"/>
      <c r="C22" s="6"/>
      <c r="D22" s="10" t="s">
        <v>43</v>
      </c>
      <c r="E22" s="40">
        <v>50</v>
      </c>
      <c r="F22" s="11" t="str">
        <f>CONCATENATE("B_","買方編號")</f>
        <v>B_買方編號</v>
      </c>
      <c r="G22" s="36" t="s">
        <v>74</v>
      </c>
      <c r="H22" s="6"/>
      <c r="I22" s="6"/>
      <c r="J22" s="6"/>
      <c r="K22" s="6"/>
      <c r="L22" s="6"/>
      <c r="N22" s="38"/>
      <c r="O22" s="11"/>
      <c r="P22" s="8"/>
      <c r="Q22" s="6"/>
    </row>
    <row r="23" spans="1:17" s="10" customFormat="1">
      <c r="A23" s="9" t="s">
        <v>63</v>
      </c>
      <c r="B23" s="6"/>
      <c r="C23" s="6"/>
      <c r="D23" s="10" t="s">
        <v>43</v>
      </c>
      <c r="E23" s="40">
        <v>50</v>
      </c>
      <c r="F23" s="11" t="str">
        <f>CONCATENATE("B_","發票付款期限")</f>
        <v>B_發票付款期限</v>
      </c>
      <c r="G23" s="36" t="s">
        <v>74</v>
      </c>
      <c r="H23" s="6"/>
      <c r="I23" s="6"/>
      <c r="J23" s="6"/>
      <c r="K23" s="6"/>
      <c r="L23" s="6"/>
      <c r="N23" s="38"/>
      <c r="O23" s="11"/>
      <c r="P23" s="8"/>
      <c r="Q23" s="6"/>
    </row>
    <row r="24" spans="1:17" s="10" customFormat="1">
      <c r="A24" s="9" t="s">
        <v>64</v>
      </c>
      <c r="B24" s="6"/>
      <c r="C24" s="6"/>
      <c r="D24" s="10" t="s">
        <v>43</v>
      </c>
      <c r="E24" s="6">
        <v>50</v>
      </c>
      <c r="F24" s="11" t="str">
        <f>CONCATENATE("B_","客戶付款期限")</f>
        <v>B_客戶付款期限</v>
      </c>
      <c r="G24" s="36" t="s">
        <v>74</v>
      </c>
      <c r="H24" s="6"/>
      <c r="I24" s="6"/>
      <c r="J24" s="6"/>
      <c r="K24" s="6"/>
      <c r="L24" s="6"/>
      <c r="N24" s="38"/>
      <c r="O24" s="8"/>
      <c r="P24" s="8"/>
      <c r="Q24" s="6"/>
    </row>
    <row r="25" spans="1:17" s="10" customFormat="1">
      <c r="A25" s="9" t="s">
        <v>31</v>
      </c>
      <c r="B25" s="6"/>
      <c r="C25" s="6"/>
      <c r="D25" s="10" t="s">
        <v>8</v>
      </c>
      <c r="E25" s="6">
        <v>20</v>
      </c>
      <c r="F25" s="11"/>
      <c r="G25" s="36"/>
      <c r="H25" s="6" t="s">
        <v>4</v>
      </c>
      <c r="I25" s="6" t="s">
        <v>42</v>
      </c>
      <c r="J25" s="6"/>
      <c r="K25" s="6"/>
      <c r="L25" s="6"/>
      <c r="N25" s="38"/>
      <c r="O25" s="8"/>
      <c r="P25" s="8"/>
      <c r="Q25" s="6"/>
    </row>
    <row r="26" spans="1:17" s="10" customFormat="1">
      <c r="A26" s="9" t="s">
        <v>32</v>
      </c>
      <c r="B26" s="6"/>
      <c r="C26" s="6"/>
      <c r="D26" s="10" t="s">
        <v>6</v>
      </c>
      <c r="E26" s="6"/>
      <c r="F26" s="11"/>
      <c r="G26" s="36"/>
      <c r="H26" s="6" t="s">
        <v>4</v>
      </c>
      <c r="I26" s="6" t="s">
        <v>5</v>
      </c>
      <c r="J26" s="6"/>
      <c r="K26" s="6"/>
      <c r="L26" s="6"/>
      <c r="N26" s="38"/>
      <c r="O26" s="8"/>
      <c r="P26" s="8"/>
      <c r="Q26" s="6"/>
    </row>
    <row r="27" spans="1:17" s="10" customFormat="1">
      <c r="A27" s="9" t="s">
        <v>33</v>
      </c>
      <c r="B27" s="6"/>
      <c r="C27" s="6"/>
      <c r="D27" s="10" t="s">
        <v>8</v>
      </c>
      <c r="E27" s="6">
        <v>20</v>
      </c>
      <c r="F27" s="11"/>
      <c r="G27" s="36"/>
      <c r="H27" s="6"/>
      <c r="I27" s="6"/>
      <c r="J27" s="6"/>
      <c r="K27" s="6"/>
      <c r="L27" s="6"/>
      <c r="N27" s="38"/>
      <c r="O27" s="8"/>
      <c r="P27" s="8"/>
      <c r="Q27" s="6"/>
    </row>
    <row r="28" spans="1:17" s="10" customFormat="1">
      <c r="A28" s="9" t="s">
        <v>34</v>
      </c>
      <c r="B28" s="6"/>
      <c r="C28" s="6"/>
      <c r="D28" s="10" t="s">
        <v>6</v>
      </c>
      <c r="E28" s="6"/>
      <c r="F28" s="11"/>
      <c r="G28" s="36"/>
      <c r="H28" s="6"/>
      <c r="I28" s="6"/>
      <c r="J28" s="6"/>
      <c r="K28" s="6"/>
      <c r="L28" s="6"/>
      <c r="N28" s="38"/>
      <c r="O28" s="8"/>
      <c r="P28" s="8"/>
      <c r="Q28" s="6"/>
    </row>
    <row r="29" spans="1:17" s="10" customFormat="1" ht="16.5" thickBot="1">
      <c r="A29" s="20"/>
      <c r="B29" s="21"/>
      <c r="C29" s="21"/>
      <c r="D29" s="22"/>
      <c r="E29" s="21"/>
      <c r="F29" s="23"/>
      <c r="G29" s="37"/>
      <c r="H29" s="21"/>
      <c r="I29" s="24"/>
      <c r="J29" s="21"/>
      <c r="K29" s="21"/>
      <c r="L29" s="21"/>
      <c r="M29" s="22"/>
      <c r="N29" s="38"/>
      <c r="O29" s="8"/>
      <c r="P29" s="8"/>
      <c r="Q29" s="6"/>
    </row>
    <row r="30" spans="1:17" ht="16.5" thickTop="1">
      <c r="L30" s="25" t="s">
        <v>35</v>
      </c>
      <c r="M30" s="35" t="s">
        <v>7</v>
      </c>
    </row>
    <row r="54" spans="15:16">
      <c r="O54" s="6"/>
      <c r="P54" s="6"/>
    </row>
    <row r="73" spans="15:17">
      <c r="O73" s="13"/>
      <c r="P73" s="13"/>
      <c r="Q73" s="6"/>
    </row>
    <row r="104" spans="15:17">
      <c r="O104" s="13"/>
      <c r="P104" s="13"/>
      <c r="Q104" s="6"/>
    </row>
  </sheetData>
  <mergeCells count="6">
    <mergeCell ref="H1:I1"/>
    <mergeCell ref="H2:I2"/>
    <mergeCell ref="J2:L2"/>
    <mergeCell ref="B1:D1"/>
    <mergeCell ref="B2:D2"/>
    <mergeCell ref="J1:L1"/>
  </mergeCells>
  <phoneticPr fontId="4" type="noConversion"/>
  <pageMargins left="0.39370078740157483" right="0.39370078740157483" top="0.39370078740157483" bottom="0.39370078740157483" header="0.19685039370078741" footer="0.19685039370078741"/>
  <pageSetup paperSize="9" scale="89" fitToHeight="0" orientation="portrait" r:id="rId1"/>
  <headerFooter>
    <oddFooter>&amp;C&amp;"微軟正黑體,標準"- &amp;P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01F8FCF-CB14-4F10-8770-B87B9FAD4A24}">
          <x14:formula1>
            <xm:f>Data!$D$1:$D$32</xm:f>
          </x14:formula1>
          <xm:sqref>J2:L2</xm:sqref>
        </x14:dataValidation>
        <x14:dataValidation type="list" allowBlank="1" showInputMessage="1" showErrorMessage="1" xr:uid="{A896AF08-F4A5-4E4E-BBB9-30E28224E2DA}">
          <x14:formula1>
            <xm:f>Data!$A$1:$A$33</xm:f>
          </x14:formula1>
          <xm:sqref>D4:D29</xm:sqref>
        </x14:dataValidation>
        <x14:dataValidation type="list" allowBlank="1" showInputMessage="1" showErrorMessage="1" xr:uid="{BC6A188F-74BD-4A76-AD3F-1D96A4C2871A}">
          <x14:formula1>
            <xm:f>Data!$C$1:$C$26</xm:f>
          </x14:formula1>
          <xm:sqref>I4:I29</xm:sqref>
        </x14:dataValidation>
        <x14:dataValidation type="list" allowBlank="1" showInputMessage="1" showErrorMessage="1" xr:uid="{D7AE23C9-3837-47E8-90BF-E44B02DC077E}">
          <x14:formula1>
            <xm:f>Data!$B$1:$B$12</xm:f>
          </x14:formula1>
          <xm:sqref>H4:H29 B4:C29 N4:N29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tabColor theme="6" tint="0.79998168889431442"/>
    <outlinePr summaryBelow="0" summaryRight="0"/>
  </sheetPr>
  <dimension ref="A1:D36"/>
  <sheetViews>
    <sheetView workbookViewId="0">
      <selection activeCell="D1" sqref="D1:D1048576"/>
    </sheetView>
  </sheetViews>
  <sheetFormatPr defaultColWidth="9" defaultRowHeight="15.75"/>
  <cols>
    <col min="1" max="1" width="2.625" style="1" customWidth="1"/>
    <col min="2" max="2" width="104.375" style="26" customWidth="1"/>
    <col min="3" max="3" width="5.125" style="1" customWidth="1"/>
    <col min="4" max="4" width="102.375" style="31" customWidth="1"/>
    <col min="5" max="16384" width="9" style="1"/>
  </cols>
  <sheetData>
    <row r="1" spans="1:4" s="32" customFormat="1" ht="27" customHeight="1">
      <c r="B1" s="33" t="str">
        <f>CONCATENATE("-- Create Table --")</f>
        <v>-- Create Table --</v>
      </c>
      <c r="D1" s="34" t="str">
        <f>CONCATENATE("-- Modify Description --")</f>
        <v>-- Modify Description --</v>
      </c>
    </row>
    <row r="2" spans="1:4">
      <c r="B2" s="27" t="str">
        <f>CONCATENATE("-- USE [",schema!$G1,"]; ","     --","[",schema!$B1,"](",schema!$B2,")")</f>
        <v>-- USE [DLS_UAT];      --[BOSS_DAILY](BOSS每日匯入資料)</v>
      </c>
      <c r="C2" s="2"/>
      <c r="D2" s="29"/>
    </row>
    <row r="3" spans="1:4" ht="31.5">
      <c r="B3" s="28" t="str">
        <f>CONCATENATE("If exists (SELECT * FROM dbo.sysobjects WHERE id = object_id(N'[dbo].[",schema!$B1,"]') ) Drop Table [dbo].[",schema!$B1,"]; ")</f>
        <v xml:space="preserve">If exists (SELECT * FROM dbo.sysobjects WHERE id = object_id(N'[dbo].[BOSS_DAILY]') ) Drop Table [dbo].[BOSS_DAILY]; </v>
      </c>
      <c r="C3" s="2"/>
      <c r="D3" s="29"/>
    </row>
    <row r="4" spans="1:4" s="5" customFormat="1">
      <c r="A4" s="1"/>
      <c r="B4" s="27" t="str">
        <f>CONCATENATE(" CREATE TABLE [dbo].[",schema!$B1,"]", " (")</f>
        <v xml:space="preserve"> CREATE TABLE [dbo].[BOSS_DAILY] (</v>
      </c>
      <c r="C4" s="2"/>
      <c r="D4" s="30" t="str">
        <f>IF(schema!$A3&lt;&gt;"",CONCATENATE(IF(A3="-","--",""),"If exists (SELECT * FROM sys.fn_listextendedproperty(","N'MS_Description', ","N'SCHEMA', ","N'dbo', ","N'TABLE', ","N'",schema!$B$1,"', NULL, NULL) ", ")") &amp; CONCATENATE(" EXEC sys.sp_dropextendedproperty"," ","@name=N'MS_Description', ","@level0type=N'SCHEMA', ","@level0name=N'dbo', ","@level1type=N'TABLE', ","@level1name=N'",schema!$B$1,"' ")  &amp; CONCATENATE(" EXEC sys.sp_addextendedproperty"," ","@name=N'MS_Description', ","@value=N'",schema!$B2,IF($A3="+","（"&amp;SUBSTITUTE(schema!$J3,CHAR(10),"；")&amp;"）",""),"', ","@level0type=N'SCHEMA', ","@level0name=N'dbo', ","@level1type=N'TABLE', ","@level1name=N'",schema!$B$1,"' "),"")</f>
        <v xml:space="preserve">If exists (SELECT * FROM sys.fn_listextendedproperty(N'MS_Description', N'SCHEMA', N'dbo', N'TABLE', N'BOSS_DAILY', NULL, NULL) ) EXEC sys.sp_dropextendedproperty @name=N'MS_Description', @level0type=N'SCHEMA', @level0name=N'dbo', @level1type=N'TABLE', @level1name=N'BOSS_DAILY'  EXEC sys.sp_addextendedproperty @name=N'MS_Description', @value=N'BOSS每日匯入資料', @level0type=N'SCHEMA', @level0name=N'dbo', @level1type=N'TABLE', @level1name=N'BOSS_DAILY' </v>
      </c>
    </row>
    <row r="5" spans="1:4">
      <c r="B5" s="27"/>
      <c r="C5" s="2"/>
      <c r="D5" s="30"/>
    </row>
    <row r="6" spans="1:4" s="5" customFormat="1">
      <c r="A6" s="1"/>
      <c r="B6" s="27" t="str">
        <f>IF(schema!$A4&lt;&gt;"",CONCATENATE(IF(schema!$A6="-","--",""),"  [", schema!$A4, "] [",schema!$D4,"]",IF(schema!$E4&lt;&gt;"","(",""),schema!$E4,IF(schema!$E4&lt;&gt;"",")",""),IF(schema!$H4="Y","  NOT ", "  "),"NULL",IF(schema!$I4&lt;&gt;"",CONCATENATE(" CONSTRAINT [DF_",schema!$B$1,"_",schema!$A4,"] DEFAULT ",schema!$I4),""),IF(schema!$C4&lt;&gt;"", " IDENTITY(1,1)",""),IF(AND(schema!$B5="",schema!$M6="E"),"",",")),"")</f>
        <v xml:space="preserve">  [BD_ID] [bigint]  NOT NULL IDENTITY(1,1),</v>
      </c>
      <c r="C6" s="1"/>
      <c r="D6" s="30" t="str">
        <f>IF(schema!$A4&lt;&gt;"",CONCATENATE(IF(A4="-","--",""),"If exists (SELECT * FROM sys.fn_listextendedproperty(","N'MS_Description', ","N'SCHEMA', ","N'dbo', ","N'TABLE', ","N'",schema!$B$1,"', ","N'COLUMN', ","N'",schema!$A4,"') ", ")") &amp; CONCATENATE(" EXEC sys.sp_dropextendedproperty"," ","@name=N'MS_Description', ","@level0type=N'SCHEMA', ","@level0name=N'dbo', ","@level1type=N'TABLE', ","@level1name=N'",schema!$B$1,"', ","@level2type=N'COLUMN', ","@level2name=N'",schema!$A4,"' ")  &amp; CONCATENATE(" EXEC sys.sp_addextendedproperty"," ","@name=N'MS_Description', ","@value=N'",schema!$F4,IF($A4="+","（"&amp;SUBSTITUTE(schema!$G4,CHAR(10),"；")&amp;"）",""),"', ","@level0type=N'SCHEMA', ","@level0name=N'dbo', ","@level1type=N'TABLE', ","@level1name=N'",schema!$B$1,"', ","@level2type=N'COLUMN', ","@level2name=N'",schema!$A4,"' "),"")</f>
        <v xml:space="preserve">If exists (SELECT * FROM sys.fn_listextendedproperty(N'MS_Description', N'SCHEMA', N'dbo', N'TABLE', N'BOSS_DAILY', N'COLUMN', N'BD_ID') ) EXEC sys.sp_dropextendedproperty @name=N'MS_Description', @level0type=N'SCHEMA', @level0name=N'dbo', @level1type=N'TABLE', @level1name=N'BOSS_DAILY', @level2type=N'COLUMN', @level2name=N'BD_ID'  EXEC sys.sp_addextendedproperty @name=N'MS_Description', @value=N'流水號', @level0type=N'SCHEMA', @level0name=N'dbo', @level1type=N'TABLE', @level1name=N'BOSS_DAILY', @level2type=N'COLUMN', @level2name=N'BD_ID' </v>
      </c>
    </row>
    <row r="7" spans="1:4" s="5" customFormat="1">
      <c r="A7" s="1"/>
      <c r="B7" s="27" t="str">
        <f>IF(schema!$A5&lt;&gt;"",CONCATENATE(IF(schema!$A7="-","--",""),"  [", schema!$A5, "] [",schema!$D5,"]",IF(schema!$E5&lt;&gt;"","(",""),schema!$E5,IF(schema!$E5&lt;&gt;"",")",""),IF(schema!$H5="Y","  NOT ", "  "),"NULL",IF(schema!$I5&lt;&gt;"",CONCATENATE(" CONSTRAINT [DF_",schema!$B$1,"_",schema!$A5,"] DEFAULT ",schema!$I5),""),IF(schema!$C5&lt;&gt;"", " IDENTITY(1,1)",""),IF(AND(schema!$B6="",schema!$M7="E"),"",",")),"")</f>
        <v xml:space="preserve">  [DI_ID] [int]  NOT NULL,</v>
      </c>
      <c r="C7" s="1"/>
      <c r="D7" s="30" t="str">
        <f>IF(schema!$A5&lt;&gt;"",CONCATENATE(IF(A5="-","--",""),"If exists (SELECT * FROM sys.fn_listextendedproperty(","N'MS_Description', ","N'SCHEMA', ","N'dbo', ","N'TABLE', ","N'",schema!$B$1,"', ","N'COLUMN', ","N'",schema!$A5,"') ", ")") &amp; CONCATENATE(" EXEC sys.sp_dropextendedproperty"," ","@name=N'MS_Description', ","@level0type=N'SCHEMA', ","@level0name=N'dbo', ","@level1type=N'TABLE', ","@level1name=N'",schema!$B$1,"', ","@level2type=N'COLUMN', ","@level2name=N'",schema!$A5,"' ")  &amp; CONCATENATE(" EXEC sys.sp_addextendedproperty"," ","@name=N'MS_Description', ","@value=N'",schema!$F5,IF($A5="+","（"&amp;SUBSTITUTE(schema!$G5,CHAR(10),"；")&amp;"）",""),"', ","@level0type=N'SCHEMA', ","@level0name=N'dbo', ","@level1type=N'TABLE', ","@level1name=N'",schema!$B$1,"', ","@level2type=N'COLUMN', ","@level2name=N'",schema!$A5,"' "),"")</f>
        <v xml:space="preserve">If exists (SELECT * FROM sys.fn_listextendedproperty(N'MS_Description', N'SCHEMA', N'dbo', N'TABLE', N'BOSS_DAILY', N'COLUMN', N'DI_ID') ) EXEC sys.sp_dropextendedproperty @name=N'MS_Description', @level0type=N'SCHEMA', @level0name=N'dbo', @level1type=N'TABLE', @level1name=N'BOSS_DAILY', @level2type=N'COLUMN', @level2name=N'DI_ID'  EXEC sys.sp_addextendedproperty @name=N'MS_Description', @value=N'資料匯入ID', @level0type=N'SCHEMA', @level0name=N'dbo', @level1type=N'TABLE', @level1name=N'BOSS_DAILY', @level2type=N'COLUMN', @level2name=N'DI_ID' </v>
      </c>
    </row>
    <row r="8" spans="1:4" s="5" customFormat="1">
      <c r="A8" s="1"/>
      <c r="B8" s="27" t="str">
        <f>IF(schema!$A6&lt;&gt;"",CONCATENATE(IF(schema!$A8="-","--",""),"  [", schema!$A6, "] [",schema!$D6,"]",IF(schema!$E6&lt;&gt;"","(",""),schema!$E6,IF(schema!$E6&lt;&gt;"",")",""),IF(schema!$H6="Y","  NOT ", "  "),"NULL",IF(schema!$I6&lt;&gt;"",CONCATENATE(" CONSTRAINT [DF_",schema!$B$1,"_",schema!$A6,"] DEFAULT ",schema!$I6),""),IF(schema!$C6&lt;&gt;"", " IDENTITY(1,1)",""),IF(AND(schema!$B7="",schema!$M8="E"),"",",")),"")</f>
        <v xml:space="preserve">  [COMPANY] [nvarchar](5)  NOT NULL,</v>
      </c>
      <c r="C8" s="1"/>
      <c r="D8" s="30" t="str">
        <f>IF(schema!$A6&lt;&gt;"",CONCATENATE(IF(A6="-","--",""),"If exists (SELECT * FROM sys.fn_listextendedproperty(","N'MS_Description', ","N'SCHEMA', ","N'dbo', ","N'TABLE', ","N'",schema!$B$1,"', ","N'COLUMN', ","N'",schema!$A6,"') ", ")") &amp; CONCATENATE(" EXEC sys.sp_dropextendedproperty"," ","@name=N'MS_Description', ","@level0type=N'SCHEMA', ","@level0name=N'dbo', ","@level1type=N'TABLE', ","@level1name=N'",schema!$B$1,"', ","@level2type=N'COLUMN', ","@level2name=N'",schema!$A6,"' ")  &amp; CONCATENATE(" EXEC sys.sp_addextendedproperty"," ","@name=N'MS_Description', ","@value=N'",schema!$F6,IF($A6="+","（"&amp;SUBSTITUTE(schema!$G6,CHAR(10),"；")&amp;"）",""),"', ","@level0type=N'SCHEMA', ","@level0name=N'dbo', ","@level1type=N'TABLE', ","@level1name=N'",schema!$B$1,"', ","@level2type=N'COLUMN', ","@level2name=N'",schema!$A6,"' "),"")</f>
        <v xml:space="preserve">If exists (SELECT * FROM sys.fn_listextendedproperty(N'MS_Description', N'SCHEMA', N'dbo', N'TABLE', N'BOSS_DAILY', N'COLUMN', N'COMPANY') ) EXEC sys.sp_dropextendedproperty @name=N'MS_Description', @level0type=N'SCHEMA', @level0name=N'dbo', @level1type=N'TABLE', @level1name=N'BOSS_DAILY', @level2type=N'COLUMN', @level2name=N'COMPANY'  EXEC sys.sp_addextendedproperty @name=N'MS_Description', @value=N'公司代碼，例如SGS', @level0type=N'SCHEMA', @level0name=N'dbo', @level1type=N'TABLE', @level1name=N'BOSS_DAILY', @level2type=N'COLUMN', @level2name=N'COMPANY' </v>
      </c>
    </row>
    <row r="9" spans="1:4" s="5" customFormat="1">
      <c r="A9" s="1"/>
      <c r="B9" s="27" t="str">
        <f>IF(schema!$A7&lt;&gt;"",CONCATENATE(IF(schema!$A9="-","--",""),"  [", schema!$A7, "] [",schema!$D7,"]",IF(schema!$E7&lt;&gt;"","(",""),schema!$E7,IF(schema!$E7&lt;&gt;"",")",""),IF(schema!$H7="Y","  NOT ", "  "),"NULL",IF(schema!$I7&lt;&gt;"",CONCATENATE(" CONSTRAINT [DF_",schema!$B$1,"_",schema!$A7,"] DEFAULT ",schema!$I7),""),IF(schema!$C7&lt;&gt;"", " IDENTITY(1,1)",""),IF(AND(schema!$B8="",schema!$M9="E"),"",",")),"")</f>
        <v xml:space="preserve">  [BD_STA] [nvarchar](2)  NULL CONSTRAINT [DF_BOSS_DAILY_BD_STA] DEFAULT 'N',</v>
      </c>
      <c r="C9" s="1"/>
      <c r="D9" s="30" t="str">
        <f>IF(schema!$A7&lt;&gt;"",CONCATENATE(IF(A7="-","--",""),"If exists (SELECT * FROM sys.fn_listextendedproperty(","N'MS_Description', ","N'SCHEMA', ","N'dbo', ","N'TABLE', ","N'",schema!$B$1,"', ","N'COLUMN', ","N'",schema!$A7,"') ", ")") &amp; CONCATENATE(" EXEC sys.sp_dropextendedproperty"," ","@name=N'MS_Description', ","@level0type=N'SCHEMA', ","@level0name=N'dbo', ","@level1type=N'TABLE', ","@level1name=N'",schema!$B$1,"', ","@level2type=N'COLUMN', ","@level2name=N'",schema!$A7,"' ")  &amp; CONCATENATE(" EXEC sys.sp_addextendedproperty"," ","@name=N'MS_Description', ","@value=N'",schema!$F7,IF($A7="+","（"&amp;SUBSTITUTE(schema!$G7,CHAR(10),"；")&amp;"）",""),"', ","@level0type=N'SCHEMA', ","@level0name=N'dbo', ","@level1type=N'TABLE', ","@level1name=N'",schema!$B$1,"', ","@level2type=N'COLUMN', ","@level2name=N'",schema!$A7,"' "),"")</f>
        <v xml:space="preserve">If exists (SELECT * FROM sys.fn_listextendedproperty(N'MS_Description', N'SCHEMA', N'dbo', N'TABLE', N'BOSS_DAILY', N'COLUMN', N'BD_STA') ) EXEC sys.sp_dropextendedproperty @name=N'MS_Description', @level0type=N'SCHEMA', @level0name=N'dbo', @level1type=N'TABLE', @level1name=N'BOSS_DAILY', @level2type=N'COLUMN', @level2name=N'BD_STA'  EXEC sys.sp_addextendedproperty @name=N'MS_Description', @value=N'資料狀態', @level0type=N'SCHEMA', @level0name=N'dbo', @level1type=N'TABLE', @level1name=N'BOSS_DAILY', @level2type=N'COLUMN', @level2name=N'BD_STA' </v>
      </c>
    </row>
    <row r="10" spans="1:4" s="5" customFormat="1">
      <c r="A10" s="1"/>
      <c r="B10" s="27" t="str">
        <f>IF(schema!$A8&lt;&gt;"",CONCATENATE(IF(schema!$A10="-","--",""),"  [", schema!$A8, "] [",schema!$D8,"]",IF(schema!$E8&lt;&gt;"","(",""),schema!$E8,IF(schema!$E8&lt;&gt;"",")",""),IF(schema!$H8="Y","  NOT ", "  "),"NULL",IF(schema!$I8&lt;&gt;"",CONCATENATE(" CONSTRAINT [DF_",schema!$B$1,"_",schema!$A8,"] DEFAULT ",schema!$I8),""),IF(schema!$C8&lt;&gt;"", " IDENTITY(1,1)",""),IF(AND(schema!$B9="",schema!$M10="E"),"",",")),"")</f>
        <v xml:space="preserve">  [TF_ID] [varchar](26)  NULL,</v>
      </c>
      <c r="C10" s="1"/>
      <c r="D10" s="30" t="str">
        <f>IF(schema!$A8&lt;&gt;"",CONCATENATE(IF(A8="-","--",""),"If exists (SELECT * FROM sys.fn_listextendedproperty(","N'MS_Description', ","N'SCHEMA', ","N'dbo', ","N'TABLE', ","N'",schema!$B$1,"', ","N'COLUMN', ","N'",schema!$A8,"') ", ")") &amp; CONCATENATE(" EXEC sys.sp_dropextendedproperty"," ","@name=N'MS_Description', ","@level0type=N'SCHEMA', ","@level0name=N'dbo', ","@level1type=N'TABLE', ","@level1name=N'",schema!$B$1,"', ","@level2type=N'COLUMN', ","@level2name=N'",schema!$A8,"' ")  &amp; CONCATENATE(" EXEC sys.sp_addextendedproperty"," ","@name=N'MS_Description', ","@value=N'",schema!$F8,IF($A8="+","（"&amp;SUBSTITUTE(schema!$G8,CHAR(10),"；")&amp;"）",""),"', ","@level0type=N'SCHEMA', ","@level0name=N'dbo', ","@level1type=N'TABLE', ","@level1name=N'",schema!$B$1,"', ","@level2type=N'COLUMN', ","@level2name=N'",schema!$A8,"' "),"")</f>
        <v xml:space="preserve">If exists (SELECT * FROM sys.fn_listextendedproperty(N'MS_Description', N'SCHEMA', N'dbo', N'TABLE', N'BOSS_DAILY', N'COLUMN', N'TF_ID') ) EXEC sys.sp_dropextendedproperty @name=N'MS_Description', @level0type=N'SCHEMA', @level0name=N'dbo', @level1type=N'TABLE', @level1name=N'BOSS_DAILY', @level2type=N'COLUMN', @level2name=N'TF_ID'  EXEC sys.sp_addextendedproperty @name=N'MS_Description', @value=N'最新轉檔文件ID', @level0type=N'SCHEMA', @level0name=N'dbo', @level1type=N'TABLE', @level1name=N'BOSS_DAILY', @level2type=N'COLUMN', @level2name=N'TF_ID' </v>
      </c>
    </row>
    <row r="11" spans="1:4" s="5" customFormat="1">
      <c r="A11" s="1"/>
      <c r="B11" s="27" t="str">
        <f>IF(schema!$A9&lt;&gt;"",CONCATENATE(IF(schema!$A11="-","--",""),"  [", schema!$A9, "] [",schema!$D9,"]",IF(schema!$E9&lt;&gt;"","(",""),schema!$E9,IF(schema!$E9&lt;&gt;"",")",""),IF(schema!$H9="Y","  NOT ", "  "),"NULL",IF(schema!$I9&lt;&gt;"",CONCATENATE(" CONSTRAINT [DF_",schema!$B$1,"_",schema!$A9,"] DEFAULT ",schema!$I9),""),IF(schema!$C9&lt;&gt;"", " IDENTITY(1,1)",""),IF(AND(schema!$B10="",schema!$M11="E"),"",",")),"")</f>
        <v xml:space="preserve">  [SEC] [nvarchar](10)  NULL,</v>
      </c>
      <c r="C11" s="1"/>
      <c r="D11" s="30" t="str">
        <f>IF(schema!$A9&lt;&gt;"",CONCATENATE(IF(A9="-","--",""),"If exists (SELECT * FROM sys.fn_listextendedproperty(","N'MS_Description', ","N'SCHEMA', ","N'dbo', ","N'TABLE', ","N'",schema!$B$1,"', ","N'COLUMN', ","N'",schema!$A9,"') ", ")") &amp; CONCATENATE(" EXEC sys.sp_dropextendedproperty"," ","@name=N'MS_Description', ","@level0type=N'SCHEMA', ","@level0name=N'dbo', ","@level1type=N'TABLE', ","@level1name=N'",schema!$B$1,"', ","@level2type=N'COLUMN', ","@level2name=N'",schema!$A9,"' ")  &amp; CONCATENATE(" EXEC sys.sp_addextendedproperty"," ","@name=N'MS_Description', ","@value=N'",schema!$F9,IF($A9="+","（"&amp;SUBSTITUTE(schema!$G9,CHAR(10),"；")&amp;"）",""),"', ","@level0type=N'SCHEMA', ","@level0name=N'dbo', ","@level1type=N'TABLE', ","@level1name=N'",schema!$B$1,"', ","@level2type=N'COLUMN', ","@level2name=N'",schema!$A9,"' "),"")</f>
        <v xml:space="preserve">If exists (SELECT * FROM sys.fn_listextendedproperty(N'MS_Description', N'SCHEMA', N'dbo', N'TABLE', N'BOSS_DAILY', N'COLUMN', N'SEC') ) EXEC sys.sp_dropextendedproperty @name=N'MS_Description', @level0type=N'SCHEMA', @level0name=N'dbo', @level1type=N'TABLE', @level1name=N'BOSS_DAILY', @level2type=N'COLUMN', @level2name=N'SEC'  EXEC sys.sp_addextendedproperty @name=N'MS_Description', @value=N'B_SEC', @level0type=N'SCHEMA', @level0name=N'dbo', @level1type=N'TABLE', @level1name=N'BOSS_DAILY', @level2type=N'COLUMN', @level2name=N'SEC' </v>
      </c>
    </row>
    <row r="12" spans="1:4" s="5" customFormat="1">
      <c r="A12" s="1"/>
      <c r="B12" s="27" t="str">
        <f>IF(schema!$A10&lt;&gt;"",CONCATENATE(IF(schema!$A12="-","--",""),"  [", schema!$A10, "] [",schema!$D10,"]",IF(schema!$E10&lt;&gt;"","(",""),schema!$E10,IF(schema!$E10&lt;&gt;"",")",""),IF(schema!$H10="Y","  NOT ", "  "),"NULL",IF(schema!$I10&lt;&gt;"",CONCATENATE(" CONSTRAINT [DF_",schema!$B$1,"_",schema!$A10,"] DEFAULT ",schema!$I10),""),IF(schema!$C10&lt;&gt;"", " IDENTITY(1,1)",""),IF(AND(schema!$B11="",schema!$M12="E"),"",",")),"")</f>
        <v xml:space="preserve">  [CC] [nvarchar](10)  NULL,</v>
      </c>
      <c r="C12" s="1"/>
      <c r="D12" s="30" t="str">
        <f>IF(schema!$A10&lt;&gt;"",CONCATENATE(IF(A10="-","--",""),"If exists (SELECT * FROM sys.fn_listextendedproperty(","N'MS_Description', ","N'SCHEMA', ","N'dbo', ","N'TABLE', ","N'",schema!$B$1,"', ","N'COLUMN', ","N'",schema!$A10,"') ", ")") &amp; CONCATENATE(" EXEC sys.sp_dropextendedproperty"," ","@name=N'MS_Description', ","@level0type=N'SCHEMA', ","@level0name=N'dbo', ","@level1type=N'TABLE', ","@level1name=N'",schema!$B$1,"', ","@level2type=N'COLUMN', ","@level2name=N'",schema!$A10,"' ")  &amp; CONCATENATE(" EXEC sys.sp_addextendedproperty"," ","@name=N'MS_Description', ","@value=N'",schema!$F10,IF($A10="+","（"&amp;SUBSTITUTE(schema!$G10,CHAR(10),"；")&amp;"）",""),"', ","@level0type=N'SCHEMA', ","@level0name=N'dbo', ","@level1type=N'TABLE', ","@level1name=N'",schema!$B$1,"', ","@level2type=N'COLUMN', ","@level2name=N'",schema!$A10,"' "),"")</f>
        <v xml:space="preserve">If exists (SELECT * FROM sys.fn_listextendedproperty(N'MS_Description', N'SCHEMA', N'dbo', N'TABLE', N'BOSS_DAILY', N'COLUMN', N'CC') ) EXEC sys.sp_dropextendedproperty @name=N'MS_Description', @level0type=N'SCHEMA', @level0name=N'dbo', @level1type=N'TABLE', @level1name=N'BOSS_DAILY', @level2type=N'COLUMN', @level2name=N'CC'  EXEC sys.sp_addextendedproperty @name=N'MS_Description', @value=N'B_CC', @level0type=N'SCHEMA', @level0name=N'dbo', @level1type=N'TABLE', @level1name=N'BOSS_DAILY', @level2type=N'COLUMN', @level2name=N'CC' </v>
      </c>
    </row>
    <row r="13" spans="1:4" s="5" customFormat="1">
      <c r="A13" s="1"/>
      <c r="B13" s="27" t="str">
        <f>IF(schema!$A11&lt;&gt;"",CONCATENATE(IF(schema!$A13="-","--",""),"  [", schema!$A11, "] [",schema!$D11,"]",IF(schema!$E11&lt;&gt;"","(",""),schema!$E11,IF(schema!$E11&lt;&gt;"",")",""),IF(schema!$H11="Y","  NOT ", "  "),"NULL",IF(schema!$I11&lt;&gt;"",CONCATENATE(" CONSTRAINT [DF_",schema!$B$1,"_",schema!$A11,"] DEFAULT ",schema!$I11),""),IF(schema!$C11&lt;&gt;"", " IDENTITY(1,1)",""),IF(AND(schema!$B12="",schema!$M13="E"),"",",")),"")</f>
        <v xml:space="preserve">  [LOC] [nvarchar](10)  NULL,</v>
      </c>
      <c r="C13" s="1"/>
      <c r="D13" s="30" t="str">
        <f>IF(schema!$A11&lt;&gt;"",CONCATENATE(IF(A11="-","--",""),"If exists (SELECT * FROM sys.fn_listextendedproperty(","N'MS_Description', ","N'SCHEMA', ","N'dbo', ","N'TABLE', ","N'",schema!$B$1,"', ","N'COLUMN', ","N'",schema!$A11,"') ", ")") &amp; CONCATENATE(" EXEC sys.sp_dropextendedproperty"," ","@name=N'MS_Description', ","@level0type=N'SCHEMA', ","@level0name=N'dbo', ","@level1type=N'TABLE', ","@level1name=N'",schema!$B$1,"', ","@level2type=N'COLUMN', ","@level2name=N'",schema!$A11,"' ")  &amp; CONCATENATE(" EXEC sys.sp_addextendedproperty"," ","@name=N'MS_Description', ","@value=N'",schema!$F11,IF($A11="+","（"&amp;SUBSTITUTE(schema!$G11,CHAR(10),"；")&amp;"）",""),"', ","@level0type=N'SCHEMA', ","@level0name=N'dbo', ","@level1type=N'TABLE', ","@level1name=N'",schema!$B$1,"', ","@level2type=N'COLUMN', ","@level2name=N'",schema!$A11,"' "),"")</f>
        <v xml:space="preserve">If exists (SELECT * FROM sys.fn_listextendedproperty(N'MS_Description', N'SCHEMA', N'dbo', N'TABLE', N'BOSS_DAILY', N'COLUMN', N'LOC') ) EXEC sys.sp_dropextendedproperty @name=N'MS_Description', @level0type=N'SCHEMA', @level0name=N'dbo', @level1type=N'TABLE', @level1name=N'BOSS_DAILY', @level2type=N'COLUMN', @level2name=N'LOC'  EXEC sys.sp_addextendedproperty @name=N'MS_Description', @value=N'B_LOC', @level0type=N'SCHEMA', @level0name=N'dbo', @level1type=N'TABLE', @level1name=N'BOSS_DAILY', @level2type=N'COLUMN', @level2name=N'LOC' </v>
      </c>
    </row>
    <row r="14" spans="1:4" s="5" customFormat="1">
      <c r="A14" s="1"/>
      <c r="B14" s="27" t="str">
        <f>IF(schema!$A12&lt;&gt;"",CONCATENATE(IF(schema!$A14="-","--",""),"  [", schema!$A12, "] [",schema!$D12,"]",IF(schema!$E12&lt;&gt;"","(",""),schema!$E12,IF(schema!$E12&lt;&gt;"",")",""),IF(schema!$H12="Y","  NOT ", "  "),"NULL",IF(schema!$I12&lt;&gt;"",CONCATENATE(" CONSTRAINT [DF_",schema!$B$1,"_",schema!$A12,"] DEFAULT ",schema!$I12),""),IF(schema!$C12&lt;&gt;"", " IDENTITY(1,1)",""),IF(AND(schema!$B13="",schema!$M14="E"),"",",")),"")</f>
        <v xml:space="preserve">  [BOSS_NO] [nvarchar](50)  NULL,</v>
      </c>
      <c r="C14" s="1"/>
      <c r="D14" s="30" t="str">
        <f>IF(schema!$A12&lt;&gt;"",CONCATENATE(IF(A12="-","--",""),"If exists (SELECT * FROM sys.fn_listextendedproperty(","N'MS_Description', ","N'SCHEMA', ","N'dbo', ","N'TABLE', ","N'",schema!$B$1,"', ","N'COLUMN', ","N'",schema!$A12,"') ", ")") &amp; CONCATENATE(" EXEC sys.sp_dropextendedproperty"," ","@name=N'MS_Description', ","@level0type=N'SCHEMA', ","@level0name=N'dbo', ","@level1type=N'TABLE', ","@level1name=N'",schema!$B$1,"', ","@level2type=N'COLUMN', ","@level2name=N'",schema!$A12,"' ")  &amp; CONCATENATE(" EXEC sys.sp_addextendedproperty"," ","@name=N'MS_Description', ","@value=N'",schema!$F12,IF($A12="+","（"&amp;SUBSTITUTE(schema!$G12,CHAR(10),"；")&amp;"）",""),"', ","@level0type=N'SCHEMA', ","@level0name=N'dbo', ","@level1type=N'TABLE', ","@level1name=N'",schema!$B$1,"', ","@level2type=N'COLUMN', ","@level2name=N'",schema!$A12,"' "),"")</f>
        <v xml:space="preserve">If exists (SELECT * FROM sys.fn_listextendedproperty(N'MS_Description', N'SCHEMA', N'dbo', N'TABLE', N'BOSS_DAILY', N'COLUMN', N'BOSS_NO') ) EXEC sys.sp_dropextendedproperty @name=N'MS_Description', @level0type=N'SCHEMA', @level0name=N'dbo', @level1type=N'TABLE', @level1name=N'BOSS_DAILY', @level2type=N'COLUMN', @level2name=N'BOSS_NO'  EXEC sys.sp_addextendedproperty @name=N'MS_Description', @value=N'B_BOSS_NO', @level0type=N'SCHEMA', @level0name=N'dbo', @level1type=N'TABLE', @level1name=N'BOSS_DAILY', @level2type=N'COLUMN', @level2name=N'BOSS_NO' </v>
      </c>
    </row>
    <row r="15" spans="1:4" s="5" customFormat="1">
      <c r="A15" s="1"/>
      <c r="B15" s="27" t="str">
        <f>IF(schema!$A13&lt;&gt;"",CONCATENATE(IF(schema!$A15="-","--",""),"  [", schema!$A13, "] [",schema!$D13,"]",IF(schema!$E13&lt;&gt;"","(",""),schema!$E13,IF(schema!$E13&lt;&gt;"",")",""),IF(schema!$H13="Y","  NOT ", "  "),"NULL",IF(schema!$I13&lt;&gt;"",CONCATENATE(" CONSTRAINT [DF_",schema!$B$1,"_",schema!$A13,"] DEFAULT ",schema!$I13),""),IF(schema!$C13&lt;&gt;"", " IDENTITY(1,1)",""),IF(AND(schema!$B14="",schema!$M15="E"),"",",")),"")</f>
        <v xml:space="preserve">  [CST_NO] [nvarchar](100)  NULL,</v>
      </c>
      <c r="C15" s="1"/>
      <c r="D15" s="30" t="str">
        <f>IF(schema!$A13&lt;&gt;"",CONCATENATE(IF(A13="-","--",""),"If exists (SELECT * FROM sys.fn_listextendedproperty(","N'MS_Description', ","N'SCHEMA', ","N'dbo', ","N'TABLE', ","N'",schema!$B$1,"', ","N'COLUMN', ","N'",schema!$A13,"') ", ")") &amp; CONCATENATE(" EXEC sys.sp_dropextendedproperty"," ","@name=N'MS_Description', ","@level0type=N'SCHEMA', ","@level0name=N'dbo', ","@level1type=N'TABLE', ","@level1name=N'",schema!$B$1,"', ","@level2type=N'COLUMN', ","@level2name=N'",schema!$A13,"' ")  &amp; CONCATENATE(" EXEC sys.sp_addextendedproperty"," ","@name=N'MS_Description', ","@value=N'",schema!$F13,IF($A13="+","（"&amp;SUBSTITUTE(schema!$G13,CHAR(10),"；")&amp;"）",""),"', ","@level0type=N'SCHEMA', ","@level0name=N'dbo', ","@level1type=N'TABLE', ","@level1name=N'",schema!$B$1,"', ","@level2type=N'COLUMN', ","@level2name=N'",schema!$A13,"' "),"")</f>
        <v xml:space="preserve">If exists (SELECT * FROM sys.fn_listextendedproperty(N'MS_Description', N'SCHEMA', N'dbo', N'TABLE', N'BOSS_DAILY', N'COLUMN', N'CST_NO') ) EXEC sys.sp_dropextendedproperty @name=N'MS_Description', @level0type=N'SCHEMA', @level0name=N'dbo', @level1type=N'TABLE', @level1name=N'BOSS_DAILY', @level2type=N'COLUMN', @level2name=N'CST_NO'  EXEC sys.sp_addextendedproperty @name=N'MS_Description', @value=N'B_統編', @level0type=N'SCHEMA', @level0name=N'dbo', @level1type=N'TABLE', @level1name=N'BOSS_DAILY', @level2type=N'COLUMN', @level2name=N'CST_NO' </v>
      </c>
    </row>
    <row r="16" spans="1:4" s="5" customFormat="1">
      <c r="A16" s="1"/>
      <c r="B16" s="27" t="str">
        <f>IF(schema!$A14&lt;&gt;"",CONCATENATE(IF(schema!$A16="-","--",""),"  [", schema!$A14, "] [",schema!$D14,"]",IF(schema!$E14&lt;&gt;"","(",""),schema!$E14,IF(schema!$E14&lt;&gt;"",")",""),IF(schema!$H14="Y","  NOT ", "  "),"NULL",IF(schema!$I14&lt;&gt;"",CONCATENATE(" CONSTRAINT [DF_",schema!$B$1,"_",schema!$A14,"] DEFAULT ",schema!$I14),""),IF(schema!$C14&lt;&gt;"", " IDENTITY(1,1)",""),IF(AND(schema!$B15="",schema!$M16="E"),"",",")),"")</f>
        <v xml:space="preserve">  [CST_NM] [nvarchar](255)  NULL,</v>
      </c>
      <c r="C16" s="1"/>
      <c r="D16" s="30" t="str">
        <f>IF(schema!$A14&lt;&gt;"",CONCATENATE(IF(A14="-","--",""),"If exists (SELECT * FROM sys.fn_listextendedproperty(","N'MS_Description', ","N'SCHEMA', ","N'dbo', ","N'TABLE', ","N'",schema!$B$1,"', ","N'COLUMN', ","N'",schema!$A14,"') ", ")") &amp; CONCATENATE(" EXEC sys.sp_dropextendedproperty"," ","@name=N'MS_Description', ","@level0type=N'SCHEMA', ","@level0name=N'dbo', ","@level1type=N'TABLE', ","@level1name=N'",schema!$B$1,"', ","@level2type=N'COLUMN', ","@level2name=N'",schema!$A14,"' ")  &amp; CONCATENATE(" EXEC sys.sp_addextendedproperty"," ","@name=N'MS_Description', ","@value=N'",schema!$F14,IF($A14="+","（"&amp;SUBSTITUTE(schema!$G14,CHAR(10),"；")&amp;"）",""),"', ","@level0type=N'SCHEMA', ","@level0name=N'dbo', ","@level1type=N'TABLE', ","@level1name=N'",schema!$B$1,"', ","@level2type=N'COLUMN', ","@level2name=N'",schema!$A14,"' "),"")</f>
        <v xml:space="preserve">If exists (SELECT * FROM sys.fn_listextendedproperty(N'MS_Description', N'SCHEMA', N'dbo', N'TABLE', N'BOSS_DAILY', N'COLUMN', N'CST_NM') ) EXEC sys.sp_dropextendedproperty @name=N'MS_Description', @level0type=N'SCHEMA', @level0name=N'dbo', @level1type=N'TABLE', @level1name=N'BOSS_DAILY', @level2type=N'COLUMN', @level2name=N'CST_NM'  EXEC sys.sp_addextendedproperty @name=N'MS_Description', @value=N'B_客戶名稱', @level0type=N'SCHEMA', @level0name=N'dbo', @level1type=N'TABLE', @level1name=N'BOSS_DAILY', @level2type=N'COLUMN', @level2name=N'CST_NM' </v>
      </c>
    </row>
    <row r="17" spans="1:4" s="5" customFormat="1">
      <c r="A17" s="1"/>
      <c r="B17" s="27" t="str">
        <f>IF(schema!$A15&lt;&gt;"",CONCATENATE(IF(schema!$A17="-","--",""),"  [", schema!$A15, "] [",schema!$D15,"]",IF(schema!$E15&lt;&gt;"","(",""),schema!$E15,IF(schema!$E15&lt;&gt;"",")",""),IF(schema!$H15="Y","  NOT ", "  "),"NULL",IF(schema!$I15&lt;&gt;"",CONCATENATE(" CONSTRAINT [DF_",schema!$B$1,"_",schema!$A15,"] DEFAULT ",schema!$I15),""),IF(schema!$C15&lt;&gt;"", " IDENTITY(1,1)",""),IF(AND(schema!$B16="",schema!$M17="E"),"",",")),"")</f>
        <v xml:space="preserve">  [INV_NO] [nvarchar](100)  NULL,</v>
      </c>
      <c r="C17" s="1"/>
      <c r="D17" s="30" t="str">
        <f>IF(schema!$A15&lt;&gt;"",CONCATENATE(IF(A15="-","--",""),"If exists (SELECT * FROM sys.fn_listextendedproperty(","N'MS_Description', ","N'SCHEMA', ","N'dbo', ","N'TABLE', ","N'",schema!$B$1,"', ","N'COLUMN', ","N'",schema!$A15,"') ", ")") &amp; CONCATENATE(" EXEC sys.sp_dropextendedproperty"," ","@name=N'MS_Description', ","@level0type=N'SCHEMA', ","@level0name=N'dbo', ","@level1type=N'TABLE', ","@level1name=N'",schema!$B$1,"', ","@level2type=N'COLUMN', ","@level2name=N'",schema!$A15,"' ")  &amp; CONCATENATE(" EXEC sys.sp_addextendedproperty"," ","@name=N'MS_Description', ","@value=N'",schema!$F15,IF($A15="+","（"&amp;SUBSTITUTE(schema!$G15,CHAR(10),"；")&amp;"）",""),"', ","@level0type=N'SCHEMA', ","@level0name=N'dbo', ","@level1type=N'TABLE', ","@level1name=N'",schema!$B$1,"', ","@level2type=N'COLUMN', ","@level2name=N'",schema!$A15,"' "),"")</f>
        <v xml:space="preserve">If exists (SELECT * FROM sys.fn_listextendedproperty(N'MS_Description', N'SCHEMA', N'dbo', N'TABLE', N'BOSS_DAILY', N'COLUMN', N'INV_NO') ) EXEC sys.sp_dropextendedproperty @name=N'MS_Description', @level0type=N'SCHEMA', @level0name=N'dbo', @level1type=N'TABLE', @level1name=N'BOSS_DAILY', @level2type=N'COLUMN', @level2name=N'INV_NO'  EXEC sys.sp_addextendedproperty @name=N'MS_Description', @value=N'B_發票號碼', @level0type=N'SCHEMA', @level0name=N'dbo', @level1type=N'TABLE', @level1name=N'BOSS_DAILY', @level2type=N'COLUMN', @level2name=N'INV_NO' </v>
      </c>
    </row>
    <row r="18" spans="1:4" s="5" customFormat="1">
      <c r="A18" s="1"/>
      <c r="B18" s="27" t="str">
        <f>IF(schema!$A16&lt;&gt;"",CONCATENATE(IF(schema!$A18="-","--",""),"  [", schema!$A16, "] [",schema!$D16,"]",IF(schema!$E16&lt;&gt;"","(",""),schema!$E16,IF(schema!$E16&lt;&gt;"",")",""),IF(schema!$H16="Y","  NOT ", "  "),"NULL",IF(schema!$I16&lt;&gt;"",CONCATENATE(" CONSTRAINT [DF_",schema!$B$1,"_",schema!$A16,"] DEFAULT ",schema!$I16),""),IF(schema!$C16&lt;&gt;"", " IDENTITY(1,1)",""),IF(AND(schema!$B17="",schema!$M18="E"),"",",")),"")</f>
        <v xml:space="preserve">  [BILL_NO] [nvarchar](100)  NULL,</v>
      </c>
      <c r="C18" s="1"/>
      <c r="D18" s="30" t="str">
        <f>IF(schema!$A16&lt;&gt;"",CONCATENATE(IF(A16="-","--",""),"If exists (SELECT * FROM sys.fn_listextendedproperty(","N'MS_Description', ","N'SCHEMA', ","N'dbo', ","N'TABLE', ","N'",schema!$B$1,"', ","N'COLUMN', ","N'",schema!$A16,"') ", ")") &amp; CONCATENATE(" EXEC sys.sp_dropextendedproperty"," ","@name=N'MS_Description', ","@level0type=N'SCHEMA', ","@level0name=N'dbo', ","@level1type=N'TABLE', ","@level1name=N'",schema!$B$1,"', ","@level2type=N'COLUMN', ","@level2name=N'",schema!$A16,"' ")  &amp; CONCATENATE(" EXEC sys.sp_addextendedproperty"," ","@name=N'MS_Description', ","@value=N'",schema!$F16,IF($A16="+","（"&amp;SUBSTITUTE(schema!$G16,CHAR(10),"；")&amp;"）",""),"', ","@level0type=N'SCHEMA', ","@level0name=N'dbo', ","@level1type=N'TABLE', ","@level1name=N'",schema!$B$1,"', ","@level2type=N'COLUMN', ","@level2name=N'",schema!$A16,"' "),"")</f>
        <v xml:space="preserve">If exists (SELECT * FROM sys.fn_listextendedproperty(N'MS_Description', N'SCHEMA', N'dbo', N'TABLE', N'BOSS_DAILY', N'COLUMN', N'BILL_NO') ) EXEC sys.sp_dropextendedproperty @name=N'MS_Description', @level0type=N'SCHEMA', @level0name=N'dbo', @level1type=N'TABLE', @level1name=N'BOSS_DAILY', @level2type=N'COLUMN', @level2name=N'BILL_NO'  EXEC sys.sp_addextendedproperty @name=N'MS_Description', @value=N'B_帳單號碼', @level0type=N'SCHEMA', @level0name=N'dbo', @level1type=N'TABLE', @level1name=N'BOSS_DAILY', @level2type=N'COLUMN', @level2name=N'BILL_NO' </v>
      </c>
    </row>
    <row r="19" spans="1:4" s="5" customFormat="1">
      <c r="A19" s="1"/>
      <c r="B19" s="27" t="str">
        <f>IF(schema!$A17&lt;&gt;"",CONCATENATE(IF(schema!$A19="-","--",""),"  [", schema!$A17, "] [",schema!$D17,"]",IF(schema!$E17&lt;&gt;"","(",""),schema!$E17,IF(schema!$E17&lt;&gt;"",")",""),IF(schema!$H17="Y","  NOT ", "  "),"NULL",IF(schema!$I17&lt;&gt;"",CONCATENATE(" CONSTRAINT [DF_",schema!$B$1,"_",schema!$A17,"] DEFAULT ",schema!$I17),""),IF(schema!$C17&lt;&gt;"", " IDENTITY(1,1)",""),IF(AND(schema!$B18="",schema!$M19="E"),"",",")),"")</f>
        <v xml:space="preserve">  [RPT_NO] [nvarchar](MAX)  NULL,</v>
      </c>
      <c r="C19" s="1"/>
      <c r="D19" s="30" t="str">
        <f>IF(schema!$A17&lt;&gt;"",CONCATENATE(IF(A17="-","--",""),"If exists (SELECT * FROM sys.fn_listextendedproperty(","N'MS_Description', ","N'SCHEMA', ","N'dbo', ","N'TABLE', ","N'",schema!$B$1,"', ","N'COLUMN', ","N'",schema!$A17,"') ", ")") &amp; CONCATENATE(" EXEC sys.sp_dropextendedproperty"," ","@name=N'MS_Description', ","@level0type=N'SCHEMA', ","@level0name=N'dbo', ","@level1type=N'TABLE', ","@level1name=N'",schema!$B$1,"', ","@level2type=N'COLUMN', ","@level2name=N'",schema!$A17,"' ")  &amp; CONCATENATE(" EXEC sys.sp_addextendedproperty"," ","@name=N'MS_Description', ","@value=N'",schema!$F17,IF($A17="+","（"&amp;SUBSTITUTE(schema!$G17,CHAR(10),"；")&amp;"）",""),"', ","@level0type=N'SCHEMA', ","@level0name=N'dbo', ","@level1type=N'TABLE', ","@level1name=N'",schema!$B$1,"', ","@level2type=N'COLUMN', ","@level2name=N'",schema!$A17,"' "),"")</f>
        <v xml:space="preserve">If exists (SELECT * FROM sys.fn_listextendedproperty(N'MS_Description', N'SCHEMA', N'dbo', N'TABLE', N'BOSS_DAILY', N'COLUMN', N'RPT_NO') ) EXEC sys.sp_dropextendedproperty @name=N'MS_Description', @level0type=N'SCHEMA', @level0name=N'dbo', @level1type=N'TABLE', @level1name=N'BOSS_DAILY', @level2type=N'COLUMN', @level2name=N'RPT_NO'  EXEC sys.sp_addextendedproperty @name=N'MS_Description', @value=N'B_報告號碼', @level0type=N'SCHEMA', @level0name=N'dbo', @level1type=N'TABLE', @level1name=N'BOSS_DAILY', @level2type=N'COLUMN', @level2name=N'RPT_NO' </v>
      </c>
    </row>
    <row r="20" spans="1:4" s="5" customFormat="1">
      <c r="A20" s="1"/>
      <c r="B20" s="27" t="str">
        <f>IF(schema!$A18&lt;&gt;"",CONCATENATE(IF(schema!$A20="-","--",""),"  [", schema!$A18, "] [",schema!$D18,"]",IF(schema!$E18&lt;&gt;"","(",""),schema!$E18,IF(schema!$E18&lt;&gt;"",")",""),IF(schema!$H18="Y","  NOT ", "  "),"NULL",IF(schema!$I18&lt;&gt;"",CONCATENATE(" CONSTRAINT [DF_",schema!$B$1,"_",schema!$A18,"] DEFAULT ",schema!$I18),""),IF(schema!$C18&lt;&gt;"", " IDENTITY(1,1)",""),IF(AND(schema!$B19="",schema!$M20="E"),"",",")),"")</f>
        <v xml:space="preserve">  [INV_DT] [datetime]  NULL,</v>
      </c>
      <c r="C20" s="1"/>
      <c r="D20" s="30" t="str">
        <f>IF(schema!$A18&lt;&gt;"",CONCATENATE(IF(A18="-","--",""),"If exists (SELECT * FROM sys.fn_listextendedproperty(","N'MS_Description', ","N'SCHEMA', ","N'dbo', ","N'TABLE', ","N'",schema!$B$1,"', ","N'COLUMN', ","N'",schema!$A18,"') ", ")") &amp; CONCATENATE(" EXEC sys.sp_dropextendedproperty"," ","@name=N'MS_Description', ","@level0type=N'SCHEMA', ","@level0name=N'dbo', ","@level1type=N'TABLE', ","@level1name=N'",schema!$B$1,"', ","@level2type=N'COLUMN', ","@level2name=N'",schema!$A18,"' ")  &amp; CONCATENATE(" EXEC sys.sp_addextendedproperty"," ","@name=N'MS_Description', ","@value=N'",schema!$F18,IF($A18="+","（"&amp;SUBSTITUTE(schema!$G18,CHAR(10),"；")&amp;"）",""),"', ","@level0type=N'SCHEMA', ","@level0name=N'dbo', ","@level1type=N'TABLE', ","@level1name=N'",schema!$B$1,"', ","@level2type=N'COLUMN', ","@level2name=N'",schema!$A18,"' "),"")</f>
        <v xml:space="preserve">If exists (SELECT * FROM sys.fn_listextendedproperty(N'MS_Description', N'SCHEMA', N'dbo', N'TABLE', N'BOSS_DAILY', N'COLUMN', N'INV_DT') ) EXEC sys.sp_dropextendedproperty @name=N'MS_Description', @level0type=N'SCHEMA', @level0name=N'dbo', @level1type=N'TABLE', @level1name=N'BOSS_DAILY', @level2type=N'COLUMN', @level2name=N'INV_DT'  EXEC sys.sp_addextendedproperty @name=N'MS_Description', @value=N'B_發票日期', @level0type=N'SCHEMA', @level0name=N'dbo', @level1type=N'TABLE', @level1name=N'BOSS_DAILY', @level2type=N'COLUMN', @level2name=N'INV_DT' </v>
      </c>
    </row>
    <row r="21" spans="1:4" s="5" customFormat="1">
      <c r="A21" s="1"/>
      <c r="B21" s="27" t="str">
        <f>IF(schema!$A19&lt;&gt;"",CONCATENATE(IF(schema!$A21="-","--",""),"  [", schema!$A19, "] [",schema!$D19,"]",IF(schema!$E19&lt;&gt;"","(",""),schema!$E19,IF(schema!$E19&lt;&gt;"",")",""),IF(schema!$H19="Y","  NOT ", "  "),"NULL",IF(schema!$I19&lt;&gt;"",CONCATENATE(" CONSTRAINT [DF_",schema!$B$1,"_",schema!$A19,"] DEFAULT ",schema!$I19),""),IF(schema!$C19&lt;&gt;"", " IDENTITY(1,1)",""),IF(AND(schema!$B20="",schema!$M21="E"),"",",")),"")</f>
        <v xml:space="preserve">  [CURR] [nvarchar](5)  NULL,</v>
      </c>
      <c r="C21" s="1"/>
      <c r="D21" s="30" t="str">
        <f>IF(schema!$A19&lt;&gt;"",CONCATENATE(IF(A19="-","--",""),"If exists (SELECT * FROM sys.fn_listextendedproperty(","N'MS_Description', ","N'SCHEMA', ","N'dbo', ","N'TABLE', ","N'",schema!$B$1,"', ","N'COLUMN', ","N'",schema!$A19,"') ", ")") &amp; CONCATENATE(" EXEC sys.sp_dropextendedproperty"," ","@name=N'MS_Description', ","@level0type=N'SCHEMA', ","@level0name=N'dbo', ","@level1type=N'TABLE', ","@level1name=N'",schema!$B$1,"', ","@level2type=N'COLUMN', ","@level2name=N'",schema!$A19,"' ")  &amp; CONCATENATE(" EXEC sys.sp_addextendedproperty"," ","@name=N'MS_Description', ","@value=N'",schema!$F19,IF($A19="+","（"&amp;SUBSTITUTE(schema!$G19,CHAR(10),"；")&amp;"）",""),"', ","@level0type=N'SCHEMA', ","@level0name=N'dbo', ","@level1type=N'TABLE', ","@level1name=N'",schema!$B$1,"', ","@level2type=N'COLUMN', ","@level2name=N'",schema!$A19,"' "),"")</f>
        <v xml:space="preserve">If exists (SELECT * FROM sys.fn_listextendedproperty(N'MS_Description', N'SCHEMA', N'dbo', N'TABLE', N'BOSS_DAILY', N'COLUMN', N'CURR') ) EXEC sys.sp_dropextendedproperty @name=N'MS_Description', @level0type=N'SCHEMA', @level0name=N'dbo', @level1type=N'TABLE', @level1name=N'BOSS_DAILY', @level2type=N'COLUMN', @level2name=N'CURR'  EXEC sys.sp_addextendedproperty @name=N'MS_Description', @value=N'B_幣別', @level0type=N'SCHEMA', @level0name=N'dbo', @level1type=N'TABLE', @level1name=N'BOSS_DAILY', @level2type=N'COLUMN', @level2name=N'CURR' </v>
      </c>
    </row>
    <row r="22" spans="1:4" s="5" customFormat="1">
      <c r="A22" s="1"/>
      <c r="B22" s="27" t="str">
        <f>IF(schema!$A20&lt;&gt;"",CONCATENATE(IF(schema!$A22="-","--",""),"  [", schema!$A20, "] [",schema!$D20,"]",IF(schema!$E20&lt;&gt;"","(",""),schema!$E20,IF(schema!$E20&lt;&gt;"",")",""),IF(schema!$H20="Y","  NOT ", "  "),"NULL",IF(schema!$I20&lt;&gt;"",CONCATENATE(" CONSTRAINT [DF_",schema!$B$1,"_",schema!$A20,"] DEFAULT ",schema!$I20),""),IF(schema!$C20&lt;&gt;"", " IDENTITY(1,1)",""),IF(AND(schema!$B21="",schema!$M22="E"),"",",")),"")</f>
        <v xml:space="preserve">  [INV_AMT] [decimal](21,6)  NULL,</v>
      </c>
      <c r="C22" s="1"/>
      <c r="D22" s="30" t="str">
        <f>IF(schema!$A20&lt;&gt;"",CONCATENATE(IF(A20="-","--",""),"If exists (SELECT * FROM sys.fn_listextendedproperty(","N'MS_Description', ","N'SCHEMA', ","N'dbo', ","N'TABLE', ","N'",schema!$B$1,"', ","N'COLUMN', ","N'",schema!$A20,"') ", ")") &amp; CONCATENATE(" EXEC sys.sp_dropextendedproperty"," ","@name=N'MS_Description', ","@level0type=N'SCHEMA', ","@level0name=N'dbo', ","@level1type=N'TABLE', ","@level1name=N'",schema!$B$1,"', ","@level2type=N'COLUMN', ","@level2name=N'",schema!$A20,"' ")  &amp; CONCATENATE(" EXEC sys.sp_addextendedproperty"," ","@name=N'MS_Description', ","@value=N'",schema!$F20,IF($A20="+","（"&amp;SUBSTITUTE(schema!$G20,CHAR(10),"；")&amp;"）",""),"', ","@level0type=N'SCHEMA', ","@level0name=N'dbo', ","@level1type=N'TABLE', ","@level1name=N'",schema!$B$1,"', ","@level2type=N'COLUMN', ","@level2name=N'",schema!$A20,"' "),"")</f>
        <v xml:space="preserve">If exists (SELECT * FROM sys.fn_listextendedproperty(N'MS_Description', N'SCHEMA', N'dbo', N'TABLE', N'BOSS_DAILY', N'COLUMN', N'INV_AMT') ) EXEC sys.sp_dropextendedproperty @name=N'MS_Description', @level0type=N'SCHEMA', @level0name=N'dbo', @level1type=N'TABLE', @level1name=N'BOSS_DAILY', @level2type=N'COLUMN', @level2name=N'INV_AMT'  EXEC sys.sp_addextendedproperty @name=N'MS_Description', @value=N'B_發票金額', @level0type=N'SCHEMA', @level0name=N'dbo', @level1type=N'TABLE', @level1name=N'BOSS_DAILY', @level2type=N'COLUMN', @level2name=N'INV_AMT' </v>
      </c>
    </row>
    <row r="23" spans="1:4" s="5" customFormat="1">
      <c r="A23" s="1"/>
      <c r="B23" s="27" t="str">
        <f>IF(schema!$A21&lt;&gt;"",CONCATENATE(IF(schema!$A23="-","--",""),"  [", schema!$A21, "] [",schema!$D21,"]",IF(schema!$E21&lt;&gt;"","(",""),schema!$E21,IF(schema!$E21&lt;&gt;"",")",""),IF(schema!$H21="Y","  NOT ", "  "),"NULL",IF(schema!$I21&lt;&gt;"",CONCATENATE(" CONSTRAINT [DF_",schema!$B$1,"_",schema!$A21,"] DEFAULT ",schema!$I21),""),IF(schema!$C21&lt;&gt;"", " IDENTITY(1,1)",""),IF(AND(schema!$B22="",schema!$M23="E"),"",",")),"")</f>
        <v xml:space="preserve">  [ACT_BALANCE] [decimal](21,6)  NULL,</v>
      </c>
      <c r="C23" s="1"/>
      <c r="D23" s="30" t="str">
        <f>IF(schema!$A21&lt;&gt;"",CONCATENATE(IF(A21="-","--",""),"If exists (SELECT * FROM sys.fn_listextendedproperty(","N'MS_Description', ","N'SCHEMA', ","N'dbo', ","N'TABLE', ","N'",schema!$B$1,"', ","N'COLUMN', ","N'",schema!$A21,"') ", ")") &amp; CONCATENATE(" EXEC sys.sp_dropextendedproperty"," ","@name=N'MS_Description', ","@level0type=N'SCHEMA', ","@level0name=N'dbo', ","@level1type=N'TABLE', ","@level1name=N'",schema!$B$1,"', ","@level2type=N'COLUMN', ","@level2name=N'",schema!$A21,"' ")  &amp; CONCATENATE(" EXEC sys.sp_addextendedproperty"," ","@name=N'MS_Description', ","@value=N'",schema!$F21,IF($A21="+","（"&amp;SUBSTITUTE(schema!$G21,CHAR(10),"；")&amp;"）",""),"', ","@level0type=N'SCHEMA', ","@level0name=N'dbo', ","@level1type=N'TABLE', ","@level1name=N'",schema!$B$1,"', ","@level2type=N'COLUMN', ","@level2name=N'",schema!$A21,"' "),"")</f>
        <v xml:space="preserve">If exists (SELECT * FROM sys.fn_listextendedproperty(N'MS_Description', N'SCHEMA', N'dbo', N'TABLE', N'BOSS_DAILY', N'COLUMN', N'ACT_BALANCE') ) EXEC sys.sp_dropextendedproperty @name=N'MS_Description', @level0type=N'SCHEMA', @level0name=N'dbo', @level1type=N'TABLE', @level1name=N'BOSS_DAILY', @level2type=N'COLUMN', @level2name=N'ACT_BALANCE'  EXEC sys.sp_addextendedproperty @name=N'MS_Description', @value=N'B_帳上餘額', @level0type=N'SCHEMA', @level0name=N'dbo', @level1type=N'TABLE', @level1name=N'BOSS_DAILY', @level2type=N'COLUMN', @level2name=N'ACT_BALANCE' </v>
      </c>
    </row>
    <row r="24" spans="1:4" s="5" customFormat="1">
      <c r="A24" s="1"/>
      <c r="B24" s="27" t="str">
        <f>IF(schema!$A22&lt;&gt;"",CONCATENATE(IF(schema!$A24="-","--",""),"  [", schema!$A22, "] [",schema!$D22,"]",IF(schema!$E22&lt;&gt;"","(",""),schema!$E22,IF(schema!$E22&lt;&gt;"",")",""),IF(schema!$H22="Y","  NOT ", "  "),"NULL",IF(schema!$I22&lt;&gt;"",CONCATENATE(" CONSTRAINT [DF_",schema!$B$1,"_",schema!$A22,"] DEFAULT ",schema!$I22),""),IF(schema!$C22&lt;&gt;"", " IDENTITY(1,1)",""),IF(AND(schema!$B23="",schema!$M24="E"),"",",")),"")</f>
        <v xml:space="preserve">  [BUYER_NUMBER] [nvarchar](50)  NULL,</v>
      </c>
      <c r="C24" s="1"/>
      <c r="D24" s="30" t="str">
        <f>IF(schema!$A22&lt;&gt;"",CONCATENATE(IF(A22="-","--",""),"If exists (SELECT * FROM sys.fn_listextendedproperty(","N'MS_Description', ","N'SCHEMA', ","N'dbo', ","N'TABLE', ","N'",schema!$B$1,"', ","N'COLUMN', ","N'",schema!$A22,"') ", ")") &amp; CONCATENATE(" EXEC sys.sp_dropextendedproperty"," ","@name=N'MS_Description', ","@level0type=N'SCHEMA', ","@level0name=N'dbo', ","@level1type=N'TABLE', ","@level1name=N'",schema!$B$1,"', ","@level2type=N'COLUMN', ","@level2name=N'",schema!$A22,"' ")  &amp; CONCATENATE(" EXEC sys.sp_addextendedproperty"," ","@name=N'MS_Description', ","@value=N'",schema!$F22,IF($A22="+","（"&amp;SUBSTITUTE(schema!$G22,CHAR(10),"；")&amp;"）",""),"', ","@level0type=N'SCHEMA', ","@level0name=N'dbo', ","@level1type=N'TABLE', ","@level1name=N'",schema!$B$1,"', ","@level2type=N'COLUMN', ","@level2name=N'",schema!$A22,"' "),"")</f>
        <v xml:space="preserve">If exists (SELECT * FROM sys.fn_listextendedproperty(N'MS_Description', N'SCHEMA', N'dbo', N'TABLE', N'BOSS_DAILY', N'COLUMN', N'BUYER_NUMBER') ) EXEC sys.sp_dropextendedproperty @name=N'MS_Description', @level0type=N'SCHEMA', @level0name=N'dbo', @level1type=N'TABLE', @level1name=N'BOSS_DAILY', @level2type=N'COLUMN', @level2name=N'BUYER_NUMBER'  EXEC sys.sp_addextendedproperty @name=N'MS_Description', @value=N'B_買方編號', @level0type=N'SCHEMA', @level0name=N'dbo', @level1type=N'TABLE', @level1name=N'BOSS_DAILY', @level2type=N'COLUMN', @level2name=N'BUYER_NUMBER' </v>
      </c>
    </row>
    <row r="25" spans="1:4" s="5" customFormat="1">
      <c r="A25" s="1"/>
      <c r="B25" s="27" t="str">
        <f>IF(schema!$A23&lt;&gt;"",CONCATENATE(IF(schema!$A25="-","--",""),"  [", schema!$A23, "] [",schema!$D23,"]",IF(schema!$E23&lt;&gt;"","(",""),schema!$E23,IF(schema!$E23&lt;&gt;"",")",""),IF(schema!$H23="Y","  NOT ", "  "),"NULL",IF(schema!$I23&lt;&gt;"",CONCATENATE(" CONSTRAINT [DF_",schema!$B$1,"_",schema!$A23,"] DEFAULT ",schema!$I23),""),IF(schema!$C23&lt;&gt;"", " IDENTITY(1,1)",""),IF(AND(schema!$B24="",schema!$M25="E"),"",",")),"")</f>
        <v xml:space="preserve">  [INVOICE_PAYMENT_TERM] [nvarchar](50)  NULL,</v>
      </c>
      <c r="C25" s="1"/>
      <c r="D25" s="30" t="str">
        <f>IF(schema!$A23&lt;&gt;"",CONCATENATE(IF(A23="-","--",""),"If exists (SELECT * FROM sys.fn_listextendedproperty(","N'MS_Description', ","N'SCHEMA', ","N'dbo', ","N'TABLE', ","N'",schema!$B$1,"', ","N'COLUMN', ","N'",schema!$A23,"') ", ")") &amp; CONCATENATE(" EXEC sys.sp_dropextendedproperty"," ","@name=N'MS_Description', ","@level0type=N'SCHEMA', ","@level0name=N'dbo', ","@level1type=N'TABLE', ","@level1name=N'",schema!$B$1,"', ","@level2type=N'COLUMN', ","@level2name=N'",schema!$A23,"' ")  &amp; CONCATENATE(" EXEC sys.sp_addextendedproperty"," ","@name=N'MS_Description', ","@value=N'",schema!$F23,IF($A23="+","（"&amp;SUBSTITUTE(schema!$G23,CHAR(10),"；")&amp;"）",""),"', ","@level0type=N'SCHEMA', ","@level0name=N'dbo', ","@level1type=N'TABLE', ","@level1name=N'",schema!$B$1,"', ","@level2type=N'COLUMN', ","@level2name=N'",schema!$A23,"' "),"")</f>
        <v xml:space="preserve">If exists (SELECT * FROM sys.fn_listextendedproperty(N'MS_Description', N'SCHEMA', N'dbo', N'TABLE', N'BOSS_DAILY', N'COLUMN', N'INVOICE_PAYMENT_TERM') ) EXEC sys.sp_dropextendedproperty @name=N'MS_Description', @level0type=N'SCHEMA', @level0name=N'dbo', @level1type=N'TABLE', @level1name=N'BOSS_DAILY', @level2type=N'COLUMN', @level2name=N'INVOICE_PAYMENT_TERM'  EXEC sys.sp_addextendedproperty @name=N'MS_Description', @value=N'B_發票付款期限', @level0type=N'SCHEMA', @level0name=N'dbo', @level1type=N'TABLE', @level1name=N'BOSS_DAILY', @level2type=N'COLUMN', @level2name=N'INVOICE_PAYMENT_TERM' </v>
      </c>
    </row>
    <row r="26" spans="1:4" s="5" customFormat="1">
      <c r="A26" s="1"/>
      <c r="B26" s="27" t="str">
        <f>IF(schema!$A24&lt;&gt;"",CONCATENATE(IF(schema!$A26="-","--",""),"  [", schema!$A24, "] [",schema!$D24,"]",IF(schema!$E24&lt;&gt;"","(",""),schema!$E24,IF(schema!$E24&lt;&gt;"",")",""),IF(schema!$H24="Y","  NOT ", "  "),"NULL",IF(schema!$I24&lt;&gt;"",CONCATENATE(" CONSTRAINT [DF_",schema!$B$1,"_",schema!$A24,"] DEFAULT ",schema!$I24),""),IF(schema!$C24&lt;&gt;"", " IDENTITY(1,1)",""),IF(AND(schema!$B25="",schema!$M26="E"),"",",")),"")</f>
        <v xml:space="preserve">  [CUSTOMER_PAYMENT_TERM] [nvarchar](50)  NULL,</v>
      </c>
      <c r="C26" s="1"/>
      <c r="D26" s="30" t="str">
        <f>IF(schema!$A24&lt;&gt;"",CONCATENATE(IF(A24="-","--",""),"If exists (SELECT * FROM sys.fn_listextendedproperty(","N'MS_Description', ","N'SCHEMA', ","N'dbo', ","N'TABLE', ","N'",schema!$B$1,"', ","N'COLUMN', ","N'",schema!$A24,"') ", ")") &amp; CONCATENATE(" EXEC sys.sp_dropextendedproperty"," ","@name=N'MS_Description', ","@level0type=N'SCHEMA', ","@level0name=N'dbo', ","@level1type=N'TABLE', ","@level1name=N'",schema!$B$1,"', ","@level2type=N'COLUMN', ","@level2name=N'",schema!$A24,"' ")  &amp; CONCATENATE(" EXEC sys.sp_addextendedproperty"," ","@name=N'MS_Description', ","@value=N'",schema!$F24,IF($A24="+","（"&amp;SUBSTITUTE(schema!$G24,CHAR(10),"；")&amp;"）",""),"', ","@level0type=N'SCHEMA', ","@level0name=N'dbo', ","@level1type=N'TABLE', ","@level1name=N'",schema!$B$1,"', ","@level2type=N'COLUMN', ","@level2name=N'",schema!$A24,"' "),"")</f>
        <v xml:space="preserve">If exists (SELECT * FROM sys.fn_listextendedproperty(N'MS_Description', N'SCHEMA', N'dbo', N'TABLE', N'BOSS_DAILY', N'COLUMN', N'CUSTOMER_PAYMENT_TERM') ) EXEC sys.sp_dropextendedproperty @name=N'MS_Description', @level0type=N'SCHEMA', @level0name=N'dbo', @level1type=N'TABLE', @level1name=N'BOSS_DAILY', @level2type=N'COLUMN', @level2name=N'CUSTOMER_PAYMENT_TERM'  EXEC sys.sp_addextendedproperty @name=N'MS_Description', @value=N'B_客戶付款期限', @level0type=N'SCHEMA', @level0name=N'dbo', @level1type=N'TABLE', @level1name=N'BOSS_DAILY', @level2type=N'COLUMN', @level2name=N'CUSTOMER_PAYMENT_TERM' </v>
      </c>
    </row>
    <row r="27" spans="1:4" s="5" customFormat="1">
      <c r="A27" s="1"/>
      <c r="B27" s="27" t="str">
        <f>IF(schema!$A25&lt;&gt;"",CONCATENATE(IF(schema!$A27="-","--",""),"  [", schema!$A25, "] [",schema!$D25,"]",IF(schema!$E25&lt;&gt;"","(",""),schema!$E25,IF(schema!$E25&lt;&gt;"",")",""),IF(schema!$H25="Y","  NOT ", "  "),"NULL",IF(schema!$I25&lt;&gt;"",CONCATENATE(" CONSTRAINT [DF_",schema!$B$1,"_",schema!$A25,"] DEFAULT ",schema!$I25),""),IF(schema!$C25&lt;&gt;"", " IDENTITY(1,1)",""),IF(AND(schema!$B26="",schema!$M27="E"),"",",")),"")</f>
        <v xml:space="preserve">  [CRT_USER] [nvarchar](20)  NOT NULL CONSTRAINT [DF_BOSS_DAILY_CRT_USER] DEFAULT 'SYSOP',</v>
      </c>
      <c r="C27" s="1"/>
      <c r="D27" s="30" t="str">
        <f>IF(schema!$A25&lt;&gt;"",CONCATENATE(IF(A25="-","--",""),"If exists (SELECT * FROM sys.fn_listextendedproperty(","N'MS_Description', ","N'SCHEMA', ","N'dbo', ","N'TABLE', ","N'",schema!$B$1,"', ","N'COLUMN', ","N'",schema!$A25,"') ", ")") &amp; CONCATENATE(" EXEC sys.sp_dropextendedproperty"," ","@name=N'MS_Description', ","@level0type=N'SCHEMA', ","@level0name=N'dbo', ","@level1type=N'TABLE', ","@level1name=N'",schema!$B$1,"', ","@level2type=N'COLUMN', ","@level2name=N'",schema!$A25,"' ")  &amp; CONCATENATE(" EXEC sys.sp_addextendedproperty"," ","@name=N'MS_Description', ","@value=N'",schema!$F25,IF($A25="+","（"&amp;SUBSTITUTE(schema!$G25,CHAR(10),"；")&amp;"）",""),"', ","@level0type=N'SCHEMA', ","@level0name=N'dbo', ","@level1type=N'TABLE', ","@level1name=N'",schema!$B$1,"', ","@level2type=N'COLUMN', ","@level2name=N'",schema!$A25,"' "),"")</f>
        <v xml:space="preserve">If exists (SELECT * FROM sys.fn_listextendedproperty(N'MS_Description', N'SCHEMA', N'dbo', N'TABLE', N'BOSS_DAILY', N'COLUMN', N'CRT_USER') ) EXEC sys.sp_dropextendedproperty @name=N'MS_Description', @level0type=N'SCHEMA', @level0name=N'dbo', @level1type=N'TABLE', @level1name=N'BOSS_DAILY', @level2type=N'COLUMN', @level2name=N'CRT_USER'  EXEC sys.sp_addextendedproperty @name=N'MS_Description', @value=N'', @level0type=N'SCHEMA', @level0name=N'dbo', @level1type=N'TABLE', @level1name=N'BOSS_DAILY', @level2type=N'COLUMN', @level2name=N'CRT_USER' </v>
      </c>
    </row>
    <row r="28" spans="1:4" s="5" customFormat="1">
      <c r="A28" s="1"/>
      <c r="B28" s="27" t="str">
        <f>IF(schema!$A26&lt;&gt;"",CONCATENATE(IF(schema!$A28="-","--",""),"  [", schema!$A26, "] [",schema!$D26,"]",IF(schema!$E26&lt;&gt;"","(",""),schema!$E26,IF(schema!$E26&lt;&gt;"",")",""),IF(schema!$H26="Y","  NOT ", "  "),"NULL",IF(schema!$I26&lt;&gt;"",CONCATENATE(" CONSTRAINT [DF_",schema!$B$1,"_",schema!$A26,"] DEFAULT ",schema!$I26),""),IF(schema!$C26&lt;&gt;"", " IDENTITY(1,1)",""),IF(AND(schema!$B27="",schema!$M28="E"),"",",")),"")</f>
        <v xml:space="preserve">  [CRT_DATE] [datetime]  NOT NULL CONSTRAINT [DF_BOSS_DAILY_CRT_DATE] DEFAULT getdate(),</v>
      </c>
      <c r="C28" s="1"/>
      <c r="D28" s="30" t="str">
        <f>IF(schema!$A26&lt;&gt;"",CONCATENATE(IF(A26="-","--",""),"If exists (SELECT * FROM sys.fn_listextendedproperty(","N'MS_Description', ","N'SCHEMA', ","N'dbo', ","N'TABLE', ","N'",schema!$B$1,"', ","N'COLUMN', ","N'",schema!$A26,"') ", ")") &amp; CONCATENATE(" EXEC sys.sp_dropextendedproperty"," ","@name=N'MS_Description', ","@level0type=N'SCHEMA', ","@level0name=N'dbo', ","@level1type=N'TABLE', ","@level1name=N'",schema!$B$1,"', ","@level2type=N'COLUMN', ","@level2name=N'",schema!$A26,"' ")  &amp; CONCATENATE(" EXEC sys.sp_addextendedproperty"," ","@name=N'MS_Description', ","@value=N'",schema!$F26,IF($A26="+","（"&amp;SUBSTITUTE(schema!$G26,CHAR(10),"；")&amp;"）",""),"', ","@level0type=N'SCHEMA', ","@level0name=N'dbo', ","@level1type=N'TABLE', ","@level1name=N'",schema!$B$1,"', ","@level2type=N'COLUMN', ","@level2name=N'",schema!$A26,"' "),"")</f>
        <v xml:space="preserve">If exists (SELECT * FROM sys.fn_listextendedproperty(N'MS_Description', N'SCHEMA', N'dbo', N'TABLE', N'BOSS_DAILY', N'COLUMN', N'CRT_DATE') ) EXEC sys.sp_dropextendedproperty @name=N'MS_Description', @level0type=N'SCHEMA', @level0name=N'dbo', @level1type=N'TABLE', @level1name=N'BOSS_DAILY', @level2type=N'COLUMN', @level2name=N'CRT_DATE'  EXEC sys.sp_addextendedproperty @name=N'MS_Description', @value=N'', @level0type=N'SCHEMA', @level0name=N'dbo', @level1type=N'TABLE', @level1name=N'BOSS_DAILY', @level2type=N'COLUMN', @level2name=N'CRT_DATE' </v>
      </c>
    </row>
    <row r="29" spans="1:4" s="5" customFormat="1">
      <c r="A29" s="1"/>
      <c r="B29" s="27" t="str">
        <f>IF(schema!$A27&lt;&gt;"",CONCATENATE(IF(schema!$A29="-","--",""),"  [", schema!$A27, "] [",schema!$D27,"]",IF(schema!$E27&lt;&gt;"","(",""),schema!$E27,IF(schema!$E27&lt;&gt;"",")",""),IF(schema!$H27="Y","  NOT ", "  "),"NULL",IF(schema!$I27&lt;&gt;"",CONCATENATE(" CONSTRAINT [DF_",schema!$B$1,"_",schema!$A27,"] DEFAULT ",schema!$I27),""),IF(schema!$C27&lt;&gt;"", " IDENTITY(1,1)",""),IF(AND(schema!$B28="",schema!$M29="E"),"",",")),"")</f>
        <v xml:space="preserve">  [MDF_USER] [nvarchar](20)  NULL,</v>
      </c>
      <c r="C29" s="1"/>
      <c r="D29" s="30" t="str">
        <f>IF(schema!$A27&lt;&gt;"",CONCATENATE(IF(A27="-","--",""),"If exists (SELECT * FROM sys.fn_listextendedproperty(","N'MS_Description', ","N'SCHEMA', ","N'dbo', ","N'TABLE', ","N'",schema!$B$1,"', ","N'COLUMN', ","N'",schema!$A27,"') ", ")") &amp; CONCATENATE(" EXEC sys.sp_dropextendedproperty"," ","@name=N'MS_Description', ","@level0type=N'SCHEMA', ","@level0name=N'dbo', ","@level1type=N'TABLE', ","@level1name=N'",schema!$B$1,"', ","@level2type=N'COLUMN', ","@level2name=N'",schema!$A27,"' ")  &amp; CONCATENATE(" EXEC sys.sp_addextendedproperty"," ","@name=N'MS_Description', ","@value=N'",schema!$F27,IF($A27="+","（"&amp;SUBSTITUTE(schema!$G27,CHAR(10),"；")&amp;"）",""),"', ","@level0type=N'SCHEMA', ","@level0name=N'dbo', ","@level1type=N'TABLE', ","@level1name=N'",schema!$B$1,"', ","@level2type=N'COLUMN', ","@level2name=N'",schema!$A27,"' "),"")</f>
        <v xml:space="preserve">If exists (SELECT * FROM sys.fn_listextendedproperty(N'MS_Description', N'SCHEMA', N'dbo', N'TABLE', N'BOSS_DAILY', N'COLUMN', N'MDF_USER') ) EXEC sys.sp_dropextendedproperty @name=N'MS_Description', @level0type=N'SCHEMA', @level0name=N'dbo', @level1type=N'TABLE', @level1name=N'BOSS_DAILY', @level2type=N'COLUMN', @level2name=N'MDF_USER'  EXEC sys.sp_addextendedproperty @name=N'MS_Description', @value=N'', @level0type=N'SCHEMA', @level0name=N'dbo', @level1type=N'TABLE', @level1name=N'BOSS_DAILY', @level2type=N'COLUMN', @level2name=N'MDF_USER' </v>
      </c>
    </row>
    <row r="30" spans="1:4" s="5" customFormat="1">
      <c r="A30" s="1"/>
      <c r="B30" s="27" t="str">
        <f>IF(schema!$A28&lt;&gt;"",CONCATENATE(IF(schema!$A30="-","--",""),"  [", schema!$A28, "] [",schema!$D28,"]",IF(schema!$E28&lt;&gt;"","(",""),schema!$E28,IF(schema!$E28&lt;&gt;"",")",""),IF(schema!$H28="Y","  NOT ", "  "),"NULL",IF(schema!$I28&lt;&gt;"",CONCATENATE(" CONSTRAINT [DF_",schema!$B$1,"_",schema!$A28,"] DEFAULT ",schema!$I28),""),IF(schema!$C28&lt;&gt;"", " IDENTITY(1,1)",""),IF(AND(schema!$B29="",schema!$M30="E"),"",",")),"")</f>
        <v xml:space="preserve">  [MDF_DATE] [datetime]  NULL</v>
      </c>
      <c r="C30" s="1"/>
      <c r="D30" s="30" t="str">
        <f>IF(schema!$A28&lt;&gt;"",CONCATENATE(IF(A28="-","--",""),"If exists (SELECT * FROM sys.fn_listextendedproperty(","N'MS_Description', ","N'SCHEMA', ","N'dbo', ","N'TABLE', ","N'",schema!$B$1,"', ","N'COLUMN', ","N'",schema!$A28,"') ", ")") &amp; CONCATENATE(" EXEC sys.sp_dropextendedproperty"," ","@name=N'MS_Description', ","@level0type=N'SCHEMA', ","@level0name=N'dbo', ","@level1type=N'TABLE', ","@level1name=N'",schema!$B$1,"', ","@level2type=N'COLUMN', ","@level2name=N'",schema!$A28,"' ")  &amp; CONCATENATE(" EXEC sys.sp_addextendedproperty"," ","@name=N'MS_Description', ","@value=N'",schema!$F28,IF($A28="+","（"&amp;SUBSTITUTE(schema!$G28,CHAR(10),"；")&amp;"）",""),"', ","@level0type=N'SCHEMA', ","@level0name=N'dbo', ","@level1type=N'TABLE', ","@level1name=N'",schema!$B$1,"', ","@level2type=N'COLUMN', ","@level2name=N'",schema!$A28,"' "),"")</f>
        <v xml:space="preserve">If exists (SELECT * FROM sys.fn_listextendedproperty(N'MS_Description', N'SCHEMA', N'dbo', N'TABLE', N'BOSS_DAILY', N'COLUMN', N'MDF_DATE') ) EXEC sys.sp_dropextendedproperty @name=N'MS_Description', @level0type=N'SCHEMA', @level0name=N'dbo', @level1type=N'TABLE', @level1name=N'BOSS_DAILY', @level2type=N'COLUMN', @level2name=N'MDF_DATE'  EXEC sys.sp_addextendedproperty @name=N'MS_Description', @value=N'', @level0type=N'SCHEMA', @level0name=N'dbo', @level1type=N'TABLE', @level1name=N'BOSS_DAILY', @level2type=N'COLUMN', @level2name=N'MDF_DATE' </v>
      </c>
    </row>
    <row r="31" spans="1:4">
      <c r="B31" s="27" t="str">
        <f>IF(schema!$A29&lt;&gt;"",CONCATENATE(IF(schema!$A31="-","--",""),"  [", schema!$A29, "] [",schema!$D29,"]",IF(schema!$E29&lt;&gt;"","(",""),schema!$E29,IF(schema!$E29&lt;&gt;"",")",""),IF(schema!$H29="Y","  NOT ", "  "),"NULL",IF(schema!$I29&lt;&gt;"",CONCATENATE(" CONSTRAINT [DF_",schema!$B$1,"_",schema!$A29,"] DEFAULT ",schema!$I29),""),IF(schema!$C29&lt;&gt;"", " IDENTITY(1,1)",""),IF(AND(schema!$B30="",schema!$M31="E"),"",",")),"")</f>
        <v/>
      </c>
      <c r="D31" s="30"/>
    </row>
    <row r="32" spans="1:4">
      <c r="B32" s="27" t="str">
        <f>IF(COUNTA(schema!$B4:schema!#REF!)&gt;0,CONCATENATE("CONSTRAINT [PK_",schema!$B1,"] PRIMARY KEY  CLUSTERED ("),"")</f>
        <v>CONSTRAINT [PK_BOSS_DAILY] PRIMARY KEY  CLUSTERED (</v>
      </c>
      <c r="C32" s="3"/>
      <c r="D32" s="29"/>
    </row>
    <row r="33" spans="2:4">
      <c r="B33" s="27" t="str">
        <f>IF(schema!$B4&lt;&gt;"",CONCATENATE(" [",schema!$A4,"]"," ASC",IF(schema!$B5&lt;&gt;"",", ","")),"")</f>
        <v xml:space="preserve"> [BD_ID] ASC</v>
      </c>
      <c r="C33" s="2"/>
      <c r="D33" s="29"/>
    </row>
    <row r="34" spans="2:4">
      <c r="B34" s="27"/>
      <c r="C34" s="2"/>
      <c r="D34" s="29"/>
    </row>
    <row r="35" spans="2:4" ht="31.5">
      <c r="B35" s="28" t="str">
        <f>IF(COUNTA(schema!$B4:schema!#REF!)&gt;0,CONCATENATE(") WITH (PAD_INDEX  = OFF, STATISTICS_NORECOMPUTE  = OFF, IGNORE_DUP_KEY = OFF, ALLOW_ROW_LOCKS  = ON, ALLOW_PAGE_LOCKS  = ON) ON [PRIMARY]"),"")</f>
        <v>) WITH (PAD_INDEX  = OFF, STATISTICS_NORECOMPUTE  = OFF, IGNORE_DUP_KEY = OFF, ALLOW_ROW_LOCKS  = ON, ALLOW_PAGE_LOCKS  = ON) ON [PRIMARY]</v>
      </c>
      <c r="C35" s="2"/>
      <c r="D35" s="29"/>
    </row>
    <row r="36" spans="2:4">
      <c r="B36" s="27" t="str">
        <f>CONCATENATE(") ON [PRIMARY]; ")</f>
        <v xml:space="preserve">) ON [PRIMARY]; </v>
      </c>
      <c r="C36" s="2"/>
      <c r="D36" s="29"/>
    </row>
  </sheetData>
  <phoneticPr fontId="4" type="noConversion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6C71-00E1-4098-9B5D-EB0024318160}">
  <sheetPr codeName="工作表3"/>
  <dimension ref="A1:E13"/>
  <sheetViews>
    <sheetView workbookViewId="0">
      <selection activeCell="A13" sqref="A13"/>
    </sheetView>
  </sheetViews>
  <sheetFormatPr defaultRowHeight="15.75"/>
  <cols>
    <col min="1" max="1" width="20.75" style="1" bestFit="1" customWidth="1"/>
    <col min="2" max="2" width="9" style="1"/>
    <col min="3" max="3" width="12" style="3" bestFit="1" customWidth="1"/>
    <col min="4" max="16384" width="9" style="1"/>
  </cols>
  <sheetData>
    <row r="1" spans="1:5">
      <c r="A1" s="1" t="s">
        <v>9</v>
      </c>
      <c r="B1" s="1" t="s">
        <v>10</v>
      </c>
      <c r="C1" s="3" t="s">
        <v>26</v>
      </c>
      <c r="D1" s="1" t="s">
        <v>2</v>
      </c>
      <c r="E1" s="1">
        <v>1</v>
      </c>
    </row>
    <row r="2" spans="1:5">
      <c r="A2" s="1" t="s">
        <v>11</v>
      </c>
      <c r="B2" s="1" t="s">
        <v>15</v>
      </c>
      <c r="C2" s="41" t="s">
        <v>39</v>
      </c>
      <c r="D2" s="1" t="s">
        <v>27</v>
      </c>
      <c r="E2" s="1">
        <v>2</v>
      </c>
    </row>
    <row r="3" spans="1:5">
      <c r="A3" s="1" t="s">
        <v>8</v>
      </c>
      <c r="C3" s="41" t="s">
        <v>40</v>
      </c>
      <c r="D3" s="1" t="s">
        <v>28</v>
      </c>
      <c r="E3" s="1">
        <v>3</v>
      </c>
    </row>
    <row r="4" spans="1:5">
      <c r="A4" s="1" t="s">
        <v>12</v>
      </c>
      <c r="C4" s="3">
        <v>1</v>
      </c>
      <c r="D4" s="1" t="s">
        <v>29</v>
      </c>
      <c r="E4" s="1">
        <v>4</v>
      </c>
    </row>
    <row r="5" spans="1:5">
      <c r="A5" s="1" t="s">
        <v>13</v>
      </c>
      <c r="C5" s="3">
        <v>0</v>
      </c>
      <c r="D5" s="1" t="s">
        <v>30</v>
      </c>
      <c r="E5" s="1">
        <v>5</v>
      </c>
    </row>
    <row r="6" spans="1:5">
      <c r="A6" s="1" t="s">
        <v>14</v>
      </c>
      <c r="C6" s="41" t="s">
        <v>41</v>
      </c>
    </row>
    <row r="7" spans="1:5">
      <c r="A7" s="1" t="s">
        <v>36</v>
      </c>
    </row>
    <row r="8" spans="1:5">
      <c r="A8" s="1" t="s">
        <v>37</v>
      </c>
    </row>
    <row r="9" spans="1:5">
      <c r="A9" s="1" t="s">
        <v>75</v>
      </c>
    </row>
    <row r="10" spans="1:5">
      <c r="A10" s="1" t="s">
        <v>83</v>
      </c>
    </row>
    <row r="11" spans="1:5">
      <c r="A11" s="1" t="s">
        <v>88</v>
      </c>
    </row>
    <row r="12" spans="1:5">
      <c r="A12" s="1" t="s">
        <v>87</v>
      </c>
    </row>
    <row r="13" spans="1:5">
      <c r="A13" s="1" t="s">
        <v>89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schema</vt:lpstr>
      <vt:lpstr>script</vt:lpstr>
      <vt:lpstr>Data</vt:lpstr>
      <vt:lpstr>schema!Print_Area</vt:lpstr>
      <vt:lpstr>schema!Print_Titles</vt:lpstr>
    </vt:vector>
  </TitlesOfParts>
  <Company>GSS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Danna_Lin</dc:creator>
  <cp:lastModifiedBy>Brian Li</cp:lastModifiedBy>
  <cp:lastPrinted>2019-05-29T01:23:57Z</cp:lastPrinted>
  <dcterms:created xsi:type="dcterms:W3CDTF">2010-04-25T14:55:54Z</dcterms:created>
  <dcterms:modified xsi:type="dcterms:W3CDTF">2023-08-21T03:31:41Z</dcterms:modified>
</cp:coreProperties>
</file>