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SGS.LEGAL.DLS\Doc\系統文件\SD\TableSchema\"/>
    </mc:Choice>
  </mc:AlternateContent>
  <xr:revisionPtr revIDLastSave="0" documentId="13_ncr:1_{E2715147-D1B9-46A0-B2A6-14683E16A6F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chema" sheetId="115" r:id="rId1"/>
    <sheet name="script" sheetId="118" r:id="rId2"/>
    <sheet name="Data" sheetId="119" r:id="rId3"/>
  </sheets>
  <definedNames>
    <definedName name="_xlnm.Print_Area" localSheetId="0">schema!$A$1:$L$10</definedName>
    <definedName name="_xlnm.Print_Area" localSheetId="1">script!#REF!</definedName>
    <definedName name="_xlnm.Print_Titles" localSheetId="0">schema!$1:$3</definedName>
    <definedName name="_xlnm.Print_Titles" localSheetId="1">script!#REF!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18" l="1"/>
  <c r="D7" i="118"/>
  <c r="B8" i="118"/>
  <c r="D8" i="118"/>
  <c r="B9" i="118"/>
  <c r="D9" i="118"/>
  <c r="B10" i="118"/>
  <c r="D10" i="118"/>
  <c r="B11" i="118"/>
  <c r="D11" i="118"/>
  <c r="B14" i="118"/>
  <c r="B12" i="118" l="1"/>
  <c r="B6" i="118" l="1"/>
  <c r="D1" i="118" l="1"/>
  <c r="B1" i="118"/>
  <c r="D6" i="118" l="1"/>
  <c r="D4" i="118"/>
  <c r="B4" i="118" l="1"/>
  <c r="B3" i="118"/>
  <c r="B16" i="118" l="1"/>
  <c r="B13" i="118"/>
  <c r="B17" i="118" l="1"/>
  <c r="B2" i="118" l="1"/>
</calcChain>
</file>

<file path=xl/sharedStrings.xml><?xml version="1.0" encoding="utf-8"?>
<sst xmlns="http://schemas.openxmlformats.org/spreadsheetml/2006/main" count="75" uniqueCount="64">
  <si>
    <t>PK</t>
    <phoneticPr fontId="4" type="noConversion"/>
  </si>
  <si>
    <t>Seq</t>
    <phoneticPr fontId="4" type="noConversion"/>
  </si>
  <si>
    <t>Table</t>
    <phoneticPr fontId="4" type="noConversion"/>
  </si>
  <si>
    <t>Index</t>
    <phoneticPr fontId="4" type="noConversion"/>
  </si>
  <si>
    <t>Y</t>
  </si>
  <si>
    <t>getdate()</t>
  </si>
  <si>
    <t>datetime</t>
  </si>
  <si>
    <t>E</t>
    <phoneticPr fontId="4" type="noConversion"/>
  </si>
  <si>
    <t>nvarchar</t>
    <phoneticPr fontId="4" type="noConversion"/>
  </si>
  <si>
    <t>int</t>
    <phoneticPr fontId="4" type="noConversion"/>
  </si>
  <si>
    <t>Y</t>
    <phoneticPr fontId="4" type="noConversion"/>
  </si>
  <si>
    <t>nchar</t>
    <phoneticPr fontId="4" type="noConversion"/>
  </si>
  <si>
    <t>ntext</t>
    <phoneticPr fontId="4" type="noConversion"/>
  </si>
  <si>
    <t>datetime</t>
    <phoneticPr fontId="4" type="noConversion"/>
  </si>
  <si>
    <t>bit</t>
    <phoneticPr fontId="4" type="noConversion"/>
  </si>
  <si>
    <t>N</t>
    <phoneticPr fontId="4" type="noConversion"/>
  </si>
  <si>
    <t>Server</t>
    <phoneticPr fontId="4" type="noConversion"/>
  </si>
  <si>
    <t>Database</t>
    <phoneticPr fontId="4" type="noConversion"/>
  </si>
  <si>
    <t>Description</t>
    <phoneticPr fontId="4" type="noConversion"/>
  </si>
  <si>
    <t>Column</t>
    <phoneticPr fontId="4" type="noConversion"/>
  </si>
  <si>
    <t>Type</t>
    <phoneticPr fontId="4" type="noConversion"/>
  </si>
  <si>
    <t>TWDB009</t>
    <phoneticPr fontId="4" type="noConversion"/>
  </si>
  <si>
    <t>!Null</t>
    <phoneticPr fontId="4" type="noConversion"/>
  </si>
  <si>
    <t>Memo</t>
    <phoneticPr fontId="4" type="noConversion"/>
  </si>
  <si>
    <t>Len.</t>
    <phoneticPr fontId="4" type="noConversion"/>
  </si>
  <si>
    <t>Def. Value</t>
    <phoneticPr fontId="4" type="noConversion"/>
  </si>
  <si>
    <t>getdate()</t>
    <phoneticPr fontId="4" type="noConversion"/>
  </si>
  <si>
    <t>View</t>
    <phoneticPr fontId="4" type="noConversion"/>
  </si>
  <si>
    <t>SP</t>
    <phoneticPr fontId="4" type="noConversion"/>
  </si>
  <si>
    <t>FN</t>
    <phoneticPr fontId="4" type="noConversion"/>
  </si>
  <si>
    <t>Trigger</t>
    <phoneticPr fontId="4" type="noConversion"/>
  </si>
  <si>
    <t>CRT_USER</t>
    <phoneticPr fontId="4" type="noConversion"/>
  </si>
  <si>
    <t>CRT_DATE</t>
    <phoneticPr fontId="4" type="noConversion"/>
  </si>
  <si>
    <r>
      <rPr>
        <sz val="10"/>
        <color theme="9" tint="-0.249977111117893"/>
        <rFont val="Segoe UI Symbol"/>
        <family val="3"/>
      </rPr>
      <t>⚠</t>
    </r>
    <r>
      <rPr>
        <sz val="10"/>
        <color theme="9" tint="-0.249977111117893"/>
        <rFont val="新細明體"/>
        <family val="3"/>
        <charset val="136"/>
      </rPr>
      <t xml:space="preserve"> </t>
    </r>
    <r>
      <rPr>
        <sz val="10"/>
        <color theme="9" tint="-0.249977111117893"/>
        <rFont val="細明體"/>
        <family val="3"/>
        <charset val="136"/>
      </rPr>
      <t>資料請建</t>
    </r>
    <r>
      <rPr>
        <sz val="10"/>
        <color theme="9" tint="-0.249977111117893"/>
        <rFont val="新細明體"/>
        <family val="3"/>
        <charset val="136"/>
      </rPr>
      <t>於</t>
    </r>
    <r>
      <rPr>
        <sz val="10"/>
        <color theme="9" tint="-0.249977111117893"/>
        <rFont val="細明體"/>
        <family val="3"/>
        <charset val="136"/>
      </rPr>
      <t>此</t>
    </r>
    <r>
      <rPr>
        <sz val="10"/>
        <color theme="9" tint="-0.249977111117893"/>
        <rFont val="新細明體"/>
        <family val="3"/>
        <charset val="136"/>
      </rPr>
      <t>列</t>
    </r>
    <r>
      <rPr>
        <sz val="10"/>
        <color theme="9" tint="-0.249977111117893"/>
        <rFont val="細明體"/>
        <family val="3"/>
        <charset val="136"/>
      </rPr>
      <t>以上</t>
    </r>
    <r>
      <rPr>
        <sz val="10"/>
        <color theme="9" tint="-0.249977111117893"/>
        <rFont val="新細明體"/>
        <family val="3"/>
        <charset val="136"/>
      </rPr>
      <t>，不足請自行插入列</t>
    </r>
    <phoneticPr fontId="4" type="noConversion"/>
  </si>
  <si>
    <t>decimal</t>
    <phoneticPr fontId="4" type="noConversion"/>
  </si>
  <si>
    <t>smallint</t>
    <phoneticPr fontId="4" type="noConversion"/>
  </si>
  <si>
    <t>P.</t>
    <phoneticPr fontId="4" type="noConversion"/>
  </si>
  <si>
    <t>'Y'</t>
    <phoneticPr fontId="4" type="noConversion"/>
  </si>
  <si>
    <t>'N'</t>
    <phoneticPr fontId="4" type="noConversion"/>
  </si>
  <si>
    <t>'SYSOP'</t>
    <phoneticPr fontId="4" type="noConversion"/>
  </si>
  <si>
    <t>'SYSOP'</t>
  </si>
  <si>
    <t>nvarchar</t>
  </si>
  <si>
    <t>Y</t>
    <phoneticPr fontId="4" type="noConversion"/>
  </si>
  <si>
    <t>DLS_UAT</t>
    <phoneticPr fontId="4" type="noConversion"/>
  </si>
  <si>
    <t>流水號</t>
    <phoneticPr fontId="4" type="noConversion"/>
  </si>
  <si>
    <t>uniqueidentifier</t>
    <phoneticPr fontId="4" type="noConversion"/>
  </si>
  <si>
    <t>建檔人員</t>
    <phoneticPr fontId="4" type="noConversion"/>
  </si>
  <si>
    <t>建檔時間</t>
    <phoneticPr fontId="4" type="noConversion"/>
  </si>
  <si>
    <t>varchar</t>
    <phoneticPr fontId="4" type="noConversion"/>
  </si>
  <si>
    <t>varchar</t>
    <phoneticPr fontId="4" type="noConversion"/>
  </si>
  <si>
    <t>LOG_ID</t>
    <phoneticPr fontId="4" type="noConversion"/>
  </si>
  <si>
    <t>Y</t>
    <phoneticPr fontId="4" type="noConversion"/>
  </si>
  <si>
    <t>bigint</t>
  </si>
  <si>
    <t>bigint</t>
    <phoneticPr fontId="4" type="noConversion"/>
  </si>
  <si>
    <t>ACT_ID</t>
    <phoneticPr fontId="4" type="noConversion"/>
  </si>
  <si>
    <t>OPT_LOG</t>
    <phoneticPr fontId="4" type="noConversion"/>
  </si>
  <si>
    <t>系統操作紀錄</t>
    <phoneticPr fontId="4" type="noConversion"/>
  </si>
  <si>
    <t>操作ID</t>
    <phoneticPr fontId="4" type="noConversion"/>
  </si>
  <si>
    <t>餐數 ACTION</t>
    <phoneticPr fontId="4" type="noConversion"/>
  </si>
  <si>
    <t>MSG</t>
    <phoneticPr fontId="4" type="noConversion"/>
  </si>
  <si>
    <t>MEMO</t>
    <phoneticPr fontId="4" type="noConversion"/>
  </si>
  <si>
    <t>MAX</t>
    <phoneticPr fontId="4" type="noConversion"/>
  </si>
  <si>
    <t>訊息</t>
    <phoneticPr fontId="4" type="noConversion"/>
  </si>
  <si>
    <t>備忘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</si>
</sst>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  <font>
      <u/>
      <sz val="11"/>
      <color indexed="12"/>
      <name val="微軟正黑體"/>
      <family val="2"/>
      <charset val="136"/>
    </font>
    <font>
      <u/>
      <sz val="11"/>
      <color theme="11"/>
      <name val="微軟正黑體"/>
      <family val="2"/>
      <charset val="136"/>
    </font>
    <font>
      <sz val="12"/>
      <name val="Consolas"/>
      <family val="3"/>
    </font>
    <font>
      <b/>
      <sz val="12"/>
      <name val="Consolas"/>
      <family val="3"/>
    </font>
    <font>
      <sz val="10"/>
      <color theme="9" tint="-0.249977111117893"/>
      <name val="Consolas"/>
      <family val="3"/>
    </font>
    <font>
      <sz val="10"/>
      <color theme="9" tint="-0.249977111117893"/>
      <name val="細明體"/>
      <family val="3"/>
      <charset val="136"/>
    </font>
    <font>
      <sz val="10"/>
      <color theme="9" tint="-0.249977111117893"/>
      <name val="新細明體"/>
      <family val="3"/>
      <charset val="136"/>
    </font>
    <font>
      <sz val="10"/>
      <color theme="9" tint="-0.249977111117893"/>
      <name val="Segoe UI Symbol"/>
      <family val="3"/>
    </font>
    <font>
      <b/>
      <sz val="12"/>
      <name val="微軟正黑體"/>
      <family val="2"/>
      <charset val="136"/>
    </font>
    <font>
      <sz val="12"/>
      <color theme="9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theme="9"/>
      </top>
      <bottom/>
      <diagonal/>
    </border>
    <border>
      <left/>
      <right/>
      <top/>
      <bottom style="thick">
        <color theme="9"/>
      </bottom>
      <diagonal/>
    </border>
  </borders>
  <cellStyleXfs count="1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justify" vertical="center" wrapText="1"/>
    </xf>
    <xf numFmtId="49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2" fillId="0" borderId="0" xfId="0" applyFont="1" applyBorder="1">
      <alignment vertical="center"/>
    </xf>
    <xf numFmtId="0" fontId="12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shrinkToFit="1"/>
    </xf>
    <xf numFmtId="49" fontId="12" fillId="4" borderId="1" xfId="0" applyNumberFormat="1" applyFont="1" applyFill="1" applyBorder="1" applyAlignment="1">
      <alignment horizontal="center" vertical="center" shrinkToFit="1"/>
    </xf>
    <xf numFmtId="0" fontId="11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justify" vertical="center" wrapText="1"/>
    </xf>
    <xf numFmtId="0" fontId="11" fillId="0" borderId="2" xfId="0" quotePrefix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1" fillId="6" borderId="0" xfId="0" applyFont="1" applyFill="1">
      <alignment vertical="center"/>
    </xf>
    <xf numFmtId="0" fontId="11" fillId="6" borderId="0" xfId="0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0" xfId="0" applyFont="1" applyFill="1" applyBorder="1" applyAlignment="1">
      <alignment vertical="center"/>
    </xf>
    <xf numFmtId="0" fontId="11" fillId="7" borderId="0" xfId="0" applyFont="1" applyFill="1">
      <alignment vertical="center"/>
    </xf>
    <xf numFmtId="0" fontId="17" fillId="0" borderId="0" xfId="0" applyFont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justify" vertical="center" wrapText="1"/>
    </xf>
    <xf numFmtId="0" fontId="8" fillId="0" borderId="2" xfId="0" applyFont="1" applyFill="1" applyBorder="1" applyAlignment="1">
      <alignment horizontal="justify" vertical="center" wrapText="1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quotePrefix="1" applyFont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</cellXfs>
  <cellStyles count="14">
    <cellStyle name="一般" xfId="0" builtinId="0"/>
    <cellStyle name="一般 4 2" xfId="12" xr:uid="{00000000-0005-0000-0000-000001000000}"/>
    <cellStyle name="一般 4 2 2" xfId="13" xr:uid="{00000000-0005-0000-0000-000002000000}"/>
    <cellStyle name="已瀏覽過的超連結" xfId="11" builtinId="9" customBuiltin="1"/>
    <cellStyle name="好_分期加扣項資料檔" xfId="1" xr:uid="{00000000-0005-0000-0000-000004000000}"/>
    <cellStyle name="好_員工薪資單主檔" xfId="2" xr:uid="{00000000-0005-0000-0000-000005000000}"/>
    <cellStyle name="好_員工薪資單明細檔" xfId="3" xr:uid="{00000000-0005-0000-0000-000006000000}"/>
    <cellStyle name="好_變動加扣項資料檔" xfId="4" xr:uid="{00000000-0005-0000-0000-000007000000}"/>
    <cellStyle name="常规_Sheet4_19" xfId="5" xr:uid="{00000000-0005-0000-0000-000008000000}"/>
    <cellStyle name="超連結" xfId="6" builtinId="8" customBuiltin="1"/>
    <cellStyle name="壞_分期加扣項資料檔" xfId="7" xr:uid="{00000000-0005-0000-0000-00000A000000}"/>
    <cellStyle name="壞_員工薪資單主檔" xfId="8" xr:uid="{00000000-0005-0000-0000-00000B000000}"/>
    <cellStyle name="壞_員工薪資單明細檔" xfId="9" xr:uid="{00000000-0005-0000-0000-00000C000000}"/>
    <cellStyle name="壞_變動加扣項資料檔" xfId="10" xr:uid="{00000000-0005-0000-0000-00000D000000}"/>
  </cellStyles>
  <dxfs count="0"/>
  <tableStyles count="0" defaultTableStyle="TableStyleMedium2" defaultPivotStyle="PivotStyleLight16"/>
  <colors>
    <mruColors>
      <color rgb="FF0000FF"/>
      <color rgb="FFFFFFCC"/>
      <color rgb="FFF6F9CF"/>
      <color rgb="FFFBFDF5"/>
      <color rgb="FFF3F9E3"/>
      <color rgb="FFF6FADA"/>
      <color rgb="FFE6F3C3"/>
      <color rgb="FFDCF0C6"/>
      <color rgb="FFFFF0F0"/>
      <color rgb="FFFF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>
    <tabColor theme="9"/>
    <outlinePr summaryBelow="0" summaryRight="0"/>
    <pageSetUpPr fitToPage="1"/>
  </sheetPr>
  <dimension ref="A1:Q85"/>
  <sheetViews>
    <sheetView zoomScale="110" zoomScaleNormal="110" workbookViewId="0">
      <selection activeCell="H7" sqref="H7"/>
    </sheetView>
  </sheetViews>
  <sheetFormatPr defaultColWidth="9" defaultRowHeight="15.75"/>
  <cols>
    <col min="1" max="1" width="22.5" style="7" customWidth="1"/>
    <col min="2" max="3" width="3.875" style="8" customWidth="1"/>
    <col min="4" max="4" width="20.875" style="7" bestFit="1" customWidth="1"/>
    <col min="5" max="5" width="5.875" style="8" customWidth="1"/>
    <col min="6" max="6" width="29.375" style="7" customWidth="1"/>
    <col min="7" max="7" width="25" style="7" customWidth="1"/>
    <col min="8" max="8" width="6.875" style="7" customWidth="1"/>
    <col min="9" max="9" width="12" style="7" customWidth="1"/>
    <col min="10" max="12" width="4.25" style="7" customWidth="1"/>
    <col min="13" max="13" width="2.625" style="7" customWidth="1"/>
    <col min="14" max="14" width="3.75" style="1" customWidth="1"/>
    <col min="15" max="15" width="21" style="8" customWidth="1"/>
    <col min="16" max="16" width="8.875" style="8" customWidth="1"/>
    <col min="17" max="17" width="10.875" style="8" customWidth="1"/>
    <col min="18" max="16384" width="9" style="7"/>
  </cols>
  <sheetData>
    <row r="1" spans="1:17">
      <c r="A1" s="16" t="s">
        <v>2</v>
      </c>
      <c r="B1" s="44" t="s">
        <v>55</v>
      </c>
      <c r="C1" s="44"/>
      <c r="D1" s="44"/>
      <c r="E1" s="6"/>
      <c r="F1" s="16" t="s">
        <v>17</v>
      </c>
      <c r="G1" s="6" t="s">
        <v>43</v>
      </c>
      <c r="H1" s="42" t="s">
        <v>16</v>
      </c>
      <c r="I1" s="42"/>
      <c r="J1" s="46" t="s">
        <v>21</v>
      </c>
      <c r="K1" s="46"/>
      <c r="L1" s="46"/>
    </row>
    <row r="2" spans="1:17" ht="16.5" thickBot="1">
      <c r="A2" s="16" t="s">
        <v>18</v>
      </c>
      <c r="B2" s="45" t="s">
        <v>56</v>
      </c>
      <c r="C2" s="45"/>
      <c r="D2" s="45"/>
      <c r="E2" s="6"/>
      <c r="F2" s="4"/>
      <c r="G2" s="6"/>
      <c r="H2" s="42" t="s">
        <v>20</v>
      </c>
      <c r="I2" s="42"/>
      <c r="J2" s="43" t="s">
        <v>2</v>
      </c>
      <c r="K2" s="43"/>
      <c r="L2" s="43"/>
    </row>
    <row r="3" spans="1:17" s="14" customFormat="1" ht="16.5" thickTop="1">
      <c r="A3" s="17" t="s">
        <v>19</v>
      </c>
      <c r="B3" s="17" t="s">
        <v>0</v>
      </c>
      <c r="C3" s="17" t="s">
        <v>1</v>
      </c>
      <c r="D3" s="17" t="s">
        <v>20</v>
      </c>
      <c r="E3" s="19" t="s">
        <v>24</v>
      </c>
      <c r="F3" s="17" t="s">
        <v>18</v>
      </c>
      <c r="G3" s="17" t="s">
        <v>23</v>
      </c>
      <c r="H3" s="18" t="s">
        <v>22</v>
      </c>
      <c r="I3" s="18" t="s">
        <v>25</v>
      </c>
      <c r="J3" s="17"/>
      <c r="K3" s="17" t="s">
        <v>3</v>
      </c>
      <c r="L3" s="17"/>
      <c r="M3" s="17"/>
      <c r="N3" s="39" t="s">
        <v>36</v>
      </c>
      <c r="O3" s="15"/>
      <c r="P3" s="15"/>
      <c r="Q3" s="15"/>
    </row>
    <row r="4" spans="1:17" s="10" customFormat="1">
      <c r="A4" s="9" t="s">
        <v>50</v>
      </c>
      <c r="B4" s="6" t="s">
        <v>10</v>
      </c>
      <c r="C4" s="6" t="s">
        <v>51</v>
      </c>
      <c r="D4" s="10" t="s">
        <v>52</v>
      </c>
      <c r="E4" s="6"/>
      <c r="F4" s="11" t="s">
        <v>44</v>
      </c>
      <c r="G4" s="36"/>
      <c r="H4" s="6" t="s">
        <v>10</v>
      </c>
      <c r="I4" s="6"/>
      <c r="J4" s="12"/>
      <c r="K4" s="12"/>
      <c r="L4" s="12"/>
      <c r="N4" s="38"/>
      <c r="O4" s="8"/>
      <c r="P4" s="8"/>
      <c r="Q4" s="6"/>
    </row>
    <row r="5" spans="1:17" s="10" customFormat="1">
      <c r="A5" s="9" t="s">
        <v>54</v>
      </c>
      <c r="B5" s="40"/>
      <c r="C5" s="40"/>
      <c r="D5" s="10" t="s">
        <v>9</v>
      </c>
      <c r="E5" s="40"/>
      <c r="F5" s="11" t="s">
        <v>57</v>
      </c>
      <c r="G5" s="36" t="s">
        <v>58</v>
      </c>
      <c r="H5" s="40" t="s">
        <v>42</v>
      </c>
      <c r="I5" s="40"/>
      <c r="J5" s="12"/>
      <c r="K5" s="12"/>
      <c r="L5" s="12"/>
      <c r="N5" s="40" t="s">
        <v>4</v>
      </c>
      <c r="O5" s="8"/>
      <c r="P5" s="8"/>
      <c r="Q5" s="40"/>
    </row>
    <row r="6" spans="1:17" s="10" customFormat="1">
      <c r="A6" s="9" t="s">
        <v>59</v>
      </c>
      <c r="B6" s="40"/>
      <c r="C6" s="40"/>
      <c r="D6" s="10" t="s">
        <v>48</v>
      </c>
      <c r="E6" s="40">
        <v>200</v>
      </c>
      <c r="F6" s="11" t="s">
        <v>62</v>
      </c>
      <c r="G6" s="36"/>
      <c r="H6" s="40"/>
      <c r="I6" s="40"/>
      <c r="J6" s="12"/>
      <c r="K6" s="12"/>
      <c r="L6" s="12"/>
      <c r="N6" s="40" t="s">
        <v>4</v>
      </c>
      <c r="O6" s="8"/>
      <c r="P6" s="8"/>
      <c r="Q6" s="40"/>
    </row>
    <row r="7" spans="1:17" s="10" customFormat="1">
      <c r="A7" s="9" t="s">
        <v>60</v>
      </c>
      <c r="B7" s="38"/>
      <c r="C7" s="38"/>
      <c r="D7" s="10" t="s">
        <v>41</v>
      </c>
      <c r="E7" s="38" t="s">
        <v>61</v>
      </c>
      <c r="F7" s="11" t="s">
        <v>63</v>
      </c>
      <c r="G7" s="36"/>
      <c r="H7" s="6"/>
      <c r="I7" s="6"/>
      <c r="J7" s="12"/>
      <c r="K7" s="12"/>
      <c r="L7" s="12"/>
      <c r="N7" s="38"/>
      <c r="O7" s="36"/>
      <c r="P7" s="8"/>
      <c r="Q7" s="6"/>
    </row>
    <row r="8" spans="1:17" s="10" customFormat="1">
      <c r="A8" s="9" t="s">
        <v>31</v>
      </c>
      <c r="B8" s="6"/>
      <c r="C8" s="6"/>
      <c r="D8" s="10" t="s">
        <v>8</v>
      </c>
      <c r="E8" s="6">
        <v>20</v>
      </c>
      <c r="F8" s="11" t="s">
        <v>46</v>
      </c>
      <c r="G8" s="36"/>
      <c r="H8" s="6" t="s">
        <v>4</v>
      </c>
      <c r="I8" s="6" t="s">
        <v>40</v>
      </c>
      <c r="J8" s="6"/>
      <c r="K8" s="6"/>
      <c r="L8" s="6"/>
      <c r="N8" s="38"/>
      <c r="O8" s="8"/>
      <c r="P8" s="8"/>
      <c r="Q8" s="6"/>
    </row>
    <row r="9" spans="1:17" s="10" customFormat="1">
      <c r="A9" s="9" t="s">
        <v>32</v>
      </c>
      <c r="B9" s="6"/>
      <c r="C9" s="6"/>
      <c r="D9" s="10" t="s">
        <v>6</v>
      </c>
      <c r="E9" s="6"/>
      <c r="F9" s="11" t="s">
        <v>47</v>
      </c>
      <c r="G9" s="36"/>
      <c r="H9" s="6" t="s">
        <v>4</v>
      </c>
      <c r="I9" s="6" t="s">
        <v>5</v>
      </c>
      <c r="J9" s="6"/>
      <c r="K9" s="6"/>
      <c r="L9" s="6"/>
      <c r="N9" s="38"/>
      <c r="O9" s="8"/>
      <c r="P9" s="8"/>
      <c r="Q9" s="6"/>
    </row>
    <row r="10" spans="1:17" s="10" customFormat="1" ht="16.5" thickBot="1">
      <c r="A10" s="20"/>
      <c r="B10" s="21"/>
      <c r="C10" s="21"/>
      <c r="D10" s="22"/>
      <c r="E10" s="21"/>
      <c r="F10" s="23"/>
      <c r="G10" s="37"/>
      <c r="H10" s="21"/>
      <c r="I10" s="24"/>
      <c r="J10" s="21"/>
      <c r="K10" s="21"/>
      <c r="L10" s="21"/>
      <c r="M10" s="22"/>
      <c r="N10" s="38"/>
      <c r="O10" s="8"/>
      <c r="P10" s="8"/>
      <c r="Q10" s="6"/>
    </row>
    <row r="11" spans="1:17" ht="16.5" thickTop="1">
      <c r="L11" s="25" t="s">
        <v>33</v>
      </c>
      <c r="M11" s="35" t="s">
        <v>7</v>
      </c>
    </row>
    <row r="35" spans="15:16">
      <c r="O35" s="6"/>
      <c r="P35" s="6"/>
    </row>
    <row r="54" spans="15:17">
      <c r="O54" s="13"/>
      <c r="P54" s="13"/>
      <c r="Q54" s="6"/>
    </row>
    <row r="85" spans="15:17">
      <c r="O85" s="13"/>
      <c r="P85" s="13"/>
      <c r="Q85" s="6"/>
    </row>
  </sheetData>
  <mergeCells count="6">
    <mergeCell ref="H1:I1"/>
    <mergeCell ref="H2:I2"/>
    <mergeCell ref="J2:L2"/>
    <mergeCell ref="B1:D1"/>
    <mergeCell ref="B2:D2"/>
    <mergeCell ref="J1:L1"/>
  </mergeCells>
  <phoneticPr fontId="4" type="noConversion"/>
  <pageMargins left="0.39370078740157483" right="0.39370078740157483" top="0.39370078740157483" bottom="0.39370078740157483" header="0.19685039370078741" footer="0.19685039370078741"/>
  <pageSetup paperSize="9" scale="89" fitToHeight="0" orientation="portrait" r:id="rId1"/>
  <headerFooter>
    <oddFooter>&amp;C&amp;"微軟正黑體,標準"- &amp;P -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01F8FCF-CB14-4F10-8770-B87B9FAD4A24}">
          <x14:formula1>
            <xm:f>Data!$D$1:$D$32</xm:f>
          </x14:formula1>
          <xm:sqref>J2:L2</xm:sqref>
        </x14:dataValidation>
        <x14:dataValidation type="list" allowBlank="1" showInputMessage="1" showErrorMessage="1" xr:uid="{A896AF08-F4A5-4E4E-BBB9-30E28224E2DA}">
          <x14:formula1>
            <xm:f>Data!$A$1:$A$33</xm:f>
          </x14:formula1>
          <xm:sqref>D4:D10</xm:sqref>
        </x14:dataValidation>
        <x14:dataValidation type="list" allowBlank="1" showInputMessage="1" showErrorMessage="1" xr:uid="{BC6A188F-74BD-4A76-AD3F-1D96A4C2871A}">
          <x14:formula1>
            <xm:f>Data!$C$1:$C$26</xm:f>
          </x14:formula1>
          <xm:sqref>I4:I10</xm:sqref>
        </x14:dataValidation>
        <x14:dataValidation type="list" allowBlank="1" showInputMessage="1" showErrorMessage="1" xr:uid="{D7AE23C9-3837-47E8-90BF-E44B02DC077E}">
          <x14:formula1>
            <xm:f>Data!$B$1:$B$12</xm:f>
          </x14:formula1>
          <xm:sqref>N4:N10 B4:C10 H4:H10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>
    <tabColor theme="6" tint="0.79998168889431442"/>
    <outlinePr summaryBelow="0" summaryRight="0"/>
  </sheetPr>
  <dimension ref="A1:D17"/>
  <sheetViews>
    <sheetView tabSelected="1" workbookViewId="0">
      <selection activeCell="D1" sqref="D1:D1048576"/>
    </sheetView>
  </sheetViews>
  <sheetFormatPr defaultColWidth="9" defaultRowHeight="15.75"/>
  <cols>
    <col min="1" max="1" width="2.625" style="1" customWidth="1"/>
    <col min="2" max="2" width="104.375" style="26" customWidth="1"/>
    <col min="3" max="3" width="5.125" style="1" customWidth="1"/>
    <col min="4" max="4" width="102.375" style="31" customWidth="1"/>
    <col min="5" max="16384" width="9" style="1"/>
  </cols>
  <sheetData>
    <row r="1" spans="1:4" s="32" customFormat="1" ht="27" customHeight="1">
      <c r="B1" s="33" t="str">
        <f>CONCATENATE("-- Create Table --")</f>
        <v>-- Create Table --</v>
      </c>
      <c r="D1" s="34" t="str">
        <f>CONCATENATE("-- Modify Description --")</f>
        <v>-- Modify Description --</v>
      </c>
    </row>
    <row r="2" spans="1:4">
      <c r="B2" s="27" t="str">
        <f>CONCATENATE("-- USE [",schema!$G1,"]; ","     --","[",schema!$B1,"](",schema!$B2,")")</f>
        <v>-- USE [DLS_UAT];      --[OPT_LOG](系統操作紀錄)</v>
      </c>
      <c r="C2" s="2"/>
      <c r="D2" s="29"/>
    </row>
    <row r="3" spans="1:4" ht="31.5">
      <c r="B3" s="28" t="str">
        <f>CONCATENATE("If exists (SELECT * FROM dbo.sysobjects WHERE id = object_id(N'[dbo].[",schema!$B1,"]') ) Drop Table [dbo].[",schema!$B1,"]; ")</f>
        <v xml:space="preserve">If exists (SELECT * FROM dbo.sysobjects WHERE id = object_id(N'[dbo].[OPT_LOG]') ) Drop Table [dbo].[OPT_LOG]; </v>
      </c>
      <c r="C3" s="2"/>
      <c r="D3" s="29"/>
    </row>
    <row r="4" spans="1:4" s="5" customFormat="1">
      <c r="A4" s="1"/>
      <c r="B4" s="27" t="str">
        <f>CONCATENATE(" CREATE TABLE [dbo].[",schema!$B1,"]", " (")</f>
        <v xml:space="preserve"> CREATE TABLE [dbo].[OPT_LOG] (</v>
      </c>
      <c r="C4" s="2"/>
      <c r="D4" s="30" t="str">
        <f>IF(schema!$A3&lt;&gt;"",CONCATENATE(IF(A3="-","--",""),"If exists (SELECT * FROM sys.fn_listextendedproperty(","N'MS_Description', ","N'SCHEMA', ","N'dbo', ","N'TABLE', ","N'",schema!$B$1,"', NULL, NULL) ", ")") &amp; CONCATENATE(" EXEC sys.sp_dropextendedproperty"," ","@name=N'MS_Description', ","@level0type=N'SCHEMA', ","@level0name=N'dbo', ","@level1type=N'TABLE', ","@level1name=N'",schema!$B$1,"' ")  &amp; CONCATENATE(" EXEC sys.sp_addextendedproperty"," ","@name=N'MS_Description', ","@value=N'",schema!$B2,IF($A3="+","（"&amp;SUBSTITUTE(schema!$J3,CHAR(10),"；")&amp;"）",""),"', ","@level0type=N'SCHEMA', ","@level0name=N'dbo', ","@level1type=N'TABLE', ","@level1name=N'",schema!$B$1,"' "),"")</f>
        <v xml:space="preserve">If exists (SELECT * FROM sys.fn_listextendedproperty(N'MS_Description', N'SCHEMA', N'dbo', N'TABLE', N'OPT_LOG', NULL, NULL) ) EXEC sys.sp_dropextendedproperty @name=N'MS_Description', @level0type=N'SCHEMA', @level0name=N'dbo', @level1type=N'TABLE', @level1name=N'OPT_LOG'  EXEC sys.sp_addextendedproperty @name=N'MS_Description', @value=N'系統操作紀錄', @level0type=N'SCHEMA', @level0name=N'dbo', @level1type=N'TABLE', @level1name=N'OPT_LOG' </v>
      </c>
    </row>
    <row r="5" spans="1:4">
      <c r="B5" s="27"/>
      <c r="C5" s="2"/>
      <c r="D5" s="30"/>
    </row>
    <row r="6" spans="1:4" s="5" customFormat="1">
      <c r="A6" s="1"/>
      <c r="B6" s="27" t="str">
        <f>IF(schema!$A4&lt;&gt;"",CONCATENATE(IF(schema!$A6="-","--",""),"  [", schema!$A4, "] [",schema!$D4,"]",IF(schema!$E4&lt;&gt;"","(",""),schema!$E4,IF(schema!$E4&lt;&gt;"",")",""),IF(schema!$H4="Y","  NOT ", "  "),"NULL",IF(schema!$I4&lt;&gt;"",CONCATENATE(" CONSTRAINT [DF_",schema!$B$1,"_",schema!$A4,"] DEFAULT ",schema!$I4),""),IF(schema!$C4&lt;&gt;"", " IDENTITY(1,1)",""),IF(AND(schema!$B5="",schema!$M6="E"),"",",")),"")</f>
        <v xml:space="preserve">  [LOG_ID] [bigint]  NOT NULL IDENTITY(1,1),</v>
      </c>
      <c r="C6" s="1"/>
      <c r="D6" s="30" t="str">
        <f>IF(schema!$A4&lt;&gt;"",CONCATENATE(IF(A4="-","--",""),"If exists (SELECT * FROM sys.fn_listextendedproperty(","N'MS_Description', ","N'SCHEMA', ","N'dbo', ","N'TABLE', ","N'",schema!$B$1,"', ","N'COLUMN', ","N'",schema!$A4,"') ", ")") &amp; CONCATENATE(" EXEC sys.sp_dropextendedproperty"," ","@name=N'MS_Description', ","@level0type=N'SCHEMA', ","@level0name=N'dbo', ","@level1type=N'TABLE', ","@level1name=N'",schema!$B$1,"', ","@level2type=N'COLUMN', ","@level2name=N'",schema!$A4,"' ")  &amp; CONCATENATE(" EXEC sys.sp_addextendedproperty"," ","@name=N'MS_Description', ","@value=N'",schema!$F4,IF($A4="+","（"&amp;SUBSTITUTE(schema!$G4,CHAR(10),"；")&amp;"）",""),"', ","@level0type=N'SCHEMA', ","@level0name=N'dbo', ","@level1type=N'TABLE', ","@level1name=N'",schema!$B$1,"', ","@level2type=N'COLUMN', ","@level2name=N'",schema!$A4,"' "),"")</f>
        <v xml:space="preserve">If exists (SELECT * FROM sys.fn_listextendedproperty(N'MS_Description', N'SCHEMA', N'dbo', N'TABLE', N'OPT_LOG', N'COLUMN', N'LOG_ID') ) EXEC sys.sp_dropextendedproperty @name=N'MS_Description', @level0type=N'SCHEMA', @level0name=N'dbo', @level1type=N'TABLE', @level1name=N'OPT_LOG', @level2type=N'COLUMN', @level2name=N'LOG_ID'  EXEC sys.sp_addextendedproperty @name=N'MS_Description', @value=N'流水號', @level0type=N'SCHEMA', @level0name=N'dbo', @level1type=N'TABLE', @level1name=N'OPT_LOG', @level2type=N'COLUMN', @level2name=N'LOG_ID' </v>
      </c>
    </row>
    <row r="7" spans="1:4" s="5" customFormat="1">
      <c r="A7" s="1"/>
      <c r="B7" s="27" t="str">
        <f>IF(schema!$A5&lt;&gt;"",CONCATENATE(IF(schema!$A7="-","--",""),"  [", schema!$A5, "] [",schema!$D5,"]",IF(schema!$E5&lt;&gt;"","(",""),schema!$E5,IF(schema!$E5&lt;&gt;"",")",""),IF(schema!$H5="Y","  NOT ", "  "),"NULL",IF(schema!$I5&lt;&gt;"",CONCATENATE(" CONSTRAINT [DF_",schema!$B$1,"_",schema!$A5,"] DEFAULT ",schema!$I5),""),IF(schema!$C5&lt;&gt;"", " IDENTITY(1,1)",""),IF(AND(schema!$B6="",schema!$M7="E"),"",",")),"")</f>
        <v xml:space="preserve">  [ACT_ID] [int]  NOT NULL,</v>
      </c>
      <c r="C7" s="1"/>
      <c r="D7" s="30" t="str">
        <f>IF(schema!$A5&lt;&gt;"",CONCATENATE(IF(A5="-","--",""),"If exists (SELECT * FROM sys.fn_listextendedproperty(","N'MS_Description', ","N'SCHEMA', ","N'dbo', ","N'TABLE', ","N'",schema!$B$1,"', ","N'COLUMN', ","N'",schema!$A5,"') ", ")") &amp; CONCATENATE(" EXEC sys.sp_dropextendedproperty"," ","@name=N'MS_Description', ","@level0type=N'SCHEMA', ","@level0name=N'dbo', ","@level1type=N'TABLE', ","@level1name=N'",schema!$B$1,"', ","@level2type=N'COLUMN', ","@level2name=N'",schema!$A5,"' ")  &amp; CONCATENATE(" EXEC sys.sp_addextendedproperty"," ","@name=N'MS_Description', ","@value=N'",schema!$F5,IF($A5="+","（"&amp;SUBSTITUTE(schema!$G5,CHAR(10),"；")&amp;"）",""),"', ","@level0type=N'SCHEMA', ","@level0name=N'dbo', ","@level1type=N'TABLE', ","@level1name=N'",schema!$B$1,"', ","@level2type=N'COLUMN', ","@level2name=N'",schema!$A5,"' "),"")</f>
        <v xml:space="preserve">If exists (SELECT * FROM sys.fn_listextendedproperty(N'MS_Description', N'SCHEMA', N'dbo', N'TABLE', N'OPT_LOG', N'COLUMN', N'ACT_ID') ) EXEC sys.sp_dropextendedproperty @name=N'MS_Description', @level0type=N'SCHEMA', @level0name=N'dbo', @level1type=N'TABLE', @level1name=N'OPT_LOG', @level2type=N'COLUMN', @level2name=N'ACT_ID'  EXEC sys.sp_addextendedproperty @name=N'MS_Description', @value=N'操作ID', @level0type=N'SCHEMA', @level0name=N'dbo', @level1type=N'TABLE', @level1name=N'OPT_LOG', @level2type=N'COLUMN', @level2name=N'ACT_ID' </v>
      </c>
    </row>
    <row r="8" spans="1:4" s="5" customFormat="1">
      <c r="A8" s="1"/>
      <c r="B8" s="27" t="str">
        <f>IF(schema!$A6&lt;&gt;"",CONCATENATE(IF(schema!$A8="-","--",""),"  [", schema!$A6, "] [",schema!$D6,"]",IF(schema!$E6&lt;&gt;"","(",""),schema!$E6,IF(schema!$E6&lt;&gt;"",")",""),IF(schema!$H6="Y","  NOT ", "  "),"NULL",IF(schema!$I6&lt;&gt;"",CONCATENATE(" CONSTRAINT [DF_",schema!$B$1,"_",schema!$A6,"] DEFAULT ",schema!$I6),""),IF(schema!$C6&lt;&gt;"", " IDENTITY(1,1)",""),IF(AND(schema!$B7="",schema!$M8="E"),"",",")),"")</f>
        <v xml:space="preserve">  [MSG] [varchar](200)  NULL,</v>
      </c>
      <c r="C8" s="1"/>
      <c r="D8" s="30" t="str">
        <f>IF(schema!$A6&lt;&gt;"",CONCATENATE(IF(A6="-","--",""),"If exists (SELECT * FROM sys.fn_listextendedproperty(","N'MS_Description', ","N'SCHEMA', ","N'dbo', ","N'TABLE', ","N'",schema!$B$1,"', ","N'COLUMN', ","N'",schema!$A6,"') ", ")") &amp; CONCATENATE(" EXEC sys.sp_dropextendedproperty"," ","@name=N'MS_Description', ","@level0type=N'SCHEMA', ","@level0name=N'dbo', ","@level1type=N'TABLE', ","@level1name=N'",schema!$B$1,"', ","@level2type=N'COLUMN', ","@level2name=N'",schema!$A6,"' ")  &amp; CONCATENATE(" EXEC sys.sp_addextendedproperty"," ","@name=N'MS_Description', ","@value=N'",schema!$F6,IF($A6="+","（"&amp;SUBSTITUTE(schema!$G6,CHAR(10),"；")&amp;"）",""),"', ","@level0type=N'SCHEMA', ","@level0name=N'dbo', ","@level1type=N'TABLE', ","@level1name=N'",schema!$B$1,"', ","@level2type=N'COLUMN', ","@level2name=N'",schema!$A6,"' "),"")</f>
        <v xml:space="preserve">If exists (SELECT * FROM sys.fn_listextendedproperty(N'MS_Description', N'SCHEMA', N'dbo', N'TABLE', N'OPT_LOG', N'COLUMN', N'MSG') ) EXEC sys.sp_dropextendedproperty @name=N'MS_Description', @level0type=N'SCHEMA', @level0name=N'dbo', @level1type=N'TABLE', @level1name=N'OPT_LOG', @level2type=N'COLUMN', @level2name=N'MSG'  EXEC sys.sp_addextendedproperty @name=N'MS_Description', @value=N'訊息', @level0type=N'SCHEMA', @level0name=N'dbo', @level1type=N'TABLE', @level1name=N'OPT_LOG', @level2type=N'COLUMN', @level2name=N'MSG' </v>
      </c>
    </row>
    <row r="9" spans="1:4" s="5" customFormat="1">
      <c r="A9" s="1"/>
      <c r="B9" s="27" t="str">
        <f>IF(schema!$A7&lt;&gt;"",CONCATENATE(IF(schema!$A9="-","--",""),"  [", schema!$A7, "] [",schema!$D7,"]",IF(schema!$E7&lt;&gt;"","(",""),schema!$E7,IF(schema!$E7&lt;&gt;"",")",""),IF(schema!$H7="Y","  NOT ", "  "),"NULL",IF(schema!$I7&lt;&gt;"",CONCATENATE(" CONSTRAINT [DF_",schema!$B$1,"_",schema!$A7,"] DEFAULT ",schema!$I7),""),IF(schema!$C7&lt;&gt;"", " IDENTITY(1,1)",""),IF(AND(schema!$B8="",schema!$M9="E"),"",",")),"")</f>
        <v xml:space="preserve">  [MEMO] [nvarchar](MAX)  NULL,</v>
      </c>
      <c r="C9" s="1"/>
      <c r="D9" s="30" t="str">
        <f>IF(schema!$A7&lt;&gt;"",CONCATENATE(IF(A7="-","--",""),"If exists (SELECT * FROM sys.fn_listextendedproperty(","N'MS_Description', ","N'SCHEMA', ","N'dbo', ","N'TABLE', ","N'",schema!$B$1,"', ","N'COLUMN', ","N'",schema!$A7,"') ", ")") &amp; CONCATENATE(" EXEC sys.sp_dropextendedproperty"," ","@name=N'MS_Description', ","@level0type=N'SCHEMA', ","@level0name=N'dbo', ","@level1type=N'TABLE', ","@level1name=N'",schema!$B$1,"', ","@level2type=N'COLUMN', ","@level2name=N'",schema!$A7,"' ")  &amp; CONCATENATE(" EXEC sys.sp_addextendedproperty"," ","@name=N'MS_Description', ","@value=N'",schema!$F7,IF($A7="+","（"&amp;SUBSTITUTE(schema!$G7,CHAR(10),"；")&amp;"）",""),"', ","@level0type=N'SCHEMA', ","@level0name=N'dbo', ","@level1type=N'TABLE', ","@level1name=N'",schema!$B$1,"', ","@level2type=N'COLUMN', ","@level2name=N'",schema!$A7,"' "),"")</f>
        <v xml:space="preserve">If exists (SELECT * FROM sys.fn_listextendedproperty(N'MS_Description', N'SCHEMA', N'dbo', N'TABLE', N'OPT_LOG', N'COLUMN', N'MEMO') ) EXEC sys.sp_dropextendedproperty @name=N'MS_Description', @level0type=N'SCHEMA', @level0name=N'dbo', @level1type=N'TABLE', @level1name=N'OPT_LOG', @level2type=N'COLUMN', @level2name=N'MEMO'  EXEC sys.sp_addextendedproperty @name=N'MS_Description', @value=N'備忘', @level0type=N'SCHEMA', @level0name=N'dbo', @level1type=N'TABLE', @level1name=N'OPT_LOG', @level2type=N'COLUMN', @level2name=N'MEMO' </v>
      </c>
    </row>
    <row r="10" spans="1:4" s="5" customFormat="1">
      <c r="A10" s="1"/>
      <c r="B10" s="27" t="str">
        <f>IF(schema!$A8&lt;&gt;"",CONCATENATE(IF(schema!$A10="-","--",""),"  [", schema!$A8, "] [",schema!$D8,"]",IF(schema!$E8&lt;&gt;"","(",""),schema!$E8,IF(schema!$E8&lt;&gt;"",")",""),IF(schema!$H8="Y","  NOT ", "  "),"NULL",IF(schema!$I8&lt;&gt;"",CONCATENATE(" CONSTRAINT [DF_",schema!$B$1,"_",schema!$A8,"] DEFAULT ",schema!$I8),""),IF(schema!$C8&lt;&gt;"", " IDENTITY(1,1)",""),IF(AND(schema!$B9="",schema!$M10="E"),"",",")),"")</f>
        <v xml:space="preserve">  [CRT_USER] [nvarchar](20)  NOT NULL CONSTRAINT [DF_OPT_LOG_CRT_USER] DEFAULT 'SYSOP',</v>
      </c>
      <c r="C10" s="1"/>
      <c r="D10" s="30" t="str">
        <f>IF(schema!$A8&lt;&gt;"",CONCATENATE(IF(A8="-","--",""),"If exists (SELECT * FROM sys.fn_listextendedproperty(","N'MS_Description', ","N'SCHEMA', ","N'dbo', ","N'TABLE', ","N'",schema!$B$1,"', ","N'COLUMN', ","N'",schema!$A8,"') ", ")") &amp; CONCATENATE(" EXEC sys.sp_dropextendedproperty"," ","@name=N'MS_Description', ","@level0type=N'SCHEMA', ","@level0name=N'dbo', ","@level1type=N'TABLE', ","@level1name=N'",schema!$B$1,"', ","@level2type=N'COLUMN', ","@level2name=N'",schema!$A8,"' ")  &amp; CONCATENATE(" EXEC sys.sp_addextendedproperty"," ","@name=N'MS_Description', ","@value=N'",schema!$F8,IF($A8="+","（"&amp;SUBSTITUTE(schema!$G8,CHAR(10),"；")&amp;"）",""),"', ","@level0type=N'SCHEMA', ","@level0name=N'dbo', ","@level1type=N'TABLE', ","@level1name=N'",schema!$B$1,"', ","@level2type=N'COLUMN', ","@level2name=N'",schema!$A8,"' "),"")</f>
        <v xml:space="preserve">If exists (SELECT * FROM sys.fn_listextendedproperty(N'MS_Description', N'SCHEMA', N'dbo', N'TABLE', N'OPT_LOG', N'COLUMN', N'CRT_USER') ) EXEC sys.sp_dropextendedproperty @name=N'MS_Description', @level0type=N'SCHEMA', @level0name=N'dbo', @level1type=N'TABLE', @level1name=N'OPT_LOG', @level2type=N'COLUMN', @level2name=N'CRT_USER'  EXEC sys.sp_addextendedproperty @name=N'MS_Description', @value=N'建檔人員', @level0type=N'SCHEMA', @level0name=N'dbo', @level1type=N'TABLE', @level1name=N'OPT_LOG', @level2type=N'COLUMN', @level2name=N'CRT_USER' </v>
      </c>
    </row>
    <row r="11" spans="1:4" s="5" customFormat="1">
      <c r="A11" s="1"/>
      <c r="B11" s="27" t="str">
        <f>IF(schema!$A9&lt;&gt;"",CONCATENATE(IF(schema!$A11="-","--",""),"  [", schema!$A9, "] [",schema!$D9,"]",IF(schema!$E9&lt;&gt;"","(",""),schema!$E9,IF(schema!$E9&lt;&gt;"",")",""),IF(schema!$H9="Y","  NOT ", "  "),"NULL",IF(schema!$I9&lt;&gt;"",CONCATENATE(" CONSTRAINT [DF_",schema!$B$1,"_",schema!$A9,"] DEFAULT ",schema!$I9),""),IF(schema!$C9&lt;&gt;"", " IDENTITY(1,1)",""),IF(AND(schema!$B10="",schema!$M11="E"),"",",")),"")</f>
        <v xml:space="preserve">  [CRT_DATE] [datetime]  NOT NULL CONSTRAINT [DF_OPT_LOG_CRT_DATE] DEFAULT getdate()</v>
      </c>
      <c r="C11" s="1"/>
      <c r="D11" s="30" t="str">
        <f>IF(schema!$A9&lt;&gt;"",CONCATENATE(IF(A9="-","--",""),"If exists (SELECT * FROM sys.fn_listextendedproperty(","N'MS_Description', ","N'SCHEMA', ","N'dbo', ","N'TABLE', ","N'",schema!$B$1,"', ","N'COLUMN', ","N'",schema!$A9,"') ", ")") &amp; CONCATENATE(" EXEC sys.sp_dropextendedproperty"," ","@name=N'MS_Description', ","@level0type=N'SCHEMA', ","@level0name=N'dbo', ","@level1type=N'TABLE', ","@level1name=N'",schema!$B$1,"', ","@level2type=N'COLUMN', ","@level2name=N'",schema!$A9,"' ")  &amp; CONCATENATE(" EXEC sys.sp_addextendedproperty"," ","@name=N'MS_Description', ","@value=N'",schema!$F9,IF($A9="+","（"&amp;SUBSTITUTE(schema!$G9,CHAR(10),"；")&amp;"）",""),"', ","@level0type=N'SCHEMA', ","@level0name=N'dbo', ","@level1type=N'TABLE', ","@level1name=N'",schema!$B$1,"', ","@level2type=N'COLUMN', ","@level2name=N'",schema!$A9,"' "),"")</f>
        <v xml:space="preserve">If exists (SELECT * FROM sys.fn_listextendedproperty(N'MS_Description', N'SCHEMA', N'dbo', N'TABLE', N'OPT_LOG', N'COLUMN', N'CRT_DATE') ) EXEC sys.sp_dropextendedproperty @name=N'MS_Description', @level0type=N'SCHEMA', @level0name=N'dbo', @level1type=N'TABLE', @level1name=N'OPT_LOG', @level2type=N'COLUMN', @level2name=N'CRT_DATE'  EXEC sys.sp_addextendedproperty @name=N'MS_Description', @value=N'建檔時間', @level0type=N'SCHEMA', @level0name=N'dbo', @level1type=N'TABLE', @level1name=N'OPT_LOG', @level2type=N'COLUMN', @level2name=N'CRT_DATE' </v>
      </c>
    </row>
    <row r="12" spans="1:4">
      <c r="B12" s="27" t="str">
        <f>IF(schema!$A10&lt;&gt;"",CONCATENATE(IF(schema!$A12="-","--",""),"  [", schema!$A10, "] [",schema!$D10,"]",IF(schema!$E10&lt;&gt;"","(",""),schema!$E10,IF(schema!$E10&lt;&gt;"",")",""),IF(schema!$H10="Y","  NOT ", "  "),"NULL",IF(schema!$I10&lt;&gt;"",CONCATENATE(" CONSTRAINT [DF_",schema!$B$1,"_",schema!$A10,"] DEFAULT ",schema!$I10),""),IF(schema!$C10&lt;&gt;"", " IDENTITY(1,1)",""),IF(AND(schema!$B11="",schema!$M12="E"),"",",")),"")</f>
        <v/>
      </c>
      <c r="D12" s="30"/>
    </row>
    <row r="13" spans="1:4">
      <c r="B13" s="27" t="str">
        <f>IF(COUNTA(schema!$B4:schema!#REF!)&gt;0,CONCATENATE("CONSTRAINT [PK_",schema!$B1,"] PRIMARY KEY  CLUSTERED ("),"")</f>
        <v>CONSTRAINT [PK_OPT_LOG] PRIMARY KEY  CLUSTERED (</v>
      </c>
      <c r="C13" s="3"/>
      <c r="D13" s="29"/>
    </row>
    <row r="14" spans="1:4">
      <c r="B14" s="27" t="str">
        <f>IF(schema!$B4&lt;&gt;"",CONCATENATE(" [",schema!$A4,"]"," ASC",IF(schema!$B5&lt;&gt;"",", ","")),"")</f>
        <v xml:space="preserve"> [LOG_ID] ASC</v>
      </c>
      <c r="C14" s="2"/>
      <c r="D14" s="29"/>
    </row>
    <row r="15" spans="1:4">
      <c r="B15" s="27"/>
      <c r="C15" s="2"/>
      <c r="D15" s="29"/>
    </row>
    <row r="16" spans="1:4" ht="31.5">
      <c r="B16" s="28" t="str">
        <f>IF(COUNTA(schema!$B4:schema!#REF!)&gt;0,CONCATENATE(") WITH (PAD_INDEX  = OFF, STATISTICS_NORECOMPUTE  = OFF, IGNORE_DUP_KEY = OFF, ALLOW_ROW_LOCKS  = ON, ALLOW_PAGE_LOCKS  = ON) ON [PRIMARY]"),"")</f>
        <v>) WITH (PAD_INDEX  = OFF, STATISTICS_NORECOMPUTE  = OFF, IGNORE_DUP_KEY = OFF, ALLOW_ROW_LOCKS  = ON, ALLOW_PAGE_LOCKS  = ON) ON [PRIMARY]</v>
      </c>
      <c r="C16" s="2"/>
      <c r="D16" s="29"/>
    </row>
    <row r="17" spans="2:4">
      <c r="B17" s="27" t="str">
        <f>CONCATENATE(") ON [PRIMARY]; ")</f>
        <v xml:space="preserve">) ON [PRIMARY]; </v>
      </c>
      <c r="C17" s="2"/>
      <c r="D17" s="29"/>
    </row>
  </sheetData>
  <phoneticPr fontId="4" type="noConversion"/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6C71-00E1-4098-9B5D-EB0024318160}">
  <sheetPr codeName="工作表3"/>
  <dimension ref="A1:E11"/>
  <sheetViews>
    <sheetView workbookViewId="0">
      <selection activeCell="B11" sqref="B11"/>
    </sheetView>
  </sheetViews>
  <sheetFormatPr defaultRowHeight="15.75"/>
  <cols>
    <col min="1" max="1" width="20.75" style="1" bestFit="1" customWidth="1"/>
    <col min="2" max="2" width="9" style="1"/>
    <col min="3" max="3" width="12" style="3" bestFit="1" customWidth="1"/>
    <col min="4" max="16384" width="9" style="1"/>
  </cols>
  <sheetData>
    <row r="1" spans="1:5">
      <c r="A1" s="1" t="s">
        <v>9</v>
      </c>
      <c r="B1" s="1" t="s">
        <v>10</v>
      </c>
      <c r="C1" s="3" t="s">
        <v>26</v>
      </c>
      <c r="D1" s="1" t="s">
        <v>2</v>
      </c>
      <c r="E1" s="1">
        <v>1</v>
      </c>
    </row>
    <row r="2" spans="1:5">
      <c r="A2" s="1" t="s">
        <v>11</v>
      </c>
      <c r="B2" s="1" t="s">
        <v>15</v>
      </c>
      <c r="C2" s="41" t="s">
        <v>37</v>
      </c>
      <c r="D2" s="1" t="s">
        <v>27</v>
      </c>
      <c r="E2" s="1">
        <v>2</v>
      </c>
    </row>
    <row r="3" spans="1:5">
      <c r="A3" s="1" t="s">
        <v>8</v>
      </c>
      <c r="C3" s="41" t="s">
        <v>38</v>
      </c>
      <c r="D3" s="1" t="s">
        <v>28</v>
      </c>
      <c r="E3" s="1">
        <v>3</v>
      </c>
    </row>
    <row r="4" spans="1:5">
      <c r="A4" s="1" t="s">
        <v>12</v>
      </c>
      <c r="C4" s="3">
        <v>1</v>
      </c>
      <c r="D4" s="1" t="s">
        <v>29</v>
      </c>
      <c r="E4" s="1">
        <v>4</v>
      </c>
    </row>
    <row r="5" spans="1:5">
      <c r="A5" s="1" t="s">
        <v>13</v>
      </c>
      <c r="C5" s="3">
        <v>0</v>
      </c>
      <c r="D5" s="1" t="s">
        <v>30</v>
      </c>
      <c r="E5" s="1">
        <v>5</v>
      </c>
    </row>
    <row r="6" spans="1:5">
      <c r="A6" s="1" t="s">
        <v>14</v>
      </c>
      <c r="C6" s="41" t="s">
        <v>39</v>
      </c>
    </row>
    <row r="7" spans="1:5">
      <c r="A7" s="1" t="s">
        <v>34</v>
      </c>
    </row>
    <row r="8" spans="1:5">
      <c r="A8" s="1" t="s">
        <v>35</v>
      </c>
    </row>
    <row r="9" spans="1:5">
      <c r="A9" s="1" t="s">
        <v>45</v>
      </c>
    </row>
    <row r="10" spans="1:5">
      <c r="A10" s="1" t="s">
        <v>49</v>
      </c>
    </row>
    <row r="11" spans="1:5">
      <c r="A11" s="1" t="s">
        <v>53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schema</vt:lpstr>
      <vt:lpstr>script</vt:lpstr>
      <vt:lpstr>Data</vt:lpstr>
      <vt:lpstr>schema!Print_Area</vt:lpstr>
      <vt:lpstr>schema!Print_Titles</vt:lpstr>
    </vt:vector>
  </TitlesOfParts>
  <Company>GSS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Danna_Lin</dc:creator>
  <cp:lastModifiedBy>Brian Li</cp:lastModifiedBy>
  <cp:lastPrinted>2019-05-29T01:23:57Z</cp:lastPrinted>
  <dcterms:created xsi:type="dcterms:W3CDTF">2010-04-25T14:55:54Z</dcterms:created>
  <dcterms:modified xsi:type="dcterms:W3CDTF">2023-08-21T06:28:42Z</dcterms:modified>
</cp:coreProperties>
</file>