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https://sgs-my.sharepoint.com/personal/eason-ml_lin_sgs_com/Documents/桌面/電子表單/"/>
    </mc:Choice>
  </mc:AlternateContent>
  <xr:revisionPtr revIDLastSave="1747" documentId="8_{5695196A-4C70-41CF-B9DF-B5B49152BA4B}" xr6:coauthVersionLast="47" xr6:coauthVersionMax="47" xr10:uidLastSave="{E87A00E8-6254-4A01-991A-A1C242E8593D}"/>
  <bookViews>
    <workbookView xWindow="-28920" yWindow="-120" windowWidth="29040" windowHeight="15720" tabRatio="801" xr2:uid="{00000000-000D-0000-FFFF-FFFF00000000}"/>
  </bookViews>
  <sheets>
    <sheet name="船邊裝貨" sheetId="65" r:id="rId1"/>
    <sheet name="裝貨表格" sheetId="90" r:id="rId2"/>
    <sheet name="表格" sheetId="83" r:id="rId3"/>
    <sheet name="客戶名稱" sheetId="88" r:id="rId4"/>
    <sheet name="工作表1" sheetId="92" r:id="rId5"/>
    <sheet name="工作表2" sheetId="89" r:id="rId6"/>
    <sheet name="草稿" sheetId="91" r:id="rId7"/>
    <sheet name="Doc" sheetId="67" state="hidden" r:id="rId8"/>
    <sheet name="Origin-SGS" sheetId="66" state="hidden" r:id="rId9"/>
  </sheets>
  <definedNames>
    <definedName name="_Hlk79142210" localSheetId="5">工作表2!$D$22</definedName>
    <definedName name="_xlnm.Print_Area" localSheetId="7">Doc!$A$1:$Z$39</definedName>
    <definedName name="_xlnm.Print_Area" localSheetId="8">'Origin-SGS'!$A$1:$Z$40</definedName>
    <definedName name="_xlnm.Print_Area" localSheetId="2">表格!$A$1:$Y$61</definedName>
    <definedName name="_xlnm.Print_Area" localSheetId="0">船邊裝貨!$A$1:$Z$48</definedName>
    <definedName name="_xlnm.Print_Area" localSheetId="1">裝貨表格!$A$1:$Z$76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9" i="90" l="1"/>
  <c r="F6" i="91" s="1"/>
  <c r="N52" i="91"/>
  <c r="R48" i="91"/>
  <c r="R49" i="91"/>
  <c r="R50" i="91"/>
  <c r="R51" i="91"/>
  <c r="R47" i="91"/>
  <c r="P48" i="91"/>
  <c r="P49" i="91"/>
  <c r="P50" i="91"/>
  <c r="P51" i="91"/>
  <c r="P47" i="91"/>
  <c r="N48" i="91"/>
  <c r="N49" i="91"/>
  <c r="N50" i="91"/>
  <c r="N51" i="91"/>
  <c r="N47" i="91"/>
  <c r="AB8" i="90"/>
  <c r="A4" i="91" s="1"/>
  <c r="F33" i="91"/>
  <c r="F31" i="91"/>
  <c r="F29" i="91"/>
  <c r="F27" i="91"/>
  <c r="AB10" i="90"/>
  <c r="AA11" i="91"/>
  <c r="AA12" i="91"/>
  <c r="AA13" i="91"/>
  <c r="AA14" i="91"/>
  <c r="AA15" i="91"/>
  <c r="AA16" i="91"/>
  <c r="AA17" i="91"/>
  <c r="AA18" i="91"/>
  <c r="AA19" i="91"/>
  <c r="AA20" i="91"/>
  <c r="AA21" i="91"/>
  <c r="AA22" i="91"/>
  <c r="AA23" i="91"/>
  <c r="AA24" i="91"/>
  <c r="AA25" i="91"/>
  <c r="AA10" i="91"/>
  <c r="Y25" i="91"/>
  <c r="X25" i="91"/>
  <c r="U25" i="91"/>
  <c r="T25" i="91"/>
  <c r="Q25" i="91"/>
  <c r="X24" i="91"/>
  <c r="T24" i="91"/>
  <c r="X23" i="91"/>
  <c r="T23" i="91"/>
  <c r="X22" i="91"/>
  <c r="T22" i="91"/>
  <c r="X21" i="91"/>
  <c r="T21" i="91"/>
  <c r="X20" i="91"/>
  <c r="T20" i="91"/>
  <c r="X19" i="91"/>
  <c r="T19" i="91"/>
  <c r="X18" i="91"/>
  <c r="T18" i="91"/>
  <c r="X17" i="91"/>
  <c r="T17" i="91"/>
  <c r="X16" i="91"/>
  <c r="T16" i="91"/>
  <c r="X15" i="91"/>
  <c r="T15" i="91"/>
  <c r="X14" i="91"/>
  <c r="T14" i="91"/>
  <c r="X13" i="91"/>
  <c r="T13" i="91"/>
  <c r="X12" i="91"/>
  <c r="T12" i="91"/>
  <c r="X11" i="91"/>
  <c r="T11" i="91"/>
  <c r="X10" i="91"/>
  <c r="T10" i="91"/>
  <c r="F7" i="91"/>
  <c r="AD4" i="90"/>
  <c r="AD3" i="90"/>
  <c r="W68" i="90"/>
  <c r="S68" i="90"/>
  <c r="O68" i="90"/>
  <c r="K68" i="90"/>
  <c r="G68" i="90"/>
  <c r="A68" i="90"/>
  <c r="Y68" i="90" s="1"/>
  <c r="T50" i="90"/>
  <c r="L50" i="90"/>
  <c r="P50" i="90"/>
  <c r="V50" i="90"/>
  <c r="S50" i="90"/>
  <c r="O50" i="90"/>
  <c r="S36" i="90"/>
  <c r="S37" i="90"/>
  <c r="S38" i="90"/>
  <c r="S39" i="90"/>
  <c r="S40" i="90"/>
  <c r="S41" i="90"/>
  <c r="S42" i="90"/>
  <c r="S43" i="90"/>
  <c r="S44" i="90"/>
  <c r="S45" i="90"/>
  <c r="S46" i="90"/>
  <c r="S47" i="90"/>
  <c r="S48" i="90"/>
  <c r="S49" i="90"/>
  <c r="S35" i="90"/>
  <c r="O36" i="90"/>
  <c r="O37" i="90"/>
  <c r="O38" i="90"/>
  <c r="O39" i="90"/>
  <c r="O40" i="90"/>
  <c r="O41" i="90"/>
  <c r="O42" i="90"/>
  <c r="O43" i="90"/>
  <c r="O44" i="90"/>
  <c r="O45" i="90"/>
  <c r="O46" i="90"/>
  <c r="O47" i="90"/>
  <c r="O48" i="90"/>
  <c r="O49" i="90"/>
  <c r="O35" i="90"/>
  <c r="V49" i="90"/>
  <c r="V48" i="90"/>
  <c r="V47" i="90"/>
  <c r="V46" i="90"/>
  <c r="V45" i="90"/>
  <c r="V44" i="90"/>
  <c r="V43" i="90"/>
  <c r="V42" i="90"/>
  <c r="V41" i="90"/>
  <c r="V40" i="90"/>
  <c r="V39" i="90"/>
  <c r="V38" i="90"/>
  <c r="V37" i="90"/>
  <c r="V36" i="90"/>
  <c r="A67" i="90"/>
  <c r="U67" i="90" s="1"/>
  <c r="A66" i="90"/>
  <c r="Q66" i="90" s="1"/>
  <c r="A65" i="90"/>
  <c r="M65" i="90" s="1"/>
  <c r="A64" i="90"/>
  <c r="Y64" i="90" s="1"/>
  <c r="A63" i="90"/>
  <c r="I63" i="90" s="1"/>
  <c r="A62" i="90"/>
  <c r="I62" i="90" s="1"/>
  <c r="A61" i="90"/>
  <c r="U61" i="90" s="1"/>
  <c r="A60" i="90"/>
  <c r="M60" i="90" s="1"/>
  <c r="A59" i="90"/>
  <c r="I59" i="90" s="1"/>
  <c r="A58" i="90"/>
  <c r="Q58" i="90" s="1"/>
  <c r="A57" i="90"/>
  <c r="U57" i="90" s="1"/>
  <c r="A56" i="90"/>
  <c r="I56" i="90" s="1"/>
  <c r="A55" i="90"/>
  <c r="I55" i="90" s="1"/>
  <c r="A54" i="90"/>
  <c r="M54" i="90" s="1"/>
  <c r="A53" i="90"/>
  <c r="Q53" i="90" s="1"/>
  <c r="Q65" i="90"/>
  <c r="M63" i="90"/>
  <c r="Q63" i="90"/>
  <c r="U63" i="90"/>
  <c r="Y63" i="90"/>
  <c r="U62" i="90"/>
  <c r="Y62" i="90"/>
  <c r="Q60" i="90"/>
  <c r="U60" i="90"/>
  <c r="V35" i="90"/>
  <c r="I68" i="90" l="1"/>
  <c r="M68" i="90"/>
  <c r="Q68" i="90"/>
  <c r="U68" i="90"/>
  <c r="M58" i="90"/>
  <c r="I58" i="90"/>
  <c r="I60" i="90"/>
  <c r="Q61" i="90"/>
  <c r="M61" i="90"/>
  <c r="Y67" i="90"/>
  <c r="I61" i="90"/>
  <c r="Q62" i="90"/>
  <c r="Y60" i="90"/>
  <c r="M62" i="90"/>
  <c r="I66" i="90"/>
  <c r="U65" i="90"/>
  <c r="I54" i="90"/>
  <c r="M66" i="90"/>
  <c r="Y54" i="90"/>
  <c r="Y65" i="90"/>
  <c r="U54" i="90"/>
  <c r="M64" i="90"/>
  <c r="U66" i="90"/>
  <c r="I64" i="90"/>
  <c r="Y55" i="90"/>
  <c r="Q64" i="90"/>
  <c r="Y66" i="90"/>
  <c r="Q54" i="90"/>
  <c r="U55" i="90"/>
  <c r="U64" i="90"/>
  <c r="I67" i="90"/>
  <c r="M67" i="90"/>
  <c r="Q55" i="90"/>
  <c r="M55" i="90"/>
  <c r="I65" i="90"/>
  <c r="Q67" i="90"/>
  <c r="Y57" i="90"/>
  <c r="M57" i="90"/>
  <c r="Q57" i="90"/>
  <c r="I57" i="90"/>
  <c r="Q59" i="90"/>
  <c r="M59" i="90"/>
  <c r="Y56" i="90"/>
  <c r="Y59" i="90"/>
  <c r="U59" i="90"/>
  <c r="U56" i="90"/>
  <c r="Y58" i="90"/>
  <c r="Q56" i="90"/>
  <c r="U58" i="90"/>
  <c r="M56" i="90"/>
  <c r="Y61" i="90"/>
  <c r="I53" i="90"/>
  <c r="U53" i="90"/>
  <c r="Y53" i="90"/>
  <c r="M53" i="90"/>
  <c r="X5" i="67"/>
  <c r="Q24" i="66" l="1"/>
  <c r="A23" i="67" l="1"/>
  <c r="A28" i="67" l="1"/>
  <c r="A27" i="67"/>
  <c r="A26" i="67"/>
  <c r="A25" i="67"/>
  <c r="A24" i="67"/>
  <c r="A22" i="67"/>
  <c r="A21" i="67"/>
  <c r="A16" i="67"/>
  <c r="G15" i="67"/>
  <c r="A15" i="67"/>
  <c r="G14" i="67"/>
  <c r="A14" i="67"/>
  <c r="G13" i="67"/>
  <c r="A13" i="67"/>
  <c r="A12" i="67"/>
  <c r="A11" i="67"/>
  <c r="G10" i="67"/>
  <c r="A10" i="67"/>
  <c r="G9" i="67"/>
  <c r="A9" i="67"/>
  <c r="G8" i="67"/>
  <c r="A8" i="67"/>
  <c r="G7" i="67"/>
  <c r="A39" i="67" s="1"/>
  <c r="A7" i="67"/>
  <c r="AE18" i="66"/>
  <c r="G18" i="66" s="1"/>
  <c r="AA18" i="66"/>
  <c r="A18" i="66" s="1"/>
  <c r="AA12" i="66"/>
  <c r="A12" i="66" s="1"/>
  <c r="AA8" i="66"/>
  <c r="R8" i="66" s="1"/>
  <c r="G16" i="67" l="1"/>
  <c r="J24" i="66" l="1"/>
  <c r="G11" i="67" l="1"/>
  <c r="G12" i="67" l="1"/>
  <c r="AA9" i="66"/>
  <c r="A13" i="66" l="1"/>
  <c r="R9" i="66"/>
</calcChain>
</file>

<file path=xl/sharedStrings.xml><?xml version="1.0" encoding="utf-8"?>
<sst xmlns="http://schemas.openxmlformats.org/spreadsheetml/2006/main" count="610" uniqueCount="427">
  <si>
    <t>2.</t>
  </si>
  <si>
    <t>3.</t>
  </si>
  <si>
    <t>4.</t>
  </si>
  <si>
    <t>5.</t>
  </si>
  <si>
    <t>Uncontrolled document when Printed</t>
  </si>
  <si>
    <t xml:space="preserve">W.O. NO. : OGC - </t>
  </si>
  <si>
    <t xml:space="preserve">FOR </t>
  </si>
  <si>
    <t>MASTER</t>
  </si>
  <si>
    <t>ORIGINAL</t>
  </si>
  <si>
    <t>COPY</t>
  </si>
  <si>
    <r>
      <rPr>
        <b/>
        <sz val="10"/>
        <color rgb="FFFF6600"/>
        <rFont val="新細明體"/>
        <family val="1"/>
        <charset val="136"/>
      </rPr>
      <t>間距空一列</t>
    </r>
  </si>
  <si>
    <t xml:space="preserve">For internal use only  </t>
    <phoneticPr fontId="2" type="noConversion"/>
  </si>
  <si>
    <t xml:space="preserve">: </t>
    <phoneticPr fontId="2" type="noConversion"/>
  </si>
  <si>
    <r>
      <t xml:space="preserve">COA </t>
    </r>
    <r>
      <rPr>
        <b/>
        <sz val="10"/>
        <color rgb="FFFF0000"/>
        <rFont val="新細明體"/>
        <family val="1"/>
        <charset val="136"/>
      </rPr>
      <t>有兩版本，請確認是否連結到正確的</t>
    </r>
    <r>
      <rPr>
        <b/>
        <sz val="10"/>
        <color rgb="FFFF0000"/>
        <rFont val="Arial"/>
        <family val="2"/>
      </rPr>
      <t>COA</t>
    </r>
    <phoneticPr fontId="5" type="noConversion"/>
  </si>
  <si>
    <t>1.</t>
    <phoneticPr fontId="5" type="noConversion"/>
  </si>
  <si>
    <t>MASTER RECEIPT OF DOCUMENTS</t>
    <phoneticPr fontId="5" type="noConversion"/>
  </si>
  <si>
    <t>COPY</t>
    <phoneticPr fontId="5" type="noConversion"/>
  </si>
  <si>
    <t>:</t>
    <phoneticPr fontId="2" type="noConversion"/>
  </si>
  <si>
    <t xml:space="preserve"> </t>
    <phoneticPr fontId="2" type="noConversion"/>
  </si>
  <si>
    <t>CERTIFICATE OF ORIGIN</t>
    <phoneticPr fontId="2" type="noConversion"/>
  </si>
  <si>
    <t>THAT IS OF TAIWAN ORIGIN :</t>
    <phoneticPr fontId="2" type="noConversion"/>
  </si>
  <si>
    <t>FOR CONSIGNEE</t>
    <phoneticPr fontId="24" type="noConversion"/>
  </si>
  <si>
    <t>Inspector</t>
    <phoneticPr fontId="2" type="noConversion"/>
  </si>
  <si>
    <t>SGS Far East Ltd., Taiwan</t>
    <phoneticPr fontId="2" type="noConversion"/>
  </si>
  <si>
    <t>DOCUMENTS</t>
    <phoneticPr fontId="5" type="noConversion"/>
  </si>
  <si>
    <t>C/O MASTER</t>
    <phoneticPr fontId="24" type="noConversion"/>
  </si>
  <si>
    <t>QUANTITY</t>
    <phoneticPr fontId="2" type="noConversion"/>
  </si>
  <si>
    <t>Authorized Signatory</t>
    <phoneticPr fontId="2" type="noConversion"/>
  </si>
  <si>
    <t>A. 詳細閱讀作業文件，了解作業要求。</t>
    <phoneticPr fontId="5" type="noConversion"/>
  </si>
  <si>
    <t>6.</t>
  </si>
  <si>
    <t>7.</t>
  </si>
  <si>
    <t>記錄各艙，每日開關艙及實際工作時間。</t>
    <phoneticPr fontId="4" type="noConversion"/>
  </si>
  <si>
    <t>記錄其他異常狀況之時間及情形。</t>
    <phoneticPr fontId="4" type="noConversion"/>
  </si>
  <si>
    <t xml:space="preserve">船邊報告格式撰寫Mark及Packing統一以中文書寫為主，務必詳實記載內容、種類及位置。 </t>
    <phoneticPr fontId="4" type="noConversion"/>
  </si>
  <si>
    <t>8.</t>
  </si>
  <si>
    <t>注意船艙或碼頭邊是否有殘餘之貨物未裝卸乾淨。</t>
    <phoneticPr fontId="4" type="noConversion"/>
  </si>
  <si>
    <t>裝卸記實或短卸證明等文件應由船方相關人員簽具妥當。</t>
    <phoneticPr fontId="4" type="noConversion"/>
  </si>
  <si>
    <t>B. 作業前</t>
    <phoneticPr fontId="5" type="noConversion"/>
  </si>
  <si>
    <t>C. 作業中</t>
    <phoneticPr fontId="5" type="noConversion"/>
  </si>
  <si>
    <t>D. 作業後</t>
    <phoneticPr fontId="5" type="noConversion"/>
  </si>
  <si>
    <t>不論是新靠船，或是有工作交接的情況，都要先詳細閱讀作業文件，了解作業要求，掌握作業要求。</t>
    <phoneticPr fontId="4" type="noConversion"/>
  </si>
  <si>
    <r>
      <t>記錄貨物之包裝情形及嘜頭。（</t>
    </r>
    <r>
      <rPr>
        <sz val="10"/>
        <color rgb="FFFF0000"/>
        <rFont val="微軟正黑體"/>
        <family val="2"/>
        <charset val="136"/>
      </rPr>
      <t>參考 Packing / Mark  書寫格式）</t>
    </r>
    <phoneticPr fontId="4" type="noConversion"/>
  </si>
  <si>
    <t>Vessle arrived</t>
    <phoneticPr fontId="69" type="noConversion"/>
  </si>
  <si>
    <t>:</t>
    <phoneticPr fontId="69" type="noConversion"/>
  </si>
  <si>
    <t>hrs.</t>
    <phoneticPr fontId="69" type="noConversion"/>
  </si>
  <si>
    <t>Vessel berthed</t>
    <phoneticPr fontId="69" type="noConversion"/>
  </si>
  <si>
    <t>Weather</t>
    <phoneticPr fontId="69" type="noConversion"/>
  </si>
  <si>
    <r>
      <rPr>
        <sz val="11"/>
        <color theme="1"/>
        <rFont val="細明體"/>
        <family val="2"/>
        <charset val="136"/>
      </rPr>
      <t>積載情況</t>
    </r>
    <r>
      <rPr>
        <sz val="11"/>
        <color theme="1"/>
        <rFont val="Arial"/>
        <family val="2"/>
      </rPr>
      <t>:</t>
    </r>
    <phoneticPr fontId="69" type="noConversion"/>
  </si>
  <si>
    <r>
      <rPr>
        <sz val="11"/>
        <color theme="1"/>
        <rFont val="細明體"/>
        <family val="2"/>
        <charset val="136"/>
      </rPr>
      <t>貨品名稱</t>
    </r>
    <r>
      <rPr>
        <sz val="11"/>
        <color theme="1"/>
        <rFont val="Arial"/>
        <family val="2"/>
      </rPr>
      <t>:</t>
    </r>
    <phoneticPr fontId="69" type="noConversion"/>
  </si>
  <si>
    <t xml:space="preserve"> </t>
    <phoneticPr fontId="69" type="noConversion"/>
  </si>
  <si>
    <t>船邊裝貨程序</t>
    <phoneticPr fontId="5" type="noConversion"/>
  </si>
  <si>
    <t>取得Packing list、Shipper Order 等相關資料，先確認貨物種類、數量、材質、尺寸等相關資訊。</t>
    <phoneticPr fontId="4" type="noConversion"/>
  </si>
  <si>
    <t>與其他裝貨之相關單位事先溝通及協調，了解掌握作業順序。</t>
    <phoneticPr fontId="4" type="noConversion"/>
  </si>
  <si>
    <t>拍攝裝貨過程  (參考拍照注意事項）</t>
    <phoneticPr fontId="4" type="noConversion"/>
  </si>
  <si>
    <t>記錄不良天氣之裝貨時間及情形。</t>
    <phoneticPr fontId="4" type="noConversion"/>
  </si>
  <si>
    <t>記錄吊桿或堆高機故障致無法裝貨之時間。</t>
    <phoneticPr fontId="4" type="noConversion"/>
  </si>
  <si>
    <t>每日收工後與理貨人員核對當日各艙裝貨件數。</t>
    <phoneticPr fontId="4" type="noConversion"/>
  </si>
  <si>
    <t>若發現貨物有嚴重損壞的情形， 如:外觀變形, 包裝跑掉, 皺褶嚴重…等，務必要立即向主管或窗口反應。由客戶判斷是否要退關或重包。</t>
    <phoneticPr fontId="4" type="noConversion"/>
  </si>
  <si>
    <t>生鏽等級 數量判斷</t>
    <phoneticPr fontId="4" type="noConversion"/>
  </si>
  <si>
    <t>相片存檔方式討論</t>
    <phoneticPr fontId="4" type="noConversion"/>
  </si>
  <si>
    <t>回報時機和機制</t>
    <phoneticPr fontId="4" type="noConversion"/>
  </si>
  <si>
    <t>交報告的期限</t>
    <phoneticPr fontId="4" type="noConversion"/>
  </si>
  <si>
    <t>各種貨物類型的注意事項</t>
    <phoneticPr fontId="4" type="noConversion"/>
  </si>
  <si>
    <t>Hold No.</t>
    <phoneticPr fontId="2" type="noConversion"/>
  </si>
  <si>
    <t>如貨物有先進倉庫，須先行確認貨況並拍照記錄。</t>
    <phoneticPr fontId="4" type="noConversion"/>
  </si>
  <si>
    <t>拍照全船外觀，並依據需求執行貨艙檢查（視需求）。</t>
    <phoneticPr fontId="4" type="noConversion"/>
  </si>
  <si>
    <t>艙蓋能否作動</t>
    <phoneticPr fontId="4" type="noConversion"/>
  </si>
  <si>
    <t>艙蓋軌道是否變形</t>
    <phoneticPr fontId="4" type="noConversion"/>
  </si>
  <si>
    <t>艙口圍板有無水/鏽痕</t>
    <phoneticPr fontId="4" type="noConversion"/>
  </si>
  <si>
    <t>艙蓋橡皮是否完整</t>
    <phoneticPr fontId="4" type="noConversion"/>
  </si>
  <si>
    <t>艙蓋排氣孔能否密合</t>
    <phoneticPr fontId="4" type="noConversion"/>
  </si>
  <si>
    <t>人孔蓋</t>
    <phoneticPr fontId="4" type="noConversion"/>
  </si>
  <si>
    <t>9.</t>
    <phoneticPr fontId="4" type="noConversion"/>
  </si>
  <si>
    <t>10.</t>
    <phoneticPr fontId="4" type="noConversion"/>
  </si>
  <si>
    <t>船邊人員工作調整需要交接的情況，由交接者主動向被交接者連繫交接事項（進度、資料、其他應注意事項  如:未出貨的 W/NO, I/V,  未拍到的 MARK, 車上貨...等），填寫交接表說明各票進度和未記錄的照片。</t>
    <phoneticPr fontId="4" type="noConversion"/>
  </si>
  <si>
    <t>現場拍攝的照片，存入共用資料夾/digital/個人資料夾/日期+船名/ （可再依客戶名分資料夾）</t>
    <phoneticPr fontId="4" type="noConversion"/>
  </si>
  <si>
    <t>在裝船作業結束後，去菲律賓的艙需在當天將現場文件填寫完成後，立即將文件繳回公司。其餘作業需在三天內繳回公司。</t>
    <phoneticPr fontId="4" type="noConversion"/>
  </si>
  <si>
    <t>每日作業結束後，依時間、各票裝貨數量和艙別，製作日報表發送給窗口。（依需求）</t>
    <phoneticPr fontId="4" type="noConversion"/>
  </si>
  <si>
    <t>W.O. No.</t>
    <phoneticPr fontId="69" type="noConversion"/>
  </si>
  <si>
    <t>MIN-24300000</t>
    <phoneticPr fontId="2" type="noConversion"/>
  </si>
  <si>
    <t>M.V.</t>
    <phoneticPr fontId="69" type="noConversion"/>
  </si>
  <si>
    <t>SHIPPER</t>
    <phoneticPr fontId="2" type="noConversion"/>
  </si>
  <si>
    <t>Date:</t>
    <phoneticPr fontId="69" type="noConversion"/>
  </si>
  <si>
    <t>March 03~05, 2024</t>
    <phoneticPr fontId="2" type="noConversion"/>
  </si>
  <si>
    <t>BUYER</t>
    <phoneticPr fontId="2" type="noConversion"/>
  </si>
  <si>
    <r>
      <rPr>
        <sz val="11"/>
        <color theme="1"/>
        <rFont val="細明體"/>
        <family val="2"/>
        <charset val="136"/>
      </rPr>
      <t>船務代理</t>
    </r>
    <r>
      <rPr>
        <sz val="11"/>
        <color theme="1"/>
        <rFont val="Arial"/>
        <family val="2"/>
      </rPr>
      <t>:</t>
    </r>
    <phoneticPr fontId="2" type="noConversion"/>
  </si>
  <si>
    <t>Wharf No.:</t>
    <phoneticPr fontId="2" type="noConversion"/>
  </si>
  <si>
    <t>Yieh United Steel Corporation</t>
  </si>
  <si>
    <t>Century Steel Pte Ltd., 409051 Singapore</t>
  </si>
  <si>
    <t>POSCO International, Incheon, 21998, Korea</t>
  </si>
  <si>
    <t>Bayar Paslanmaz Celik A.S., Istanbul Turkey</t>
  </si>
  <si>
    <t>Cargill International Trading, Singapore 048946</t>
  </si>
  <si>
    <t xml:space="preserve">Taiwan Marubeni-Itochu Steel, Taipei </t>
  </si>
  <si>
    <t>Iwatani Corporation, Minato-Ku/Tokyo Japan</t>
  </si>
  <si>
    <t>Knightsbridge International Corp., BC V2P 6H4</t>
  </si>
  <si>
    <t>Knightsbridge International Corp., BC Canada V2P 6H4</t>
  </si>
  <si>
    <t>TRADER</t>
    <phoneticPr fontId="2" type="noConversion"/>
  </si>
  <si>
    <t>Vancouver, Canada</t>
  </si>
  <si>
    <t>Vancouver, W.A.</t>
  </si>
  <si>
    <t>Vancouver, B.C.</t>
  </si>
  <si>
    <t>Marubeni-Itochu Steel Canada Inc., V5H 4N2 Canada</t>
  </si>
  <si>
    <t>Shin Yang Steel Co., Ltd., Kaohsiung City 82544</t>
  </si>
  <si>
    <t>Packing :</t>
    <phoneticPr fontId="2" type="noConversion"/>
  </si>
  <si>
    <t>Each horizontal coil wrapped in a moisture-resistance plasticized Kraft envelope with both circumferential and core metal sheets, both side cardboard discs, and four outer and core protection steel rings, then secured with 4 cycle flat plastic bands as well as 2 cycle/8 radial flat metal strapping bands.</t>
  </si>
  <si>
    <t>Marks :</t>
    <phoneticPr fontId="2" type="noConversion"/>
  </si>
  <si>
    <t>Loading :</t>
    <phoneticPr fontId="2" type="noConversion"/>
  </si>
  <si>
    <t>Ship’s Derrick</t>
    <phoneticPr fontId="2" type="noConversion"/>
  </si>
  <si>
    <t>Ship’s Crane</t>
  </si>
  <si>
    <t>Ship’s Crane</t>
    <phoneticPr fontId="2" type="noConversion"/>
  </si>
  <si>
    <t>Ship’s Gantry</t>
    <phoneticPr fontId="2" type="noConversion"/>
  </si>
  <si>
    <t>Shore's mobile crane</t>
    <phoneticPr fontId="2" type="noConversion"/>
  </si>
  <si>
    <t>chain</t>
  </si>
  <si>
    <t>spreader</t>
    <phoneticPr fontId="2" type="noConversion"/>
  </si>
  <si>
    <t>hook</t>
    <phoneticPr fontId="2" type="noConversion"/>
  </si>
  <si>
    <t>"C" type hook</t>
    <phoneticPr fontId="2" type="noConversion"/>
  </si>
  <si>
    <t>shackle</t>
    <phoneticPr fontId="2" type="noConversion"/>
  </si>
  <si>
    <t>steel wire rope</t>
    <phoneticPr fontId="2" type="noConversion"/>
  </si>
  <si>
    <t>cargo hooks</t>
    <phoneticPr fontId="2" type="noConversion"/>
  </si>
  <si>
    <t>Gear:</t>
    <phoneticPr fontId="2" type="noConversion"/>
  </si>
  <si>
    <t>Tool:</t>
    <phoneticPr fontId="2" type="noConversion"/>
  </si>
  <si>
    <r>
      <t>C</t>
    </r>
    <r>
      <rPr>
        <sz val="11"/>
        <color theme="1"/>
        <rFont val="細明體"/>
        <family val="2"/>
        <charset val="136"/>
      </rPr>
      <t>型鉤</t>
    </r>
    <phoneticPr fontId="2" type="noConversion"/>
  </si>
  <si>
    <t>Clear</t>
    <phoneticPr fontId="2" type="noConversion"/>
  </si>
  <si>
    <t>Cloudy</t>
    <phoneticPr fontId="2" type="noConversion"/>
  </si>
  <si>
    <t>Overcast</t>
    <phoneticPr fontId="2" type="noConversion"/>
  </si>
  <si>
    <t>Rainy</t>
    <phoneticPr fontId="2" type="noConversion"/>
  </si>
  <si>
    <t>Drizzly</t>
    <phoneticPr fontId="2" type="noConversion"/>
  </si>
  <si>
    <t>Showery</t>
    <phoneticPr fontId="2" type="noConversion"/>
  </si>
  <si>
    <t>Commencement of loading</t>
    <phoneticPr fontId="69" type="noConversion"/>
  </si>
  <si>
    <t>Completion of loading</t>
    <phoneticPr fontId="69" type="noConversion"/>
  </si>
  <si>
    <t>Finished lashing</t>
    <phoneticPr fontId="69" type="noConversion"/>
  </si>
  <si>
    <r>
      <rPr>
        <sz val="11"/>
        <color theme="1"/>
        <rFont val="細明體"/>
        <family val="2"/>
        <charset val="136"/>
      </rPr>
      <t>下雨時間</t>
    </r>
    <r>
      <rPr>
        <sz val="11"/>
        <color theme="1"/>
        <rFont val="Arial"/>
        <family val="2"/>
      </rPr>
      <t xml:space="preserve">:   </t>
    </r>
    <phoneticPr fontId="2" type="noConversion"/>
  </si>
  <si>
    <t>Invoice No.</t>
    <phoneticPr fontId="2" type="noConversion"/>
  </si>
  <si>
    <t>S/O No.</t>
    <phoneticPr fontId="2" type="noConversion"/>
  </si>
  <si>
    <t>godown</t>
  </si>
  <si>
    <t>使用堆高機作業</t>
  </si>
  <si>
    <t>V</t>
    <phoneticPr fontId="2" type="noConversion"/>
  </si>
  <si>
    <t>Lot / Colour</t>
    <phoneticPr fontId="2" type="noConversion"/>
  </si>
  <si>
    <t>Bundles</t>
    <phoneticPr fontId="2" type="noConversion"/>
  </si>
  <si>
    <t>Invoice No.</t>
    <phoneticPr fontId="69" type="noConversion"/>
  </si>
  <si>
    <t>mill</t>
    <phoneticPr fontId="2" type="noConversion"/>
  </si>
  <si>
    <t>Inspector</t>
    <phoneticPr fontId="69" type="noConversion"/>
  </si>
  <si>
    <t>(</t>
  </si>
  <si>
    <t>)</t>
  </si>
  <si>
    <t>COLD ROLLED STAINLESS STEEL SHEET IN COIL</t>
    <phoneticPr fontId="2" type="noConversion"/>
  </si>
  <si>
    <t>Coils</t>
    <phoneticPr fontId="2" type="noConversion"/>
  </si>
  <si>
    <t>Pieces</t>
    <phoneticPr fontId="2" type="noConversion"/>
  </si>
  <si>
    <t>Gross Weight</t>
    <phoneticPr fontId="2" type="noConversion"/>
  </si>
  <si>
    <r>
      <rPr>
        <sz val="11"/>
        <color theme="1"/>
        <rFont val="細明體"/>
        <family val="2"/>
        <charset val="136"/>
      </rPr>
      <t>無</t>
    </r>
    <phoneticPr fontId="2" type="noConversion"/>
  </si>
  <si>
    <r>
      <rPr>
        <sz val="11"/>
        <color theme="1"/>
        <rFont val="細明體"/>
        <family val="2"/>
        <charset val="136"/>
      </rPr>
      <t>船舶井架</t>
    </r>
    <phoneticPr fontId="2" type="noConversion"/>
  </si>
  <si>
    <r>
      <rPr>
        <sz val="11"/>
        <color theme="1"/>
        <rFont val="細明體"/>
        <family val="2"/>
        <charset val="136"/>
      </rPr>
      <t>船用起重機</t>
    </r>
    <phoneticPr fontId="2" type="noConversion"/>
  </si>
  <si>
    <r>
      <rPr>
        <sz val="11"/>
        <color theme="1"/>
        <rFont val="細明體"/>
        <family val="2"/>
        <charset val="136"/>
      </rPr>
      <t>船舶龍門架</t>
    </r>
    <phoneticPr fontId="2" type="noConversion"/>
  </si>
  <si>
    <r>
      <rPr>
        <sz val="11"/>
        <color theme="1"/>
        <rFont val="細明體"/>
        <family val="2"/>
        <charset val="136"/>
      </rPr>
      <t>岸邊移動式起重機</t>
    </r>
    <phoneticPr fontId="2" type="noConversion"/>
  </si>
  <si>
    <r>
      <rPr>
        <sz val="11"/>
        <color theme="1"/>
        <rFont val="細明體"/>
        <family val="2"/>
        <charset val="136"/>
      </rPr>
      <t>鋼索</t>
    </r>
    <phoneticPr fontId="2" type="noConversion"/>
  </si>
  <si>
    <r>
      <rPr>
        <sz val="11"/>
        <color theme="1"/>
        <rFont val="細明體"/>
        <family val="2"/>
        <charset val="136"/>
      </rPr>
      <t>晴</t>
    </r>
    <phoneticPr fontId="2" type="noConversion"/>
  </si>
  <si>
    <r>
      <rPr>
        <sz val="11"/>
        <color theme="1"/>
        <rFont val="細明體"/>
        <family val="2"/>
        <charset val="136"/>
      </rPr>
      <t>鐵鍊</t>
    </r>
    <phoneticPr fontId="2" type="noConversion"/>
  </si>
  <si>
    <r>
      <rPr>
        <sz val="11"/>
        <color theme="1"/>
        <rFont val="細明體"/>
        <family val="2"/>
        <charset val="136"/>
      </rPr>
      <t>多雲</t>
    </r>
    <phoneticPr fontId="2" type="noConversion"/>
  </si>
  <si>
    <r>
      <rPr>
        <sz val="11"/>
        <color theme="1"/>
        <rFont val="細明體"/>
        <family val="2"/>
        <charset val="136"/>
      </rPr>
      <t>皮帶</t>
    </r>
    <phoneticPr fontId="2" type="noConversion"/>
  </si>
  <si>
    <r>
      <rPr>
        <sz val="11"/>
        <color theme="1"/>
        <rFont val="細明體"/>
        <family val="2"/>
        <charset val="136"/>
      </rPr>
      <t>陰天</t>
    </r>
    <phoneticPr fontId="2" type="noConversion"/>
  </si>
  <si>
    <r>
      <rPr>
        <sz val="11"/>
        <color theme="1"/>
        <rFont val="細明體"/>
        <family val="2"/>
        <charset val="136"/>
      </rPr>
      <t>吊具</t>
    </r>
    <phoneticPr fontId="2" type="noConversion"/>
  </si>
  <si>
    <r>
      <rPr>
        <sz val="11"/>
        <color theme="1"/>
        <rFont val="細明體"/>
        <family val="2"/>
        <charset val="136"/>
      </rPr>
      <t>雨</t>
    </r>
    <phoneticPr fontId="2" type="noConversion"/>
  </si>
  <si>
    <r>
      <rPr>
        <sz val="11"/>
        <color theme="1"/>
        <rFont val="細明體"/>
        <family val="2"/>
        <charset val="136"/>
      </rPr>
      <t>掛鉤</t>
    </r>
    <phoneticPr fontId="2" type="noConversion"/>
  </si>
  <si>
    <r>
      <rPr>
        <sz val="11"/>
        <color theme="1"/>
        <rFont val="細明體"/>
        <family val="2"/>
        <charset val="136"/>
      </rPr>
      <t>毛毛雨</t>
    </r>
    <phoneticPr fontId="2" type="noConversion"/>
  </si>
  <si>
    <r>
      <rPr>
        <sz val="11"/>
        <color theme="1"/>
        <rFont val="細明體"/>
        <family val="2"/>
        <charset val="136"/>
      </rPr>
      <t>貨鉤</t>
    </r>
    <phoneticPr fontId="2" type="noConversion"/>
  </si>
  <si>
    <r>
      <rPr>
        <sz val="11"/>
        <color theme="1"/>
        <rFont val="細明體"/>
        <family val="2"/>
        <charset val="136"/>
      </rPr>
      <t>陣雨</t>
    </r>
    <phoneticPr fontId="2" type="noConversion"/>
  </si>
  <si>
    <r>
      <rPr>
        <sz val="11"/>
        <color theme="1"/>
        <rFont val="細明體"/>
        <family val="2"/>
        <charset val="136"/>
      </rPr>
      <t>單位：</t>
    </r>
    <phoneticPr fontId="2" type="noConversion"/>
  </si>
  <si>
    <t>是</t>
  </si>
  <si>
    <t>和其它貨</t>
    <phoneticPr fontId="2" type="noConversion"/>
  </si>
  <si>
    <t>否</t>
  </si>
  <si>
    <t>貨艙內積水</t>
    <phoneticPr fontId="69" type="noConversion"/>
  </si>
  <si>
    <t>壓艙</t>
  </si>
  <si>
    <t>Loading Inspection Field Report (裝貨報告)</t>
  </si>
  <si>
    <t xml:space="preserve"> )行墊木並以木契固定</t>
  </si>
  <si>
    <t xml:space="preserve"> )排 / (</t>
  </si>
  <si>
    <t xml:space="preserve"> )層</t>
  </si>
  <si>
    <t>) 綑綁 / (否)</t>
  </si>
  <si>
    <t xml:space="preserve"> )蓋(</t>
  </si>
  <si>
    <t xml:space="preserve"> )封上(</t>
  </si>
  <si>
    <t xml:space="preserve">)積水淹到(  </t>
  </si>
  <si>
    <t xml:space="preserve">)鋼捲( </t>
  </si>
  <si>
    <t xml:space="preserve"> )公分高</t>
  </si>
  <si>
    <t xml:space="preserve">每排下方放( </t>
  </si>
  <si>
    <t>共(</t>
  </si>
  <si>
    <t>每排以 (</t>
  </si>
  <si>
    <t>各貨堆(</t>
  </si>
  <si>
    <t xml:space="preserve">各艙口與艙蓋接縫處( </t>
  </si>
  <si>
    <t>V</t>
  </si>
  <si>
    <t>Quantity</t>
    <phoneticPr fontId="2" type="noConversion"/>
  </si>
  <si>
    <t>Package</t>
    <phoneticPr fontId="2" type="noConversion"/>
  </si>
  <si>
    <t>PPG112545</t>
    <phoneticPr fontId="2" type="noConversion"/>
  </si>
  <si>
    <t>1000</t>
    <phoneticPr fontId="2" type="noConversion"/>
  </si>
  <si>
    <t>Total</t>
    <phoneticPr fontId="2" type="noConversion"/>
  </si>
  <si>
    <t>帆布</t>
  </si>
  <si>
    <t>Port of Loading:</t>
    <phoneticPr fontId="2" type="noConversion"/>
  </si>
  <si>
    <t>Port of Discharge:</t>
    <phoneticPr fontId="2" type="noConversion"/>
  </si>
  <si>
    <t>Kaohsiung, Taiwan</t>
    <phoneticPr fontId="2" type="noConversion"/>
  </si>
  <si>
    <t>Brisbane, Australia</t>
    <phoneticPr fontId="2" type="noConversion"/>
  </si>
  <si>
    <t>有上船</t>
    <phoneticPr fontId="2" type="noConversion"/>
  </si>
  <si>
    <t>沒上船</t>
    <phoneticPr fontId="2" type="noConversion"/>
  </si>
  <si>
    <t>GOODS</t>
    <phoneticPr fontId="2" type="noConversion"/>
  </si>
  <si>
    <t>DESCRIPTION</t>
    <phoneticPr fontId="2" type="noConversion"/>
  </si>
  <si>
    <t>(as provided by client)</t>
    <phoneticPr fontId="2" type="noConversion"/>
  </si>
  <si>
    <t>Net Weight</t>
    <phoneticPr fontId="2" type="noConversion"/>
  </si>
  <si>
    <t>SHIPMENT</t>
    <phoneticPr fontId="2" type="noConversion"/>
  </si>
  <si>
    <t>PACKING</t>
    <phoneticPr fontId="2" type="noConversion"/>
  </si>
  <si>
    <t>MARKS</t>
    <phoneticPr fontId="2" type="noConversion"/>
  </si>
  <si>
    <t>Macsteel International Australia Pty Limited</t>
  </si>
  <si>
    <t>有上船打V, 沒上船 X</t>
    <phoneticPr fontId="2" type="noConversion"/>
  </si>
  <si>
    <t>Hella India Automotive PVT Ltd., Gurgaon-122001, India</t>
  </si>
  <si>
    <t xml:space="preserve">The cargo in coils trailered from the mill to Wharf No. 36 was shifted by forklifts from the chassis to line alongside the vessel, then loaded into the vessel’s Hold No. 3 by the ship’s crane with the spreader, steel chains, wire ropes, shackles and cargo hooks connecting to special belt slings. </t>
  </si>
  <si>
    <t>Bundle</t>
    <phoneticPr fontId="2" type="noConversion"/>
  </si>
  <si>
    <t>Coil</t>
    <phoneticPr fontId="2" type="noConversion"/>
  </si>
  <si>
    <t>The cargo had been stored in rows X 1~2 tier(s) high with wooden dunnage and wedges (for horizontal coils only) on the concrete ground in port godown No. 32 before the vessel’s arrival. Neither chemical nor corrosive object was uncovered in the vicinity where accessible</t>
    <phoneticPr fontId="2" type="noConversion"/>
  </si>
  <si>
    <t>GODOWN</t>
    <phoneticPr fontId="2" type="noConversion"/>
  </si>
  <si>
    <t>The cargo in coils had been stored in rows X 1~2 tier(s) high on the concrete ground in port godown No. 32 before the vessel’s arrival. Neither chemical nor corrosive object was uncovered in the vicinity. (Photo No. 1-3)</t>
    <phoneticPr fontId="2" type="noConversion"/>
  </si>
  <si>
    <t>The cargo in coils either trailered from the mill to Wharf No. 36, or moved by forklifts from piles to the chassis at port godown No. 39, next trailered to quayside, was shifted by forklifts from the chassis to line alongside the vessel, and loaded into the ship’s Hold No. 2 by the ship’s crane with the spreader, wire ropes, steel chains, shackles and cargo hooks connecting to special belt slings.</t>
    <phoneticPr fontId="2" type="noConversion"/>
  </si>
  <si>
    <t>V+H</t>
    <phoneticPr fontId="2" type="noConversion"/>
  </si>
  <si>
    <t>H</t>
    <phoneticPr fontId="2" type="noConversion"/>
  </si>
  <si>
    <t xml:space="preserve">The cargo in coils moved by single-boom-lifts from the pile to the chassis at port godown No. 39 (or from the mill) was trailered to alongside the vessel and loaded into the ship’s Hold No. 1 &amp; 5 by the ship’s cranes with the spreaders, wire ropes, steel chains, shackles and cargo hooks connecting to special belt slings. </t>
    <phoneticPr fontId="2" type="noConversion"/>
  </si>
  <si>
    <t>The cargo in coils either trailered from the mill to alongside the vessel, or moved by single-boom-lifts from piles to the chassis at port godown No. 39, next trailered to alongside the vessel was lifted up from the chassis, and loaded into the ship’s Hold No. 1 &amp; 5 by the ship’s cranes with the spreaders, wire ropes, steel chains, shackles and cargo hooks connecting to special belt slings. (Photo No. 5-40)</t>
    <phoneticPr fontId="2" type="noConversion"/>
  </si>
  <si>
    <t xml:space="preserve"> with hatches closed and the loading suspended.</t>
  </si>
  <si>
    <t>LOADING</t>
    <phoneticPr fontId="2" type="noConversion"/>
  </si>
  <si>
    <t>TIME LOG</t>
    <phoneticPr fontId="2" type="noConversion"/>
  </si>
  <si>
    <t>Clear</t>
  </si>
  <si>
    <t>INSPECTION</t>
    <phoneticPr fontId="2" type="noConversion"/>
  </si>
  <si>
    <t>Coil No.</t>
  </si>
  <si>
    <t>Photo No.</t>
    <phoneticPr fontId="2" type="noConversion"/>
  </si>
  <si>
    <t>Findings</t>
    <phoneticPr fontId="2" type="noConversion"/>
  </si>
  <si>
    <t>HOT ROLLED STEEL SHEET IN COILS, UNPICKLED AND UNOILED</t>
  </si>
  <si>
    <t>COLD ROLLED STEEL SHEET IN COILS</t>
  </si>
  <si>
    <t>HOT ROLLED STEEL SHEET IN COILS, PICKLED AND OILED</t>
    <phoneticPr fontId="69" type="noConversion"/>
  </si>
  <si>
    <t>PRIME COLD ROLLED STEEL SHEET IN COILS</t>
  </si>
  <si>
    <t>PRIME HOT ROLLED STEEL SHEET IN COILS</t>
    <phoneticPr fontId="69" type="noConversion"/>
  </si>
  <si>
    <t>PRIME HOT ROLLED STEEL SHEET IN COILS, UNPICKLED AND UNOILED</t>
    <phoneticPr fontId="69" type="noConversion"/>
  </si>
  <si>
    <t>PRIME HOT ROLLED STEEL SHEET IN COILS, PICKLED AND OILED</t>
    <phoneticPr fontId="69" type="noConversion"/>
  </si>
  <si>
    <r>
      <rPr>
        <b/>
        <sz val="11"/>
        <color theme="1"/>
        <rFont val="新細明體"/>
        <family val="2"/>
        <charset val="136"/>
      </rPr>
      <t>艙內</t>
    </r>
    <r>
      <rPr>
        <b/>
        <sz val="11"/>
        <color theme="1"/>
        <rFont val="Arial"/>
        <family val="2"/>
      </rPr>
      <t xml:space="preserve"> </t>
    </r>
    <phoneticPr fontId="2" type="noConversion"/>
  </si>
  <si>
    <r>
      <rPr>
        <b/>
        <sz val="11"/>
        <color theme="1"/>
        <rFont val="細明體"/>
        <family val="2"/>
        <charset val="136"/>
      </rPr>
      <t>理貨</t>
    </r>
    <r>
      <rPr>
        <b/>
        <sz val="11"/>
        <color theme="1"/>
        <rFont val="Arial"/>
        <family val="2"/>
      </rPr>
      <t>/</t>
    </r>
    <r>
      <rPr>
        <b/>
        <sz val="11"/>
        <color theme="1"/>
        <rFont val="細明體"/>
        <family val="2"/>
        <charset val="136"/>
      </rPr>
      <t>裝卸</t>
    </r>
    <r>
      <rPr>
        <b/>
        <sz val="11"/>
        <color theme="1"/>
        <rFont val="Arial"/>
        <family val="2"/>
      </rPr>
      <t>:</t>
    </r>
    <phoneticPr fontId="2" type="noConversion"/>
  </si>
  <si>
    <r>
      <rPr>
        <b/>
        <sz val="11"/>
        <color theme="1"/>
        <rFont val="細明體"/>
        <family val="2"/>
        <charset val="136"/>
      </rPr>
      <t>地磅</t>
    </r>
    <r>
      <rPr>
        <b/>
        <sz val="11"/>
        <color theme="1"/>
        <rFont val="Arial"/>
        <family val="2"/>
      </rPr>
      <t xml:space="preserve">: </t>
    </r>
    <phoneticPr fontId="2" type="noConversion"/>
  </si>
  <si>
    <r>
      <rPr>
        <b/>
        <sz val="11"/>
        <color theme="1"/>
        <rFont val="細明體"/>
        <family val="2"/>
        <charset val="136"/>
      </rPr>
      <t>會同公證</t>
    </r>
    <r>
      <rPr>
        <b/>
        <sz val="11"/>
        <color theme="1"/>
        <rFont val="Arial"/>
        <family val="2"/>
      </rPr>
      <t>:</t>
    </r>
    <phoneticPr fontId="2" type="noConversion"/>
  </si>
  <si>
    <r>
      <rPr>
        <b/>
        <sz val="11"/>
        <color theme="1"/>
        <rFont val="新細明體"/>
        <family val="2"/>
        <charset val="136"/>
      </rPr>
      <t>工廠</t>
    </r>
    <phoneticPr fontId="2" type="noConversion"/>
  </si>
  <si>
    <r>
      <rPr>
        <b/>
        <sz val="11"/>
        <color theme="1"/>
        <rFont val="細明體"/>
        <family val="2"/>
        <charset val="136"/>
      </rPr>
      <t>出貨方式</t>
    </r>
    <phoneticPr fontId="2" type="noConversion"/>
  </si>
  <si>
    <r>
      <rPr>
        <b/>
        <sz val="11"/>
        <color theme="1"/>
        <rFont val="細明體"/>
        <family val="2"/>
        <charset val="136"/>
      </rPr>
      <t>進倉</t>
    </r>
    <r>
      <rPr>
        <b/>
        <sz val="11"/>
        <color theme="1"/>
        <rFont val="Arial"/>
        <family val="2"/>
      </rPr>
      <t>/</t>
    </r>
    <r>
      <rPr>
        <b/>
        <sz val="11"/>
        <color theme="1"/>
        <rFont val="細明體"/>
        <family val="2"/>
        <charset val="136"/>
      </rPr>
      <t>空地</t>
    </r>
    <phoneticPr fontId="2" type="noConversion"/>
  </si>
  <si>
    <t>The cargo in coils trailered from the mill to Wharf No. 36 was shifted by single-boom-lifts from the chassis to line alongside the vessel, then loaded into the vessel’s Hold No. 1 by the ship’s crane with the spreader, steel chains, wire ropes, shackles and cargo hooks connecting to special belt slings.</t>
    <phoneticPr fontId="2" type="noConversion"/>
  </si>
  <si>
    <t xml:space="preserve">The goods in bundles transported by trailers from the mill to Wharf No. 37 were removed from the tarpaulin covering, next shifted bundles from the chassis to alongside the vessel, and then directly loaded into the ship’s Hold No. 2 by the vessel’s crane with the spreader, wire ropes, shackles, and cargo hooks connecting to special belt slings. </t>
    <phoneticPr fontId="2" type="noConversion"/>
  </si>
  <si>
    <t>The goods were moved by fork-lifts from piles to the chassis at godown No. 39, but horizontal coils from the mill and trailered alongside the vessel, then shifted by forklifts from the chassis to line alongside the boat (vertical coils) were loaded into the ship’s Hold No. 1, 2 &amp; 4 by the vessel’s cranes with the spreaders, steel chains, wire ropes, shackles and cargo hooks connecting to special belt slings.</t>
    <phoneticPr fontId="2" type="noConversion"/>
  </si>
  <si>
    <t>The cargo in coils was shifted by forklifts from piles to the chassis in port godown No. 32, then transported by trailers to Wharf No. 39. Forklifts then moved the cargo from the chassis to the line alongside the vessel. The ship's crane then loaded the cargo into the vessel’s Hold No. 2 with the spreader, steel chains, wire ropes, shackles, and cargo hooks connecting to special belt slings.</t>
    <phoneticPr fontId="2" type="noConversion"/>
  </si>
  <si>
    <t xml:space="preserve">The cargo in coils moved by single-boom-lifts from the pile to the chassis at port godown No. 39 was trailered alongside the vessel and loaded into the ship’s Hold No. 3 by the ship’s crane with the spreaders, wire ropes, steel chains, shackles, and cargo hooks connecting to special belt slings. </t>
    <phoneticPr fontId="2" type="noConversion"/>
  </si>
  <si>
    <r>
      <rPr>
        <sz val="11"/>
        <rFont val="新細明體"/>
        <family val="1"/>
        <charset val="136"/>
      </rPr>
      <t>沒進倉，直接裝船</t>
    </r>
    <phoneticPr fontId="2" type="noConversion"/>
  </si>
  <si>
    <r>
      <rPr>
        <sz val="11"/>
        <rFont val="新細明體"/>
        <family val="1"/>
        <charset val="136"/>
      </rPr>
      <t>部分倉庫，部分工廠</t>
    </r>
    <phoneticPr fontId="2" type="noConversion"/>
  </si>
  <si>
    <r>
      <rPr>
        <sz val="11"/>
        <rFont val="新細明體"/>
        <family val="2"/>
        <charset val="136"/>
      </rPr>
      <t>進倉後直接裝船</t>
    </r>
    <phoneticPr fontId="2" type="noConversion"/>
  </si>
  <si>
    <t>Inox PA S.P.A</t>
  </si>
  <si>
    <t>Marghera port (Italy)</t>
  </si>
  <si>
    <t>STOWAGE</t>
    <phoneticPr fontId="2" type="noConversion"/>
  </si>
  <si>
    <t>The ship’s Master denied the Shipper’s surveyors to observe and take photos on the ship’s cargo stowage condition, so it had no access for us to embark the vessel.</t>
    <phoneticPr fontId="2" type="noConversion"/>
  </si>
  <si>
    <t>Each horizontal coil wrapped in a metal envelope with 4 outer/core protection steel rings, was secured with 3 cycle/4 radial flat metal bands.</t>
    <phoneticPr fontId="2" type="noConversion"/>
  </si>
  <si>
    <t>Coils revealed to be labelled with the wording “--------, Yusco, Marghera, No., Made in Taiwan, R.O.C., etc.” at one side and on core package respectively.</t>
    <phoneticPr fontId="2" type="noConversion"/>
  </si>
  <si>
    <t>Coils revealed to belabeled with the wording “Antwerp, No., Made in Taiwan, Size, Net Weight, Gross Weight, Coil No., Invoice No., Color Code (for PQK coils only), etc.” at one side and on core surface.</t>
    <phoneticPr fontId="2" type="noConversion"/>
  </si>
  <si>
    <t>Coils revealed to be labeled with the wording “PO, Invoice No. / Ref No., Savannah GA, Size:, N.W., G.W., Item No., Coil No., Color Code: (for PAK coils only), N.W. (LBS), G.W. (LBS), Made in Taiwan, R.O.C., etc.” at the exterior surface each.</t>
    <phoneticPr fontId="2" type="noConversion"/>
  </si>
  <si>
    <t>Savannah GA</t>
    <phoneticPr fontId="2" type="noConversion"/>
  </si>
  <si>
    <t>Antwerp</t>
    <phoneticPr fontId="2" type="noConversion"/>
  </si>
  <si>
    <t xml:space="preserve">Each vertical or horizontal coil in a metal envelope with 4 protection steel rings along upper-outer/-eye rims (vertical coil) or outer/eye rims (horizontal coil), then secured with 3 cycle/8 eye (vertical coil) or 3-6 cycle/4 eye (horizontal coil) flat metal strapping bands on a wooden pallet (vertical coil only). </t>
    <phoneticPr fontId="2" type="noConversion"/>
  </si>
  <si>
    <r>
      <rPr>
        <sz val="11"/>
        <rFont val="細明體"/>
        <family val="2"/>
        <charset val="136"/>
      </rPr>
      <t>防水紙包裝</t>
    </r>
    <phoneticPr fontId="2" type="noConversion"/>
  </si>
  <si>
    <r>
      <rPr>
        <sz val="11"/>
        <rFont val="細明體"/>
        <family val="2"/>
        <charset val="136"/>
      </rPr>
      <t>鐵包裝</t>
    </r>
    <phoneticPr fontId="2" type="noConversion"/>
  </si>
  <si>
    <t>Each coil, either in vertical or horizontal direction, is wrapped in a metal envelope with 2 or 4 protection steel rings along upper-outer/-eye rims (vertical coil) or outer/eye rims (horizontal coil), then secured with 3 cycle/8 eye (vertical coil) or 3 cycle/4 eye (horizontal coil) flat metal strapping bands on a wooden pallet (vertical coil only).</t>
    <phoneticPr fontId="2" type="noConversion"/>
  </si>
  <si>
    <t>Acciai Vender SPA</t>
    <phoneticPr fontId="2" type="noConversion"/>
  </si>
  <si>
    <t>Marghera port, Italy</t>
    <phoneticPr fontId="2" type="noConversion"/>
  </si>
  <si>
    <t>Coils revealed to be labelled with the wording “--------, Yusco, Order Reference No.: 2P/12, Net Weight, Gross Weight, Made in Taiwan, etc.” at one side and on core package respectively.</t>
    <phoneticPr fontId="2" type="noConversion"/>
  </si>
  <si>
    <t>Each horizontal coil appeared to be wrapped in a metal envelope with 4 outer and core protection steel rings, then secured 6 radial and 3 cycle flat metal strapping bands.</t>
  </si>
  <si>
    <t>Nova Steel – F.Z.C.</t>
    <phoneticPr fontId="2" type="noConversion"/>
  </si>
  <si>
    <t>Marghera port (Italy)</t>
    <phoneticPr fontId="2" type="noConversion"/>
  </si>
  <si>
    <t>Coils revealed to be labelled with the wording “--------, Job Order:, Net Weight, Gross Weight, Made in Taiwan, etc.” at one side and on core package respectively</t>
    <phoneticPr fontId="2" type="noConversion"/>
  </si>
  <si>
    <t>Friulana Metalli SPA</t>
    <phoneticPr fontId="2" type="noConversion"/>
  </si>
  <si>
    <t>Ravenna port, Italy</t>
    <phoneticPr fontId="2" type="noConversion"/>
  </si>
  <si>
    <t>Coils revealed to be labelled with the wording “--------, Job Order:, Net Weight, Gross Weight, Made in Taiwan, etc.” or “--------, Yusco, Order Reference, No.:, Net Weight, Gross Weight, Made in Taiwan, etc.” at one side and on core package respectively.</t>
    <phoneticPr fontId="2" type="noConversion"/>
  </si>
  <si>
    <t>Funabashi, Japan</t>
    <phoneticPr fontId="2" type="noConversion"/>
  </si>
  <si>
    <t>Shinko Bussan Co., Ltd.</t>
    <phoneticPr fontId="2" type="noConversion"/>
  </si>
  <si>
    <t>Coils revealed to be labeled with the wording “--------, Shinko, Funabashi, No., Made in Taiwan, etc.” at one side and on core package respectively.</t>
    <phoneticPr fontId="2" type="noConversion"/>
  </si>
  <si>
    <t>Iwatani Corporation</t>
    <phoneticPr fontId="2" type="noConversion"/>
  </si>
  <si>
    <t>Coils revealed to be labeled with the wording “--------, ICJ32-YUS2304A/ ICJ32-YUS2305A/ ICJ32-YUS2306A/ IBJ32-2305O/ IBJ32-2306O, Funabashi, No., Made in Taiwan, Net, Gross, etc.” at one side and on core package respectively.</t>
    <phoneticPr fontId="2" type="noConversion"/>
  </si>
  <si>
    <t>Balaji Niryaat Pvt Ltd., Kolkata 700001, India</t>
    <phoneticPr fontId="2" type="noConversion"/>
  </si>
  <si>
    <t>Nhava Sheva Port in India</t>
    <phoneticPr fontId="2" type="noConversion"/>
  </si>
  <si>
    <t>Coils revealed to be labeled with the wording “--------, Nhava Sheva, No., Made in Taiwan, etc.” at the exterior surface each.</t>
    <phoneticPr fontId="2" type="noConversion"/>
  </si>
  <si>
    <t>Taiwan Marubeni-Itochu Steel, Taipei</t>
    <phoneticPr fontId="2" type="noConversion"/>
  </si>
  <si>
    <t>Yokohama, Japan</t>
    <phoneticPr fontId="2" type="noConversion"/>
  </si>
  <si>
    <t>Coils revealed to be labeled with the wording “--------, Grade, Size, N.W., G.W., MIK23350P/MIK23537P/MIK23538P/MIK23628P, Made in Taiwan, etc.” at the exterior surface each.</t>
    <phoneticPr fontId="2" type="noConversion"/>
  </si>
  <si>
    <t>Antwerp port, Belgium</t>
    <phoneticPr fontId="2" type="noConversion"/>
  </si>
  <si>
    <t>Roba Metals B.V.</t>
    <phoneticPr fontId="2" type="noConversion"/>
  </si>
  <si>
    <t>Coils revealed to be labelled with the wording “--------, Yusco, Antwerp, No., Made in Taiwan, R.O.C., etc.” at one side and on core package respectively.</t>
    <phoneticPr fontId="2" type="noConversion"/>
  </si>
  <si>
    <t>Phoenix Foils Private Limited, Mumbai-400004, India</t>
    <phoneticPr fontId="2" type="noConversion"/>
  </si>
  <si>
    <t>Coils revealed to be labeled with the wording “---------, Size/Grade/Weight/Finish/Heat No./Phoenix Foils, Nhava Sheva, Made in Taiwan, etc.” at the exterior surface each.</t>
    <phoneticPr fontId="2" type="noConversion"/>
  </si>
  <si>
    <t>Nhava Sheva Seaport India</t>
    <phoneticPr fontId="2" type="noConversion"/>
  </si>
  <si>
    <t>Italinox S.R.O., Czech Republic</t>
    <phoneticPr fontId="2" type="noConversion"/>
  </si>
  <si>
    <t>Hamburg, Germany</t>
    <phoneticPr fontId="2" type="noConversion"/>
  </si>
  <si>
    <t>Coils revealed to be labeled with the wording “---------, Italinox S.R.O., Net Weight, Gross Weight, Made in Taiwan, etc.” at the exterior surface each.</t>
    <phoneticPr fontId="2" type="noConversion"/>
  </si>
  <si>
    <t>Yieh Corporation Limited, Kaohsiung</t>
    <phoneticPr fontId="2" type="noConversion"/>
  </si>
  <si>
    <t>Coils revealed to be labeled with the wording “---------, Order No.: 7050025156-2LV, Quality: EN 10028 1.4301, Finish: 2D, Size:/N.W.;/G.W.:/Heat No., No., etc.” at the exterior surface each.</t>
    <phoneticPr fontId="2" type="noConversion"/>
  </si>
  <si>
    <t>Rotterdam, Netherlands</t>
    <phoneticPr fontId="2" type="noConversion"/>
  </si>
  <si>
    <t>STAINLESS STEEL COLD ROLLED COILS</t>
  </si>
  <si>
    <t>Venice Port</t>
    <phoneticPr fontId="2" type="noConversion"/>
  </si>
  <si>
    <t>Nord Est Metalli S.R.L., Italy</t>
    <phoneticPr fontId="2" type="noConversion"/>
  </si>
  <si>
    <t>Coils revealed to be labeled with the wording “---------, Nord Est Metalli S.R.L., Venice, Net Wt, Made in Taiwan, etc.” at the exterior surface each.</t>
    <phoneticPr fontId="2" type="noConversion"/>
  </si>
  <si>
    <t>COLD ROLLED STAINLESS STEEL SHEET IN COIL, BA FINISH</t>
  </si>
  <si>
    <t>COLD ROLLED STAINLESS STEEL SHEET IN COIL, BA FINISH</t>
    <phoneticPr fontId="2" type="noConversion"/>
  </si>
  <si>
    <t>HOT ROLLED STAINLESS STEEL SHEET IN COIL NO.1 FINISH</t>
    <phoneticPr fontId="2" type="noConversion"/>
  </si>
  <si>
    <t>COLD ROLLED STAINLESS STEEL SHEET IN COIL NO.2B/BA FINISH</t>
    <phoneticPr fontId="2" type="noConversion"/>
  </si>
  <si>
    <t>COLD ROLLED STAINLESS STEEL SHEET IN COIL NO.2B/BA FINISH,</t>
    <phoneticPr fontId="2" type="noConversion"/>
  </si>
  <si>
    <t>PRIME COLD ROLLED STAINLESS STEEL SHEET IN COIL NO.2B/BA FINISH,</t>
    <phoneticPr fontId="2" type="noConversion"/>
  </si>
  <si>
    <t xml:space="preserve">HOT/COLD ROLLED STAINLESS STEEL SHEET IN COIL 2B FINISH, </t>
    <phoneticPr fontId="2" type="noConversion"/>
  </si>
  <si>
    <t>HOT ROLLED STAINLESS STEEL COILS</t>
    <phoneticPr fontId="2" type="noConversion"/>
  </si>
  <si>
    <t>Lachesis Co., Ltd., South Korea</t>
    <phoneticPr fontId="2" type="noConversion"/>
  </si>
  <si>
    <t>Coils revealed to be labeled with the wording “---------, DMS Korea, Busan, No., Made in Taiwan, etc.” at the exterior surface each.</t>
    <phoneticPr fontId="2" type="noConversion"/>
  </si>
  <si>
    <t>Busan, South Korea</t>
    <phoneticPr fontId="2" type="noConversion"/>
  </si>
  <si>
    <t>The cargo in coils in sound packing condition, identified with the correct marks as mentioned above, was stuffed by means of the single-boom-lifts from the storage yard into 5x20’ containers in rows with one tier high. (Photo No. 1&amp;2)
	During the entire course of stuffing, steel coils where accessible were visually inspected on the exterior, and found to be appeared in general good order, except for 2 coils Nos. 26S30740 &amp; 26S30732 partly wrinkled/chafed at core packing sheet each. (Photo No. 3&amp;4)</t>
    <phoneticPr fontId="2" type="noConversion"/>
  </si>
  <si>
    <t>One coil with 2 lines of wood dunnage and a rectangular wooden board under each coil on the wooden floorboards in each container was shored/chocked with wooden blocks and wedges against fore, left and right panels, and each coil was crossly lashed with 2 nylon span sets through coil eye to the cleats for prevent coils from tripping during the voyage.</t>
    <phoneticPr fontId="2" type="noConversion"/>
  </si>
  <si>
    <t xml:space="preserve">COLD ROLLED STAINLESS STEEL SHEET IN COIL NO. 2B FINISH </t>
    <phoneticPr fontId="2" type="noConversion"/>
  </si>
  <si>
    <t>Kentzu Steel Sdn Bhd., 55200 Kuala Lumpur Malaysia</t>
    <phoneticPr fontId="2" type="noConversion"/>
  </si>
  <si>
    <t>Klang, Malaysia</t>
    <phoneticPr fontId="2" type="noConversion"/>
  </si>
  <si>
    <t>Coils revealed to be labeled with the wording “---------, Kentzu, Port Klang, No., Made in Taiwan, etc.” at the exterior surface each.</t>
    <phoneticPr fontId="2" type="noConversion"/>
  </si>
  <si>
    <t>HOT ROLLED STAINLESS STEEL SHEET IN COIL NO. 1 FINISH</t>
    <phoneticPr fontId="2" type="noConversion"/>
  </si>
  <si>
    <t>Kanzen Tetsu Sdn Bhd., 55200 Kuala Lumpur, Malaysia</t>
    <phoneticPr fontId="2" type="noConversion"/>
  </si>
  <si>
    <t>Coils revealed to be labeled with the wording “---------, Kanzen, Port Klang, No., Made in Taiwan, etc.” at the exterior surface each.</t>
  </si>
  <si>
    <t>The cargo in coils in sound packing condition, identified with the correct marks as mentioned above, was stuffed by means of the single-boom-lifts from the storage yard into 2x20’ containers in rows with one tier high. (Photo No. 1&amp;2)
	During the entire course of stuffing, steel coils where accessible were visually inspected on the exterior, and found to be appeared in general good order.</t>
    <phoneticPr fontId="2" type="noConversion"/>
  </si>
  <si>
    <t>DMS Korea Co., Ltd., Gyeongsangnam-Do, Republic of Korea</t>
    <phoneticPr fontId="2" type="noConversion"/>
  </si>
  <si>
    <t>Busan Port in South Korea</t>
    <phoneticPr fontId="2" type="noConversion"/>
  </si>
  <si>
    <t>Shipper name</t>
    <phoneticPr fontId="2" type="noConversion"/>
  </si>
  <si>
    <t>Buyer</t>
    <phoneticPr fontId="2" type="noConversion"/>
  </si>
  <si>
    <t>Cargo</t>
    <phoneticPr fontId="2" type="noConversion"/>
  </si>
  <si>
    <t>Discharging</t>
    <phoneticPr fontId="2" type="noConversion"/>
  </si>
  <si>
    <t>Marks</t>
    <phoneticPr fontId="2" type="noConversion"/>
  </si>
  <si>
    <t>HOT ROLLED STAINLESS STEEL IN COIL AISI 304 NO. 1 SLIT EDGE FINISH</t>
    <phoneticPr fontId="2" type="noConversion"/>
  </si>
  <si>
    <t>Bangkok (Pat), Thailand</t>
    <phoneticPr fontId="2" type="noConversion"/>
  </si>
  <si>
    <t>T.P. Subcharoen Co., Ltd., Thailand</t>
    <phoneticPr fontId="2" type="noConversion"/>
  </si>
  <si>
    <t>Coils revealed to be labeled with the wording “---------, T.P. Subcharoen Co.,Ltd., Bangkok, Made in Taiwan, R.O.C., etc.” at the exterior surface each.</t>
    <phoneticPr fontId="2" type="noConversion"/>
  </si>
  <si>
    <t>COLD ROLLED STAINLESS STEEL IN COIL NO. 2B FINISH</t>
    <phoneticPr fontId="2" type="noConversion"/>
  </si>
  <si>
    <t>Guangzhou Kyh Metal Co., Ltd., China</t>
    <phoneticPr fontId="2" type="noConversion"/>
  </si>
  <si>
    <t>Hong Kong</t>
    <phoneticPr fontId="2" type="noConversion"/>
  </si>
  <si>
    <t>Coils revealed to be labeled with the wording “---------, Guangzhou Kyh Metal, UE23014A, No., Made in Taiwan, etc.” at the exterior surface each.</t>
    <phoneticPr fontId="2" type="noConversion"/>
  </si>
  <si>
    <t>Key Bridge Co., Ltd., Kaohsiung</t>
    <phoneticPr fontId="2" type="noConversion"/>
  </si>
  <si>
    <t>Coils revealed to be labeled with the wording “---------, STLS, Port Klang, No., Made in Taiwan, etc.” at the exterior surface each.</t>
    <phoneticPr fontId="2" type="noConversion"/>
  </si>
  <si>
    <t>Port Klang, Malaysia</t>
    <phoneticPr fontId="2" type="noConversion"/>
  </si>
  <si>
    <t xml:space="preserve">Container No.     </t>
    <phoneticPr fontId="2" type="noConversion"/>
  </si>
  <si>
    <t>Package loaded</t>
    <phoneticPr fontId="2" type="noConversion"/>
  </si>
  <si>
    <t>Shipping Seal No.</t>
    <phoneticPr fontId="2" type="noConversion"/>
  </si>
  <si>
    <t>Stuffing commenced</t>
    <phoneticPr fontId="2" type="noConversion"/>
  </si>
  <si>
    <t>Stuffing completed</t>
    <phoneticPr fontId="2" type="noConversion"/>
  </si>
  <si>
    <t>HOT / COLD ROLLED STAINLESS STEEL SHEET IN COIL</t>
    <phoneticPr fontId="2" type="noConversion"/>
  </si>
  <si>
    <t>C</t>
    <phoneticPr fontId="2" type="noConversion"/>
  </si>
  <si>
    <t>B</t>
    <phoneticPr fontId="2" type="noConversion"/>
  </si>
  <si>
    <t>COLD ROLLED STAINLESS STEEL SHEET IN COIL NO. 2B FINISH ASTM A240M-20A 304/304L</t>
    <phoneticPr fontId="2" type="noConversion"/>
  </si>
  <si>
    <t>Penang Port, Malaysia</t>
    <phoneticPr fontId="2" type="noConversion"/>
  </si>
  <si>
    <t>Alumtan Union Metal Sdn Bhd., Penang Malaysia</t>
    <phoneticPr fontId="2" type="noConversion"/>
  </si>
  <si>
    <t>Coils revealed to be labeled with the wording “---------, Hanoi Steel Center, Haiphong, No., Made in Taiwan, etc.” at the exterior surface each.</t>
    <phoneticPr fontId="2" type="noConversion"/>
  </si>
  <si>
    <t>Coils revealed to be labeled with the wording “---------, Alumtan, Penang, No., Made in Taiwan, etc.” at the exterior surface each.</t>
    <phoneticPr fontId="2" type="noConversion"/>
  </si>
  <si>
    <t>Haiphong, Vietnam</t>
    <phoneticPr fontId="2" type="noConversion"/>
  </si>
  <si>
    <t>Sumitomo Corporation Taiwan, Taipei</t>
    <phoneticPr fontId="2" type="noConversion"/>
  </si>
  <si>
    <t>COLD ROLLED STAINLESS STEEL SHEET IN COIL JIS G4305 SUS 430-2B</t>
    <phoneticPr fontId="2" type="noConversion"/>
  </si>
  <si>
    <t>Coils revealed to be labeled with the wording “---------, Hanoi Steel Center, PO No., Haiphong, No., Made in Taiwan, etc.” on surface.</t>
    <phoneticPr fontId="2" type="noConversion"/>
  </si>
  <si>
    <t>YOSHU (Thailand) Co., Ltd., Bangkok 10110</t>
    <phoneticPr fontId="2" type="noConversion"/>
  </si>
  <si>
    <t>COLD ROLLED STAINLESS STEEL SHEET IN COIL SLIT EDGE</t>
    <phoneticPr fontId="2" type="noConversion"/>
  </si>
  <si>
    <t>Bangkok, Thailand</t>
    <phoneticPr fontId="2" type="noConversion"/>
  </si>
  <si>
    <t>Coils revealed to be labeled with the wording “---------, YOSHU (Thailand), Bangkok, No., Made in Taiwan, etc.” on surface.</t>
    <phoneticPr fontId="2" type="noConversion"/>
  </si>
  <si>
    <t>Chiba, Japan</t>
    <phoneticPr fontId="2" type="noConversion"/>
  </si>
  <si>
    <t>Iwatani Corporation, Tokyo 105-8458 Japan</t>
    <phoneticPr fontId="2" type="noConversion"/>
  </si>
  <si>
    <t>Coils revealed to be labeled with the wording “-------, ICJ32-YUS2305A, Chiba, No., Made in Taiwan, Net, Gross, etc.” on surface.</t>
    <phoneticPr fontId="2" type="noConversion"/>
  </si>
  <si>
    <t>Nhava Sheva</t>
    <phoneticPr fontId="2" type="noConversion"/>
  </si>
  <si>
    <t>Saraswati Steel India, Mumbai-400004</t>
    <phoneticPr fontId="2" type="noConversion"/>
  </si>
  <si>
    <t>Coils revealed to be labeled with the wording “-------, Saraswati, Nhava Sheva, No., Made in Taiwan, etc.” on surface.</t>
    <phoneticPr fontId="2" type="noConversion"/>
  </si>
  <si>
    <t>Stainless Steel Coils</t>
    <phoneticPr fontId="2" type="noConversion"/>
  </si>
  <si>
    <t>STAINLESS STEEL COLD ROLLED COILS,</t>
    <phoneticPr fontId="2" type="noConversion"/>
  </si>
  <si>
    <t>COLD ROLLED STAINLESS STEEL SHEET IN COIL NO. 2B FINISH,</t>
    <phoneticPr fontId="2" type="noConversion"/>
  </si>
  <si>
    <t>Kao Feng</t>
  </si>
  <si>
    <t>Koden International Korea Co., Gangnam-Gu</t>
    <phoneticPr fontId="2" type="noConversion"/>
  </si>
  <si>
    <t>Slab revealed to be labeled with the wording “---------, Koden, Busan, No., Made in Taiwan, etc.” at the exterior surface.</t>
    <phoneticPr fontId="2" type="noConversion"/>
  </si>
  <si>
    <t>Stainless Steel Slab</t>
    <phoneticPr fontId="2" type="noConversion"/>
  </si>
  <si>
    <t>Busan Port, South Korea</t>
    <phoneticPr fontId="2" type="noConversion"/>
  </si>
  <si>
    <t>STAINLESS STEEL COILS</t>
    <phoneticPr fontId="2" type="noConversion"/>
  </si>
  <si>
    <t>STAINLESS STEEL COILS GRADE 316L NO2B 2D FINISH</t>
    <phoneticPr fontId="2" type="noConversion"/>
  </si>
  <si>
    <t>Sumiputeh Steel Centre Sdn., Selangor, Malaysia</t>
    <phoneticPr fontId="2" type="noConversion"/>
  </si>
  <si>
    <t>Coils revealed to be labeled with the wording “---------, Sumiputeh, Port Klang, No., Made in Taiwan, etc.” at the exterior surface each.</t>
    <phoneticPr fontId="2" type="noConversion"/>
  </si>
  <si>
    <t xml:space="preserve">STAINLESS STEEL SHEET IN COIL </t>
    <phoneticPr fontId="2" type="noConversion"/>
  </si>
  <si>
    <t>KIBO Co., Ltd., Seoul, South Korea</t>
    <phoneticPr fontId="2" type="noConversion"/>
  </si>
  <si>
    <t>Coils revealed to be labeled with the wording "--------, Lucdongtam, HCMC, No., Made in Taiwan, etc.” on surface.</t>
    <phoneticPr fontId="2" type="noConversion"/>
  </si>
  <si>
    <t>Cat Lai Port, Hochiminh City, Vietnam,</t>
    <phoneticPr fontId="2" type="noConversion"/>
  </si>
  <si>
    <t>Hot Rolled Stainless Steel Sheet in Coil No. 1 Finish</t>
    <phoneticPr fontId="2" type="noConversion"/>
  </si>
  <si>
    <t>Cold Rolled Stainless Steel Sheet in Coil</t>
    <phoneticPr fontId="2" type="noConversion"/>
  </si>
  <si>
    <t>Bayar Paslanmaz Celik A.S., Istanbul Turkey</t>
    <phoneticPr fontId="2" type="noConversion"/>
  </si>
  <si>
    <t>Ambarli, Istanbul, Turkey</t>
    <phoneticPr fontId="2" type="noConversion"/>
  </si>
  <si>
    <t>STAINLESS STEEL COLD ROLLED COILS</t>
    <phoneticPr fontId="2" type="noConversion"/>
  </si>
  <si>
    <t>Coils revealed to be labeled with the wording “---------, Yankong, Port Klang, No., Made in Taiwan, etc.” at the exterior surface each.</t>
    <phoneticPr fontId="2" type="noConversion"/>
  </si>
  <si>
    <t>Yankong Stainless Sdn Bhd.</t>
    <phoneticPr fontId="2" type="noConversion"/>
  </si>
  <si>
    <t>Coils revealed to be labeled with the wording “---------, Nhava Sheva, No., Made in Taiwan, etc.” at the exterior surface each.</t>
    <phoneticPr fontId="2" type="noConversion"/>
  </si>
  <si>
    <t>STAINLESS STEEL COLD ROLLED</t>
    <phoneticPr fontId="2" type="noConversion"/>
  </si>
  <si>
    <t>Yieh Corporation Limited C/O, Kaohsiung</t>
    <phoneticPr fontId="2" type="noConversion"/>
  </si>
  <si>
    <t>Coils revealed to be labeled with the wording “---------, Steel Color, La Spezia Port, Italy, Order No. 230397, No., Made in Taiwan, etc.” at the exterior surface each.</t>
    <phoneticPr fontId="2" type="noConversion"/>
  </si>
  <si>
    <t>La Spezia Port, Italy</t>
    <phoneticPr fontId="2" type="noConversion"/>
  </si>
  <si>
    <t>Expertinox Ventures Pte Ltd., Singapore</t>
    <phoneticPr fontId="2" type="noConversion"/>
  </si>
  <si>
    <t>Coils revealed to be labeled with the wording “---------, Size/Grade/Weight/Finish/Heat No./Expertinox, Nhava Sheva, Made in Taiwan, etc.” at the exterior surface each.</t>
    <phoneticPr fontId="2" type="noConversion"/>
  </si>
  <si>
    <t>Nhava Sheva, India</t>
    <phoneticPr fontId="2" type="noConversion"/>
  </si>
  <si>
    <t>STAINLESS STEEL STRIP IN COIL FOR REROLLING USAGE (MILL EDGE) GRADE SUS301 FINISH 2D</t>
    <phoneticPr fontId="2" type="noConversion"/>
  </si>
  <si>
    <t>Walsin Precision Technology, 75450 Melaka, Malaysia</t>
    <phoneticPr fontId="2" type="noConversion"/>
  </si>
  <si>
    <t>Coils revealed to be labeled with the wording “---------, Walsin, Port Klang, No., Made in Taiwan, etc.” at the exterior surface each.</t>
    <phoneticPr fontId="2" type="noConversion"/>
  </si>
  <si>
    <t>Lachesis Co., Ltd., Jongnogu Seoul Korea</t>
    <phoneticPr fontId="2" type="noConversion"/>
  </si>
  <si>
    <t>Busan, Korean Port</t>
    <phoneticPr fontId="2" type="noConversion"/>
  </si>
  <si>
    <t>COLD ROLLED STAINLESS STEEL SHEET IN COIL NO. 2B FINISH</t>
    <phoneticPr fontId="2" type="noConversion"/>
  </si>
  <si>
    <t>DMS Korea Co., Ltd., Gyeongsangnamdo Korea</t>
    <phoneticPr fontId="2" type="noConversion"/>
  </si>
  <si>
    <t>Heap Sing Huat Metals</t>
    <phoneticPr fontId="2" type="noConversion"/>
  </si>
  <si>
    <t>Coils revealed to be labeled with the wording “---------, Heap Sing Huat, Penang, No., Made in Taiwan, etc.” at the exterior surface each.</t>
    <phoneticPr fontId="2" type="noConversion"/>
  </si>
  <si>
    <t>HOT ROLLED STAINLESS STEEL SHEET IN COIL</t>
    <phoneticPr fontId="2" type="noConversion"/>
  </si>
  <si>
    <t>Metal One Corporation, Tokyo 100-7032, Japan</t>
    <phoneticPr fontId="2" type="noConversion"/>
  </si>
  <si>
    <t>Hochiminh City, Vietnam (Cat Lai)</t>
    <phoneticPr fontId="2" type="noConversion"/>
  </si>
  <si>
    <t>Coils revealed to be labeled with the wording “---------, Benkan Vietnam, Long An, Case No., Taiwan, etc.” at the exterior surface each.</t>
    <phoneticPr fontId="2" type="noConversion"/>
  </si>
  <si>
    <r>
      <rPr>
        <sz val="11"/>
        <rFont val="細明體"/>
        <family val="2"/>
        <charset val="136"/>
      </rPr>
      <t>屏萬企業</t>
    </r>
    <phoneticPr fontId="2" type="noConversion"/>
  </si>
  <si>
    <t>Best Win Corporation</t>
    <phoneticPr fontId="2" type="noConversion"/>
  </si>
  <si>
    <t>Coils revealed to be labeled with the wording“---------, BW, Size, Coil No., N.W., G.W., Made in Taiwan, etc.” on surface.</t>
    <phoneticPr fontId="2" type="noConversion"/>
  </si>
  <si>
    <t>Hochiminh, Vietnam</t>
    <phoneticPr fontId="2" type="noConversion"/>
  </si>
  <si>
    <t>STAINLESS STEEL COILS HS CODE:7219 1390</t>
    <phoneticPr fontId="2" type="noConversion"/>
  </si>
  <si>
    <t>GKY Enterprise Sdn Bhd., Selangor Malaysia</t>
    <phoneticPr fontId="2" type="noConversion"/>
  </si>
  <si>
    <t>Stainless Steel in Coil, AISI 304 2B Finish</t>
    <phoneticPr fontId="2" type="noConversion"/>
  </si>
  <si>
    <t>Coils revealed to be labeled with the wording  “-------, GKY, Port Klang, No., Made in Taiwan, etc.” on surface.</t>
    <phoneticPr fontId="2" type="noConversion"/>
  </si>
  <si>
    <t>TSA Industries Sdn Bhd., Selangor Malaysia</t>
    <phoneticPr fontId="2" type="noConversion"/>
  </si>
  <si>
    <t>Coils revealed to be labeled with the wording “---------, TSA, Port Klang, No., Made in Taiwan, etc.” at the exterior surface each.</t>
    <phoneticPr fontId="2" type="noConversion"/>
  </si>
  <si>
    <t>Coils revealed to be labeled with the wording ---------, Bayar, Ambarli, No., Made in Taiwan, etc.” on surface.</t>
    <phoneticPr fontId="2" type="noConversion"/>
  </si>
  <si>
    <t>鐵帶</t>
  </si>
  <si>
    <t>堆高機作業:</t>
  </si>
  <si>
    <t>MARK:</t>
  </si>
  <si>
    <t>貨 況:</t>
  </si>
  <si>
    <t>固 定:</t>
  </si>
  <si>
    <t>0000-1111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</si>
</sst>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76" formatCode="#,##0.000_ "/>
    <numFmt numFmtId="177" formatCode="0.000"/>
    <numFmt numFmtId="178" formatCode="0000"/>
    <numFmt numFmtId="179" formatCode="#\ &quot;coils&quot;"/>
    <numFmt numFmtId="180" formatCode="mmmm\ dd\,\ yyyy"/>
  </numFmts>
  <fonts count="95">
    <font>
      <sz val="12"/>
      <name val="新細明體"/>
      <family val="1"/>
      <charset val="136"/>
    </font>
    <font>
      <sz val="12"/>
      <name val="新細明體"/>
      <family val="1"/>
      <charset val="136"/>
    </font>
    <font>
      <sz val="9"/>
      <name val="新細明體"/>
      <family val="1"/>
      <charset val="136"/>
    </font>
    <font>
      <sz val="12"/>
      <name val="Times New Roman"/>
      <family val="1"/>
    </font>
    <font>
      <sz val="10"/>
      <name val="Times New Roman"/>
      <family val="1"/>
    </font>
    <font>
      <sz val="9"/>
      <name val="細明體"/>
      <family val="3"/>
      <charset val="136"/>
    </font>
    <font>
      <u/>
      <sz val="12"/>
      <color indexed="12"/>
      <name val="新細明體"/>
      <family val="1"/>
      <charset val="136"/>
    </font>
    <font>
      <u/>
      <sz val="12"/>
      <color indexed="36"/>
      <name val="新細明體"/>
      <family val="1"/>
      <charset val="136"/>
    </font>
    <font>
      <sz val="12"/>
      <name val="Arial"/>
      <family val="2"/>
    </font>
    <font>
      <b/>
      <sz val="10"/>
      <name val="Arial"/>
      <family val="2"/>
    </font>
    <font>
      <b/>
      <sz val="13"/>
      <name val="Arial"/>
      <family val="2"/>
    </font>
    <font>
      <sz val="8"/>
      <name val="Arial"/>
      <family val="2"/>
    </font>
    <font>
      <sz val="10"/>
      <name val="Arial"/>
      <family val="2"/>
    </font>
    <font>
      <i/>
      <sz val="10"/>
      <name val="Arial"/>
      <family val="2"/>
    </font>
    <font>
      <b/>
      <i/>
      <sz val="10"/>
      <name val="Arial"/>
      <family val="2"/>
    </font>
    <font>
      <u/>
      <sz val="10"/>
      <name val="Arial"/>
      <family val="2"/>
    </font>
    <font>
      <sz val="14"/>
      <name val="Arial"/>
      <family val="2"/>
    </font>
    <font>
      <sz val="10"/>
      <color indexed="12"/>
      <name val="Arial"/>
      <family val="2"/>
    </font>
    <font>
      <sz val="11"/>
      <name val="明朝"/>
      <family val="1"/>
      <charset val="136"/>
    </font>
    <font>
      <sz val="10"/>
      <color indexed="8"/>
      <name val="Arial"/>
      <family val="2"/>
    </font>
    <font>
      <sz val="12"/>
      <name val="新細明體"/>
      <family val="1"/>
      <charset val="136"/>
    </font>
    <font>
      <b/>
      <sz val="10"/>
      <color indexed="10"/>
      <name val="Arial"/>
      <family val="2"/>
    </font>
    <font>
      <sz val="12"/>
      <color indexed="17"/>
      <name val="新細明體"/>
      <family val="1"/>
      <charset val="136"/>
    </font>
    <font>
      <sz val="12"/>
      <color indexed="20"/>
      <name val="新細明體"/>
      <family val="1"/>
      <charset val="136"/>
    </font>
    <font>
      <sz val="11"/>
      <color indexed="39"/>
      <name val="Times New Roman"/>
      <family val="1"/>
    </font>
    <font>
      <b/>
      <sz val="10"/>
      <color rgb="FFFF0000"/>
      <name val="Arial"/>
      <family val="2"/>
    </font>
    <font>
      <b/>
      <sz val="10"/>
      <color rgb="FFFF0000"/>
      <name val="新細明體"/>
      <family val="1"/>
      <charset val="136"/>
    </font>
    <font>
      <b/>
      <sz val="10"/>
      <color rgb="FF0000CC"/>
      <name val="Arial"/>
      <family val="2"/>
    </font>
    <font>
      <b/>
      <sz val="10"/>
      <color rgb="FFFF6600"/>
      <name val="Arial"/>
      <family val="2"/>
    </font>
    <font>
      <b/>
      <sz val="10"/>
      <color rgb="FFFF6600"/>
      <name val="新細明體"/>
      <family val="1"/>
      <charset val="136"/>
    </font>
    <font>
      <sz val="10"/>
      <color rgb="FF0000CC"/>
      <name val="Arial"/>
      <family val="2"/>
    </font>
    <font>
      <sz val="11"/>
      <color indexed="8"/>
      <name val="新細明體"/>
      <family val="1"/>
      <charset val="136"/>
    </font>
    <font>
      <sz val="12"/>
      <color indexed="8"/>
      <name val="新細明體"/>
      <family val="1"/>
      <charset val="136"/>
    </font>
    <font>
      <sz val="11"/>
      <color indexed="9"/>
      <name val="新細明體"/>
      <family val="1"/>
      <charset val="136"/>
    </font>
    <font>
      <sz val="12"/>
      <color indexed="9"/>
      <name val="新細明體"/>
      <family val="1"/>
      <charset val="136"/>
    </font>
    <font>
      <sz val="11"/>
      <color indexed="20"/>
      <name val="新細明體"/>
      <family val="1"/>
      <charset val="136"/>
    </font>
    <font>
      <b/>
      <sz val="11"/>
      <color indexed="52"/>
      <name val="新細明體"/>
      <family val="1"/>
      <charset val="136"/>
    </font>
    <font>
      <b/>
      <sz val="11"/>
      <color indexed="9"/>
      <name val="新細明體"/>
      <family val="1"/>
      <charset val="136"/>
    </font>
    <font>
      <i/>
      <sz val="11"/>
      <color indexed="23"/>
      <name val="新細明體"/>
      <family val="1"/>
      <charset val="136"/>
    </font>
    <font>
      <sz val="11"/>
      <color indexed="17"/>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1"/>
      <color indexed="62"/>
      <name val="新細明體"/>
      <family val="1"/>
      <charset val="136"/>
    </font>
    <font>
      <sz val="11"/>
      <color indexed="52"/>
      <name val="新細明體"/>
      <family val="1"/>
      <charset val="136"/>
    </font>
    <font>
      <sz val="11"/>
      <color indexed="60"/>
      <name val="新細明體"/>
      <family val="1"/>
      <charset val="136"/>
    </font>
    <font>
      <b/>
      <sz val="11"/>
      <color indexed="63"/>
      <name val="新細明體"/>
      <family val="1"/>
      <charset val="136"/>
    </font>
    <font>
      <b/>
      <sz val="18"/>
      <color indexed="56"/>
      <name val="新細明體"/>
      <family val="1"/>
      <charset val="136"/>
    </font>
    <font>
      <b/>
      <sz val="11"/>
      <color indexed="8"/>
      <name val="新細明體"/>
      <family val="1"/>
      <charset val="136"/>
    </font>
    <font>
      <sz val="11"/>
      <color indexed="10"/>
      <name val="新細明體"/>
      <family val="1"/>
      <charset val="136"/>
    </font>
    <font>
      <b/>
      <sz val="12"/>
      <color indexed="8"/>
      <name val="新細明體"/>
      <family val="1"/>
      <charset val="136"/>
    </font>
    <font>
      <sz val="12"/>
      <color indexed="60"/>
      <name val="新細明體"/>
      <family val="1"/>
      <charset val="136"/>
    </font>
    <font>
      <i/>
      <sz val="12"/>
      <color indexed="23"/>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10"/>
      <name val="新細明體"/>
      <family val="1"/>
      <charset val="136"/>
    </font>
    <font>
      <b/>
      <sz val="12"/>
      <color indexed="52"/>
      <name val="新細明體"/>
      <family val="1"/>
      <charset val="136"/>
    </font>
    <font>
      <sz val="12"/>
      <color indexed="52"/>
      <name val="新細明體"/>
      <family val="1"/>
      <charset val="136"/>
    </font>
    <font>
      <sz val="11"/>
      <color theme="1"/>
      <name val="新細明體"/>
      <family val="2"/>
      <scheme val="minor"/>
    </font>
    <font>
      <sz val="12"/>
      <color indexed="19"/>
      <name val="新細明體"/>
      <family val="1"/>
      <charset val="136"/>
    </font>
    <font>
      <u/>
      <sz val="10.8"/>
      <color indexed="12"/>
      <name val="新細明體"/>
      <family val="1"/>
      <charset val="136"/>
    </font>
    <font>
      <sz val="10"/>
      <name val="微軟正黑體"/>
      <family val="2"/>
      <charset val="136"/>
    </font>
    <font>
      <b/>
      <u/>
      <sz val="10"/>
      <color rgb="FFFF0000"/>
      <name val="微軟正黑體"/>
      <family val="2"/>
      <charset val="136"/>
    </font>
    <font>
      <sz val="10"/>
      <color rgb="FFFF0000"/>
      <name val="微軟正黑體"/>
      <family val="2"/>
      <charset val="136"/>
    </font>
    <font>
      <sz val="10"/>
      <color indexed="8"/>
      <name val="微軟正黑體"/>
      <family val="2"/>
      <charset val="136"/>
    </font>
    <font>
      <b/>
      <u/>
      <sz val="13"/>
      <name val="微軟正黑體"/>
      <family val="2"/>
      <charset val="136"/>
    </font>
    <font>
      <sz val="10"/>
      <color indexed="12"/>
      <name val="微軟正黑體"/>
      <family val="2"/>
      <charset val="136"/>
    </font>
    <font>
      <sz val="10"/>
      <color rgb="FF000000"/>
      <name val="微軟正黑體"/>
      <family val="2"/>
      <charset val="136"/>
    </font>
    <font>
      <sz val="9"/>
      <name val="新細明體"/>
      <family val="3"/>
      <charset val="136"/>
      <scheme val="minor"/>
    </font>
    <font>
      <sz val="11"/>
      <color theme="1"/>
      <name val="Arial"/>
      <family val="2"/>
    </font>
    <font>
      <u/>
      <sz val="11"/>
      <color theme="1"/>
      <name val="Arial"/>
      <family val="2"/>
    </font>
    <font>
      <sz val="11"/>
      <color theme="1"/>
      <name val="新細明體"/>
      <family val="2"/>
      <charset val="136"/>
    </font>
    <font>
      <sz val="11"/>
      <color theme="1"/>
      <name val="細明體"/>
      <family val="2"/>
      <charset val="136"/>
    </font>
    <font>
      <u/>
      <sz val="11"/>
      <color theme="1"/>
      <name val="細明體"/>
      <family val="2"/>
      <charset val="136"/>
    </font>
    <font>
      <u/>
      <sz val="11"/>
      <color theme="1"/>
      <name val="Arial"/>
      <family val="1"/>
      <charset val="136"/>
    </font>
    <font>
      <u/>
      <sz val="11"/>
      <color theme="1"/>
      <name val="細明體"/>
      <family val="1"/>
      <charset val="136"/>
    </font>
    <font>
      <u/>
      <sz val="11"/>
      <color theme="1"/>
      <name val="Arial"/>
      <family val="3"/>
      <charset val="136"/>
    </font>
    <font>
      <sz val="11"/>
      <name val="Arial"/>
      <family val="2"/>
    </font>
    <font>
      <b/>
      <u/>
      <sz val="11"/>
      <color theme="1"/>
      <name val="Arial"/>
      <family val="2"/>
    </font>
    <font>
      <b/>
      <sz val="11"/>
      <name val="Arial"/>
      <family val="2"/>
    </font>
    <font>
      <b/>
      <u/>
      <sz val="11"/>
      <name val="Arial"/>
      <family val="2"/>
    </font>
    <font>
      <b/>
      <sz val="8"/>
      <name val="Arial"/>
      <family val="2"/>
    </font>
    <font>
      <sz val="11"/>
      <color rgb="FF000000"/>
      <name val="Arial"/>
      <family val="2"/>
    </font>
    <font>
      <b/>
      <sz val="11"/>
      <color theme="1"/>
      <name val="Arial"/>
      <family val="2"/>
    </font>
    <font>
      <b/>
      <sz val="11"/>
      <color theme="1"/>
      <name val="新細明體"/>
      <family val="2"/>
      <charset val="136"/>
    </font>
    <font>
      <b/>
      <sz val="11"/>
      <color theme="1"/>
      <name val="細明體"/>
      <family val="2"/>
      <charset val="136"/>
    </font>
    <font>
      <b/>
      <sz val="11"/>
      <color theme="1"/>
      <name val="細明體"/>
      <family val="3"/>
      <charset val="136"/>
    </font>
    <font>
      <sz val="11"/>
      <name val="新細明體"/>
      <family val="1"/>
      <charset val="136"/>
    </font>
    <font>
      <sz val="11"/>
      <name val="新細明體"/>
      <family val="2"/>
      <charset val="136"/>
    </font>
    <font>
      <sz val="11"/>
      <name val="細明體"/>
      <family val="2"/>
      <charset val="136"/>
    </font>
    <font>
      <u/>
      <sz val="11"/>
      <name val="Arial"/>
      <family val="2"/>
    </font>
    <font>
      <b/>
      <u/>
      <sz val="12"/>
      <name val="Arial"/>
      <family val="2"/>
    </font>
    <font>
      <sz val="11"/>
      <color rgb="FFFF0000"/>
      <name val="Arial"/>
      <family val="2"/>
    </font>
    <font>
      <u/>
      <sz val="11"/>
      <color rgb="FFFF0000"/>
      <name val="Arial"/>
      <family val="2"/>
    </font>
  </fonts>
  <fills count="26">
    <fill>
      <patternFill patternType="none"/>
    </fill>
    <fill>
      <patternFill patternType="gray125"/>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9"/>
        <bgColor indexed="64"/>
      </patternFill>
    </fill>
    <fill>
      <patternFill patternType="solid">
        <fgColor theme="0"/>
        <bgColor indexed="64"/>
      </patternFill>
    </fill>
    <fill>
      <patternFill patternType="solid">
        <fgColor indexed="31"/>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51">
    <border>
      <left/>
      <right/>
      <top/>
      <bottom/>
      <diagonal/>
    </border>
    <border>
      <left/>
      <right/>
      <top/>
      <bottom style="thin">
        <color indexed="64"/>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right style="hair">
        <color indexed="64"/>
      </right>
      <top/>
      <bottom style="hair">
        <color indexed="64"/>
      </bottom>
      <diagonal/>
    </border>
    <border>
      <left/>
      <right/>
      <top/>
      <bottom style="hair">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double">
        <color indexed="64"/>
      </top>
      <bottom/>
      <diagonal/>
    </border>
    <border>
      <left/>
      <right style="double">
        <color indexed="64"/>
      </right>
      <top/>
      <bottom style="hair">
        <color indexed="64"/>
      </bottom>
      <diagonal/>
    </border>
    <border>
      <left/>
      <right style="hair">
        <color indexed="64"/>
      </right>
      <top style="double">
        <color indexed="64"/>
      </top>
      <bottom/>
      <diagonal/>
    </border>
    <border>
      <left style="double">
        <color indexed="64"/>
      </left>
      <right/>
      <top style="hair">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right style="hair">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diagonal/>
    </border>
    <border>
      <left/>
      <right style="thin">
        <color indexed="64"/>
      </right>
      <top/>
      <bottom/>
      <diagonal/>
    </border>
  </borders>
  <cellStyleXfs count="318">
    <xf numFmtId="0" fontId="0" fillId="0" borderId="0"/>
    <xf numFmtId="0" fontId="12" fillId="0" borderId="0"/>
    <xf numFmtId="0" fontId="1" fillId="0" borderId="0"/>
    <xf numFmtId="0" fontId="1" fillId="0" borderId="0"/>
    <xf numFmtId="0" fontId="20" fillId="0" borderId="0"/>
    <xf numFmtId="0" fontId="3" fillId="0" borderId="0"/>
    <xf numFmtId="0" fontId="1" fillId="0" borderId="0"/>
    <xf numFmtId="0" fontId="3" fillId="0" borderId="0"/>
    <xf numFmtId="43" fontId="1" fillId="0" borderId="0" applyFont="0" applyFill="0" applyBorder="0" applyAlignment="0" applyProtection="0"/>
    <xf numFmtId="41" fontId="1" fillId="0" borderId="0" applyFont="0" applyFill="0" applyBorder="0" applyAlignment="0" applyProtection="0"/>
    <xf numFmtId="0" fontId="3" fillId="0" borderId="0" applyFont="0" applyFill="0" applyBorder="0" applyAlignment="0" applyProtection="0"/>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9" fontId="1" fillId="0" borderId="0" applyFont="0" applyFill="0" applyBorder="0" applyAlignment="0" applyProtection="0"/>
    <xf numFmtId="0" fontId="3" fillId="0" borderId="0" applyFont="0" applyFill="0" applyBorder="0" applyAlignment="0" applyProtection="0"/>
    <xf numFmtId="0" fontId="3" fillId="0" borderId="0" applyFont="0" applyFill="0" applyBorder="0" applyProtection="0"/>
    <xf numFmtId="0" fontId="3" fillId="0" borderId="0" applyFont="0" applyFill="0" applyBorder="0" applyAlignment="0" applyProtection="0"/>
    <xf numFmtId="0" fontId="3" fillId="0" borderId="0" applyFont="0" applyFill="0" applyBorder="0" applyAlignment="0" applyProtection="0"/>
    <xf numFmtId="0" fontId="18" fillId="0" borderId="0"/>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31" fillId="8" borderId="0" applyNumberFormat="0" applyBorder="0" applyAlignment="0" applyProtection="0">
      <alignment vertical="center"/>
    </xf>
    <xf numFmtId="0" fontId="31" fillId="2" borderId="0" applyNumberFormat="0" applyBorder="0" applyAlignment="0" applyProtection="0">
      <alignment vertical="center"/>
    </xf>
    <xf numFmtId="0" fontId="31" fillId="3" borderId="0" applyNumberFormat="0" applyBorder="0" applyAlignment="0" applyProtection="0">
      <alignment vertical="center"/>
    </xf>
    <xf numFmtId="0" fontId="31" fillId="4" borderId="0" applyNumberFormat="0" applyBorder="0" applyAlignment="0" applyProtection="0">
      <alignment vertical="center"/>
    </xf>
    <xf numFmtId="0" fontId="31" fillId="5" borderId="0" applyNumberFormat="0" applyBorder="0" applyAlignment="0" applyProtection="0">
      <alignment vertical="center"/>
    </xf>
    <xf numFmtId="0" fontId="31" fillId="9" borderId="0" applyNumberFormat="0" applyBorder="0" applyAlignment="0" applyProtection="0">
      <alignment vertical="center"/>
    </xf>
    <xf numFmtId="0" fontId="32" fillId="8" borderId="0" applyNumberFormat="0" applyBorder="0" applyAlignment="0" applyProtection="0">
      <alignment vertical="center"/>
    </xf>
    <xf numFmtId="0" fontId="32" fillId="2" borderId="0" applyNumberFormat="0" applyBorder="0" applyAlignment="0" applyProtection="0">
      <alignment vertical="center"/>
    </xf>
    <xf numFmtId="0" fontId="32" fillId="3" borderId="0" applyNumberFormat="0" applyBorder="0" applyAlignment="0" applyProtection="0">
      <alignment vertical="center"/>
    </xf>
    <xf numFmtId="0" fontId="32" fillId="4" borderId="0" applyNumberFormat="0" applyBorder="0" applyAlignment="0" applyProtection="0">
      <alignment vertical="center"/>
    </xf>
    <xf numFmtId="0" fontId="32" fillId="5" borderId="0" applyNumberFormat="0" applyBorder="0" applyAlignment="0" applyProtection="0">
      <alignment vertical="center"/>
    </xf>
    <xf numFmtId="0" fontId="32" fillId="9"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1" fillId="4"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2"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2" fillId="4" borderId="0" applyNumberFormat="0" applyBorder="0" applyAlignment="0" applyProtection="0">
      <alignment vertical="center"/>
    </xf>
    <xf numFmtId="0" fontId="32" fillId="10"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4" borderId="0" applyNumberFormat="0" applyBorder="0" applyAlignment="0" applyProtection="0">
      <alignment vertical="center"/>
    </xf>
    <xf numFmtId="0" fontId="34" fillId="11" borderId="0" applyNumberFormat="0" applyBorder="0" applyAlignment="0" applyProtection="0">
      <alignment vertical="center"/>
    </xf>
    <xf numFmtId="0" fontId="34" fillId="12"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21" borderId="0" applyNumberFormat="0" applyBorder="0" applyAlignment="0" applyProtection="0">
      <alignment vertical="center"/>
    </xf>
    <xf numFmtId="0" fontId="35" fillId="2" borderId="0" applyNumberFormat="0" applyBorder="0" applyAlignment="0" applyProtection="0">
      <alignment vertical="center"/>
    </xf>
    <xf numFmtId="0" fontId="36" fillId="22" borderId="31" applyNumberFormat="0" applyAlignment="0" applyProtection="0">
      <alignment vertical="center"/>
    </xf>
    <xf numFmtId="0" fontId="37" fillId="23" borderId="32" applyNumberFormat="0" applyAlignment="0" applyProtection="0">
      <alignment vertical="center"/>
    </xf>
    <xf numFmtId="0" fontId="38" fillId="0" borderId="0" applyNumberFormat="0" applyFill="0" applyBorder="0" applyAlignment="0" applyProtection="0">
      <alignment vertical="center"/>
    </xf>
    <xf numFmtId="0" fontId="39" fillId="3" borderId="0" applyNumberFormat="0" applyBorder="0" applyAlignment="0" applyProtection="0">
      <alignment vertical="center"/>
    </xf>
    <xf numFmtId="0" fontId="40" fillId="0" borderId="33" applyNumberFormat="0" applyFill="0" applyAlignment="0" applyProtection="0">
      <alignment vertical="center"/>
    </xf>
    <xf numFmtId="0" fontId="41" fillId="0" borderId="34" applyNumberFormat="0" applyFill="0" applyAlignment="0" applyProtection="0">
      <alignment vertical="center"/>
    </xf>
    <xf numFmtId="0" fontId="42" fillId="0" borderId="35" applyNumberFormat="0" applyFill="0" applyAlignment="0" applyProtection="0">
      <alignment vertical="center"/>
    </xf>
    <xf numFmtId="0" fontId="42" fillId="0" borderId="0" applyNumberFormat="0" applyFill="0" applyBorder="0" applyAlignment="0" applyProtection="0">
      <alignment vertical="center"/>
    </xf>
    <xf numFmtId="0" fontId="43" fillId="9" borderId="31" applyNumberFormat="0" applyAlignment="0" applyProtection="0">
      <alignment vertical="center"/>
    </xf>
    <xf numFmtId="0" fontId="44" fillId="0" borderId="36" applyNumberFormat="0" applyFill="0" applyAlignment="0" applyProtection="0">
      <alignment vertical="center"/>
    </xf>
    <xf numFmtId="0" fontId="45" fillId="24" borderId="0" applyNumberFormat="0" applyBorder="0" applyAlignment="0" applyProtection="0">
      <alignment vertical="center"/>
    </xf>
    <xf numFmtId="0" fontId="32" fillId="25" borderId="37" applyNumberFormat="0" applyFont="0" applyAlignment="0" applyProtection="0">
      <alignment vertical="center"/>
    </xf>
    <xf numFmtId="0" fontId="46" fillId="22" borderId="38" applyNumberFormat="0" applyAlignment="0" applyProtection="0">
      <alignment vertical="center"/>
    </xf>
    <xf numFmtId="0" fontId="47" fillId="0" borderId="0" applyNumberFormat="0" applyFill="0" applyBorder="0" applyAlignment="0" applyProtection="0">
      <alignment vertical="center"/>
    </xf>
    <xf numFmtId="0" fontId="48" fillId="0" borderId="39" applyNumberFormat="0" applyFill="0" applyAlignment="0" applyProtection="0">
      <alignment vertical="center"/>
    </xf>
    <xf numFmtId="0" fontId="49" fillId="0" borderId="0" applyNumberFormat="0" applyFill="0" applyBorder="0" applyAlignment="0" applyProtection="0">
      <alignment vertical="center"/>
    </xf>
    <xf numFmtId="0" fontId="3" fillId="0" borderId="0"/>
    <xf numFmtId="0" fontId="12" fillId="0" borderId="0"/>
    <xf numFmtId="43" fontId="1" fillId="0" borderId="0" applyFont="0" applyFill="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50"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1" fillId="25" borderId="37" applyNumberFormat="0" applyFont="0" applyAlignment="0" applyProtection="0">
      <alignment vertical="center"/>
    </xf>
    <xf numFmtId="0" fontId="23" fillId="2" borderId="0" applyNumberFormat="0" applyBorder="0" applyAlignment="0" applyProtection="0">
      <alignment vertical="center"/>
    </xf>
    <xf numFmtId="0" fontId="51" fillId="24"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21" borderId="0" applyNumberFormat="0" applyBorder="0" applyAlignment="0" applyProtection="0">
      <alignment vertical="center"/>
    </xf>
    <xf numFmtId="0" fontId="52" fillId="0" borderId="0" applyNumberFormat="0" applyFill="0" applyBorder="0" applyAlignment="0" applyProtection="0">
      <alignment vertical="center"/>
    </xf>
    <xf numFmtId="0" fontId="53" fillId="9" borderId="31" applyNumberFormat="0" applyAlignment="0" applyProtection="0">
      <alignment vertical="center"/>
    </xf>
    <xf numFmtId="0" fontId="54" fillId="22" borderId="38" applyNumberFormat="0" applyAlignment="0" applyProtection="0">
      <alignment vertical="center"/>
    </xf>
    <xf numFmtId="0" fontId="7" fillId="0" borderId="0" applyNumberFormat="0" applyFill="0" applyBorder="0" applyAlignment="0" applyProtection="0">
      <alignment vertical="top"/>
      <protection locked="0"/>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55"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5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0" fillId="0" borderId="33" applyNumberFormat="0" applyFill="0" applyAlignment="0" applyProtection="0">
      <alignment vertical="center"/>
    </xf>
    <xf numFmtId="0" fontId="41" fillId="0" borderId="34" applyNumberFormat="0" applyFill="0" applyAlignment="0" applyProtection="0">
      <alignment vertical="center"/>
    </xf>
    <xf numFmtId="0" fontId="42" fillId="0" borderId="35" applyNumberFormat="0" applyFill="0" applyAlignment="0" applyProtection="0">
      <alignment vertical="center"/>
    </xf>
    <xf numFmtId="0" fontId="42" fillId="0" borderId="0" applyNumberFormat="0" applyFill="0" applyBorder="0" applyAlignment="0" applyProtection="0">
      <alignment vertical="center"/>
    </xf>
    <xf numFmtId="0" fontId="55" fillId="23" borderId="32" applyNumberFormat="0" applyAlignment="0" applyProtection="0">
      <alignment vertical="center"/>
    </xf>
    <xf numFmtId="0" fontId="50" fillId="0" borderId="39" applyNumberFormat="0" applyFill="0" applyAlignment="0" applyProtection="0">
      <alignment vertical="center"/>
    </xf>
    <xf numFmtId="0" fontId="57" fillId="22" borderId="31" applyNumberFormat="0" applyAlignment="0" applyProtection="0">
      <alignment vertical="center"/>
    </xf>
    <xf numFmtId="0" fontId="58" fillId="0" borderId="36" applyNumberFormat="0" applyFill="0" applyAlignment="0" applyProtection="0">
      <alignment vertical="center"/>
    </xf>
    <xf numFmtId="0" fontId="3" fillId="0" borderId="0" applyFont="0" applyFill="0" applyBorder="0" applyAlignment="0" applyProtection="0"/>
    <xf numFmtId="0" fontId="1" fillId="0" borderId="0">
      <alignment vertical="center"/>
    </xf>
    <xf numFmtId="0" fontId="3" fillId="0" borderId="0"/>
    <xf numFmtId="0" fontId="1" fillId="0" borderId="0">
      <alignment vertical="center"/>
    </xf>
    <xf numFmtId="0" fontId="3" fillId="0" borderId="0"/>
    <xf numFmtId="0" fontId="32" fillId="0" borderId="0">
      <alignment vertical="center"/>
    </xf>
    <xf numFmtId="0" fontId="3" fillId="0" borderId="0"/>
    <xf numFmtId="0" fontId="32" fillId="0" borderId="0">
      <alignment vertical="center"/>
    </xf>
    <xf numFmtId="0" fontId="59" fillId="0" borderId="0"/>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60"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60"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alignment vertical="center"/>
    </xf>
    <xf numFmtId="0" fontId="6" fillId="0" borderId="0" applyNumberFormat="0" applyFill="0" applyBorder="0" applyAlignment="0" applyProtection="0">
      <alignment vertical="top"/>
      <protection locked="0"/>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54"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54"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61" fillId="0" borderId="0" applyNumberFormat="0" applyFill="0" applyBorder="0" applyAlignment="0" applyProtection="0">
      <alignment vertical="top"/>
      <protection locked="0"/>
    </xf>
    <xf numFmtId="41" fontId="1" fillId="0" borderId="0" applyFont="0" applyFill="0" applyBorder="0" applyAlignment="0" applyProtection="0"/>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5"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4"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cellStyleXfs>
  <cellXfs count="302">
    <xf numFmtId="0" fontId="0" fillId="0" borderId="0" xfId="0"/>
    <xf numFmtId="0" fontId="19" fillId="6" borderId="0" xfId="6" applyNumberFormat="1" applyFont="1" applyFill="1" applyAlignment="1">
      <alignment horizontal="left" vertical="center"/>
    </xf>
    <xf numFmtId="0" fontId="9" fillId="6" borderId="0" xfId="4" applyNumberFormat="1" applyFont="1" applyFill="1" applyAlignment="1">
      <alignment vertical="center"/>
    </xf>
    <xf numFmtId="0" fontId="12" fillId="6" borderId="0" xfId="0" applyNumberFormat="1" applyFont="1" applyFill="1" applyAlignment="1">
      <alignment vertical="center"/>
    </xf>
    <xf numFmtId="0" fontId="12" fillId="6" borderId="0" xfId="0" applyNumberFormat="1" applyFont="1" applyFill="1" applyAlignment="1">
      <alignment horizontal="center" vertical="center"/>
    </xf>
    <xf numFmtId="0" fontId="12" fillId="6" borderId="0" xfId="0" applyNumberFormat="1" applyFont="1" applyFill="1" applyAlignment="1">
      <alignment horizontal="left" vertical="center"/>
    </xf>
    <xf numFmtId="0" fontId="12" fillId="6" borderId="0" xfId="0" applyNumberFormat="1" applyFont="1" applyFill="1" applyBorder="1" applyAlignment="1">
      <alignment vertical="center"/>
    </xf>
    <xf numFmtId="0" fontId="12" fillId="6" borderId="12" xfId="0" applyNumberFormat="1" applyFont="1" applyFill="1" applyBorder="1" applyAlignment="1">
      <alignment vertical="center"/>
    </xf>
    <xf numFmtId="0" fontId="12" fillId="6" borderId="0" xfId="6" applyNumberFormat="1" applyFont="1" applyFill="1" applyAlignment="1">
      <alignment vertical="center"/>
    </xf>
    <xf numFmtId="0" fontId="9" fillId="6" borderId="0" xfId="3" applyNumberFormat="1" applyFont="1" applyFill="1" applyBorder="1" applyAlignment="1">
      <alignment vertical="center"/>
    </xf>
    <xf numFmtId="0" fontId="9" fillId="6" borderId="0" xfId="6" applyNumberFormat="1" applyFont="1" applyFill="1" applyAlignment="1">
      <alignment vertical="center"/>
    </xf>
    <xf numFmtId="0" fontId="12" fillId="6" borderId="0" xfId="6" applyNumberFormat="1" applyFont="1" applyFill="1" applyAlignment="1">
      <alignment horizontal="right" vertical="center"/>
    </xf>
    <xf numFmtId="0" fontId="9" fillId="6" borderId="0" xfId="0" applyNumberFormat="1" applyFont="1" applyFill="1" applyAlignment="1">
      <alignment horizontal="right" vertical="center"/>
    </xf>
    <xf numFmtId="0" fontId="28" fillId="6" borderId="0" xfId="0" applyNumberFormat="1" applyFont="1" applyFill="1" applyAlignment="1">
      <alignment vertical="center"/>
    </xf>
    <xf numFmtId="0" fontId="9" fillId="6" borderId="0" xfId="7" applyNumberFormat="1" applyFont="1" applyFill="1" applyAlignment="1">
      <alignment vertical="center"/>
    </xf>
    <xf numFmtId="0" fontId="17" fillId="6" borderId="0" xfId="6" applyNumberFormat="1" applyFont="1" applyFill="1" applyBorder="1" applyAlignment="1">
      <alignment horizontal="left" vertical="center"/>
    </xf>
    <xf numFmtId="0" fontId="12" fillId="6" borderId="0" xfId="3" applyNumberFormat="1" applyFont="1" applyFill="1" applyBorder="1" applyAlignment="1">
      <alignment vertical="center"/>
    </xf>
    <xf numFmtId="0" fontId="8" fillId="6" borderId="0" xfId="7" applyNumberFormat="1" applyFont="1" applyFill="1" applyAlignment="1">
      <alignment vertical="center"/>
    </xf>
    <xf numFmtId="0" fontId="16" fillId="6" borderId="0" xfId="7" applyNumberFormat="1" applyFont="1" applyFill="1" applyAlignment="1">
      <alignment vertical="center"/>
    </xf>
    <xf numFmtId="0" fontId="16" fillId="0" borderId="0" xfId="7" applyNumberFormat="1" applyFont="1" applyAlignment="1">
      <alignment vertical="center"/>
    </xf>
    <xf numFmtId="0" fontId="10" fillId="6" borderId="0" xfId="7" applyNumberFormat="1" applyFont="1" applyFill="1" applyAlignment="1">
      <alignment vertical="center"/>
    </xf>
    <xf numFmtId="0" fontId="12" fillId="0" borderId="0" xfId="7" applyNumberFormat="1" applyFont="1" applyAlignment="1">
      <alignment vertical="center"/>
    </xf>
    <xf numFmtId="0" fontId="13" fillId="6" borderId="0" xfId="7" applyNumberFormat="1" applyFont="1" applyFill="1" applyAlignment="1">
      <alignment vertical="center"/>
    </xf>
    <xf numFmtId="0" fontId="12" fillId="6" borderId="0" xfId="7" applyNumberFormat="1" applyFont="1" applyFill="1" applyBorder="1" applyAlignment="1">
      <alignment vertical="center"/>
    </xf>
    <xf numFmtId="0" fontId="8" fillId="0" borderId="0" xfId="7" applyNumberFormat="1" applyFont="1" applyBorder="1" applyAlignment="1">
      <alignment vertical="center"/>
    </xf>
    <xf numFmtId="0" fontId="9" fillId="6" borderId="0" xfId="7" applyNumberFormat="1" applyFont="1" applyFill="1" applyBorder="1" applyAlignment="1">
      <alignment horizontal="left" vertical="center"/>
    </xf>
    <xf numFmtId="0" fontId="25" fillId="6" borderId="0" xfId="7" applyNumberFormat="1" applyFont="1" applyFill="1" applyBorder="1" applyAlignment="1">
      <alignment horizontal="left" vertical="center"/>
    </xf>
    <xf numFmtId="0" fontId="21" fillId="6" borderId="0" xfId="7" applyNumberFormat="1" applyFont="1" applyFill="1" applyBorder="1" applyAlignment="1">
      <alignment horizontal="left" vertical="center"/>
    </xf>
    <xf numFmtId="0" fontId="12" fillId="6" borderId="1" xfId="7" applyNumberFormat="1" applyFont="1" applyFill="1" applyBorder="1" applyAlignment="1">
      <alignment vertical="center"/>
    </xf>
    <xf numFmtId="0" fontId="9" fillId="6" borderId="1" xfId="3" applyNumberFormat="1" applyFont="1" applyFill="1" applyBorder="1" applyAlignment="1">
      <alignment vertical="center"/>
    </xf>
    <xf numFmtId="0" fontId="9" fillId="6" borderId="0" xfId="7" applyNumberFormat="1" applyFont="1" applyFill="1" applyAlignment="1">
      <alignment horizontal="left" vertical="center"/>
    </xf>
    <xf numFmtId="0" fontId="9" fillId="6" borderId="0" xfId="7" applyNumberFormat="1" applyFont="1" applyFill="1" applyBorder="1" applyAlignment="1">
      <alignment vertical="center"/>
    </xf>
    <xf numFmtId="0" fontId="11" fillId="6" borderId="0" xfId="6" applyNumberFormat="1" applyFont="1" applyFill="1" applyBorder="1" applyAlignment="1">
      <alignment vertical="center" shrinkToFit="1"/>
    </xf>
    <xf numFmtId="0" fontId="11" fillId="6" borderId="0" xfId="6" applyNumberFormat="1" applyFont="1" applyFill="1" applyBorder="1" applyAlignment="1">
      <alignment vertical="center"/>
    </xf>
    <xf numFmtId="0" fontId="12" fillId="6" borderId="11" xfId="0" applyNumberFormat="1" applyFont="1" applyFill="1" applyBorder="1" applyAlignment="1">
      <alignment vertical="center"/>
    </xf>
    <xf numFmtId="0" fontId="9" fillId="6" borderId="0" xfId="0" applyNumberFormat="1" applyFont="1" applyFill="1" applyBorder="1" applyAlignment="1">
      <alignment horizontal="center" vertical="center"/>
    </xf>
    <xf numFmtId="0" fontId="9" fillId="6" borderId="0" xfId="0" applyNumberFormat="1" applyFont="1" applyFill="1" applyBorder="1" applyAlignment="1">
      <alignment vertical="center"/>
    </xf>
    <xf numFmtId="0" fontId="9" fillId="6" borderId="0" xfId="9" applyNumberFormat="1" applyFont="1" applyFill="1" applyBorder="1" applyAlignment="1">
      <alignment horizontal="right" vertical="center"/>
    </xf>
    <xf numFmtId="0" fontId="9" fillId="6" borderId="0" xfId="9" quotePrefix="1" applyNumberFormat="1" applyFont="1" applyFill="1" applyBorder="1" applyAlignment="1">
      <alignment vertical="center"/>
    </xf>
    <xf numFmtId="0" fontId="12" fillId="6" borderId="0" xfId="19" applyNumberFormat="1" applyFont="1" applyFill="1" applyAlignment="1">
      <alignment vertical="center"/>
    </xf>
    <xf numFmtId="0" fontId="12" fillId="6" borderId="0" xfId="19" quotePrefix="1" applyNumberFormat="1" applyFont="1" applyFill="1" applyBorder="1" applyAlignment="1" applyProtection="1">
      <alignment horizontal="center" vertical="center"/>
      <protection locked="0"/>
    </xf>
    <xf numFmtId="0" fontId="9" fillId="6" borderId="0" xfId="9" applyNumberFormat="1" applyFont="1" applyFill="1" applyBorder="1" applyAlignment="1">
      <alignment vertical="center"/>
    </xf>
    <xf numFmtId="0" fontId="12" fillId="6" borderId="1" xfId="19" applyNumberFormat="1" applyFont="1" applyFill="1" applyBorder="1" applyAlignment="1">
      <alignment vertical="center"/>
    </xf>
    <xf numFmtId="0" fontId="12" fillId="6" borderId="1" xfId="19" quotePrefix="1" applyNumberFormat="1" applyFont="1" applyFill="1" applyBorder="1" applyAlignment="1" applyProtection="1">
      <alignment horizontal="center" vertical="center"/>
      <protection locked="0"/>
    </xf>
    <xf numFmtId="0" fontId="15" fillId="6" borderId="0" xfId="3" applyNumberFormat="1" applyFont="1" applyFill="1" applyBorder="1" applyAlignment="1">
      <alignment vertical="center"/>
    </xf>
    <xf numFmtId="0" fontId="12" fillId="6" borderId="0" xfId="19" applyNumberFormat="1" applyFont="1" applyFill="1" applyBorder="1" applyAlignment="1">
      <alignment vertical="center"/>
    </xf>
    <xf numFmtId="0" fontId="9" fillId="6" borderId="0" xfId="7" applyNumberFormat="1" applyFont="1" applyFill="1" applyAlignment="1">
      <alignment horizontal="center" vertical="center"/>
    </xf>
    <xf numFmtId="0" fontId="27" fillId="6" borderId="0" xfId="7" applyNumberFormat="1" applyFont="1" applyFill="1" applyAlignment="1">
      <alignment vertical="center"/>
    </xf>
    <xf numFmtId="0" fontId="30" fillId="6" borderId="0" xfId="7" applyNumberFormat="1" applyFont="1" applyFill="1" applyAlignment="1">
      <alignment vertical="center"/>
    </xf>
    <xf numFmtId="0" fontId="12" fillId="6" borderId="0" xfId="7" applyNumberFormat="1" applyFont="1" applyFill="1" applyAlignment="1">
      <alignment horizontal="left" vertical="center"/>
    </xf>
    <xf numFmtId="0" fontId="12" fillId="6" borderId="0" xfId="7" applyNumberFormat="1" applyFont="1" applyFill="1" applyAlignment="1">
      <alignment horizontal="right" vertical="center"/>
    </xf>
    <xf numFmtId="0" fontId="12" fillId="6" borderId="8" xfId="7" applyNumberFormat="1" applyFont="1" applyFill="1" applyBorder="1" applyAlignment="1">
      <alignment vertical="center"/>
    </xf>
    <xf numFmtId="0" fontId="12" fillId="6" borderId="9" xfId="7" applyNumberFormat="1" applyFont="1" applyFill="1" applyBorder="1" applyAlignment="1">
      <alignment vertical="center"/>
    </xf>
    <xf numFmtId="0" fontId="14" fillId="6" borderId="9" xfId="7" applyNumberFormat="1" applyFont="1" applyFill="1" applyBorder="1" applyAlignment="1">
      <alignment vertical="center"/>
    </xf>
    <xf numFmtId="0" fontId="14" fillId="6" borderId="9" xfId="10" applyNumberFormat="1" applyFont="1" applyFill="1" applyBorder="1" applyAlignment="1">
      <alignment vertical="center"/>
    </xf>
    <xf numFmtId="0" fontId="12" fillId="6" borderId="10" xfId="7" applyNumberFormat="1" applyFont="1" applyFill="1" applyBorder="1" applyAlignment="1">
      <alignment vertical="center"/>
    </xf>
    <xf numFmtId="0" fontId="12" fillId="6" borderId="11" xfId="7" applyNumberFormat="1" applyFont="1" applyFill="1" applyBorder="1" applyAlignment="1">
      <alignment vertical="center"/>
    </xf>
    <xf numFmtId="0" fontId="9" fillId="6" borderId="0" xfId="10" applyNumberFormat="1" applyFont="1" applyFill="1" applyBorder="1" applyAlignment="1">
      <alignment vertical="center"/>
    </xf>
    <xf numFmtId="0" fontId="12" fillId="6" borderId="12" xfId="7" applyNumberFormat="1" applyFont="1" applyFill="1" applyBorder="1" applyAlignment="1">
      <alignment vertical="center"/>
    </xf>
    <xf numFmtId="0" fontId="9" fillId="6" borderId="0" xfId="9" applyNumberFormat="1" applyFont="1" applyFill="1" applyBorder="1" applyAlignment="1">
      <alignment horizontal="center" vertical="center"/>
    </xf>
    <xf numFmtId="0" fontId="21" fillId="6" borderId="0" xfId="9" applyNumberFormat="1" applyFont="1" applyFill="1" applyBorder="1" applyAlignment="1">
      <alignment vertical="center"/>
    </xf>
    <xf numFmtId="0" fontId="12" fillId="6" borderId="13" xfId="7" applyNumberFormat="1" applyFont="1" applyFill="1" applyBorder="1" applyAlignment="1">
      <alignment vertical="center"/>
    </xf>
    <xf numFmtId="0" fontId="12" fillId="6" borderId="14" xfId="7" applyNumberFormat="1" applyFont="1" applyFill="1" applyBorder="1" applyAlignment="1">
      <alignment vertical="center"/>
    </xf>
    <xf numFmtId="0" fontId="13" fillId="6" borderId="14" xfId="7" applyNumberFormat="1" applyFont="1" applyFill="1" applyBorder="1" applyAlignment="1">
      <alignment vertical="center"/>
    </xf>
    <xf numFmtId="0" fontId="12" fillId="6" borderId="15" xfId="7" applyNumberFormat="1" applyFont="1" applyFill="1" applyBorder="1" applyAlignment="1">
      <alignment vertical="center"/>
    </xf>
    <xf numFmtId="0" fontId="13" fillId="6" borderId="0" xfId="7" applyNumberFormat="1" applyFont="1" applyFill="1" applyBorder="1" applyAlignment="1">
      <alignment vertical="center"/>
    </xf>
    <xf numFmtId="0" fontId="12" fillId="6" borderId="0" xfId="3" applyNumberFormat="1" applyFont="1" applyFill="1" applyBorder="1" applyAlignment="1">
      <alignment horizontal="left" vertical="center"/>
    </xf>
    <xf numFmtId="0" fontId="14" fillId="6" borderId="0" xfId="7" applyNumberFormat="1" applyFont="1" applyFill="1" applyAlignment="1">
      <alignment vertical="center"/>
    </xf>
    <xf numFmtId="0" fontId="9" fillId="6" borderId="0" xfId="0" applyNumberFormat="1" applyFont="1" applyFill="1" applyBorder="1" applyAlignment="1">
      <alignment horizontal="left" vertical="center"/>
    </xf>
    <xf numFmtId="0" fontId="12" fillId="6" borderId="0" xfId="7" applyNumberFormat="1" applyFont="1" applyFill="1" applyAlignment="1">
      <alignment horizontal="center" vertical="center"/>
    </xf>
    <xf numFmtId="0" fontId="12" fillId="6" borderId="0" xfId="7" applyNumberFormat="1" applyFont="1" applyFill="1" applyAlignment="1">
      <alignment vertical="center"/>
    </xf>
    <xf numFmtId="0" fontId="9" fillId="6" borderId="0" xfId="6" applyNumberFormat="1" applyFont="1" applyFill="1" applyBorder="1" applyAlignment="1">
      <alignment horizontal="center" vertical="center"/>
    </xf>
    <xf numFmtId="0" fontId="12" fillId="6" borderId="0" xfId="6" applyNumberFormat="1" applyFont="1" applyFill="1" applyBorder="1" applyAlignment="1">
      <alignment vertical="center" shrinkToFit="1"/>
    </xf>
    <xf numFmtId="0" fontId="62" fillId="6" borderId="0" xfId="0" applyFont="1" applyFill="1" applyAlignment="1">
      <alignment vertical="center"/>
    </xf>
    <xf numFmtId="0" fontId="62" fillId="6" borderId="0" xfId="5" applyFont="1" applyFill="1" applyBorder="1" applyAlignment="1">
      <alignment vertical="center"/>
    </xf>
    <xf numFmtId="0" fontId="64" fillId="0" borderId="0" xfId="0" applyFont="1" applyAlignment="1">
      <alignment vertical="center"/>
    </xf>
    <xf numFmtId="0" fontId="65" fillId="6" borderId="0" xfId="0" applyFont="1" applyFill="1" applyAlignment="1">
      <alignment vertical="center"/>
    </xf>
    <xf numFmtId="0" fontId="64" fillId="6" borderId="0" xfId="0" applyFont="1" applyFill="1" applyAlignment="1">
      <alignment vertical="center"/>
    </xf>
    <xf numFmtId="0" fontId="62" fillId="6" borderId="0" xfId="5" applyFont="1" applyFill="1" applyBorder="1" applyAlignment="1">
      <alignment horizontal="left" vertical="center"/>
    </xf>
    <xf numFmtId="0" fontId="65" fillId="6" borderId="0" xfId="5" applyFont="1" applyFill="1" applyBorder="1" applyAlignment="1">
      <alignment horizontal="left" vertical="center"/>
    </xf>
    <xf numFmtId="0" fontId="66" fillId="6" borderId="0" xfId="0" applyFont="1" applyFill="1" applyAlignment="1">
      <alignment vertical="center"/>
    </xf>
    <xf numFmtId="0" fontId="67" fillId="6" borderId="0" xfId="5" applyFont="1" applyFill="1" applyBorder="1" applyAlignment="1">
      <alignment horizontal="left" vertical="center"/>
    </xf>
    <xf numFmtId="0" fontId="63" fillId="6" borderId="0" xfId="0" applyFont="1" applyFill="1" applyAlignment="1">
      <alignment vertical="center"/>
    </xf>
    <xf numFmtId="0" fontId="67" fillId="6" borderId="0" xfId="5" applyFont="1" applyFill="1" applyBorder="1" applyAlignment="1">
      <alignment vertical="center"/>
    </xf>
    <xf numFmtId="0" fontId="62" fillId="6" borderId="0" xfId="0" quotePrefix="1" applyFont="1" applyFill="1" applyAlignment="1">
      <alignment horizontal="center" vertical="center"/>
    </xf>
    <xf numFmtId="0" fontId="62" fillId="6" borderId="0" xfId="0" applyFont="1" applyFill="1" applyBorder="1" applyAlignment="1">
      <alignment vertical="center"/>
    </xf>
    <xf numFmtId="0" fontId="62" fillId="6" borderId="0" xfId="0" applyFont="1" applyFill="1" applyBorder="1" applyAlignment="1">
      <alignment horizontal="center" vertical="center"/>
    </xf>
    <xf numFmtId="0" fontId="62" fillId="6" borderId="0" xfId="0" applyFont="1" applyFill="1" applyBorder="1" applyAlignment="1">
      <alignment horizontal="left" vertical="center"/>
    </xf>
    <xf numFmtId="0" fontId="62" fillId="6" borderId="0" xfId="0" applyFont="1" applyFill="1" applyAlignment="1">
      <alignment horizontal="left" vertical="center"/>
    </xf>
    <xf numFmtId="0" fontId="62" fillId="6" borderId="0" xfId="0" applyFont="1" applyFill="1" applyBorder="1" applyAlignment="1">
      <alignment horizontal="left" vertical="center" wrapText="1"/>
    </xf>
    <xf numFmtId="0" fontId="62" fillId="6" borderId="0" xfId="6" applyFont="1" applyFill="1" applyBorder="1" applyAlignment="1" applyProtection="1">
      <alignment horizontal="left" vertical="center"/>
      <protection locked="0"/>
    </xf>
    <xf numFmtId="0" fontId="62" fillId="6" borderId="0" xfId="0" applyFont="1" applyFill="1" applyAlignment="1">
      <alignment vertical="center" wrapText="1"/>
    </xf>
    <xf numFmtId="0" fontId="68" fillId="7" borderId="0" xfId="0" applyFont="1" applyFill="1"/>
    <xf numFmtId="0" fontId="62" fillId="7" borderId="0" xfId="0" applyFont="1" applyFill="1" applyAlignment="1">
      <alignment vertical="center"/>
    </xf>
    <xf numFmtId="0" fontId="62" fillId="7" borderId="0" xfId="5" applyFont="1" applyFill="1" applyBorder="1" applyAlignment="1">
      <alignment vertical="center"/>
    </xf>
    <xf numFmtId="0" fontId="68" fillId="7" borderId="0" xfId="0" applyFont="1" applyFill="1" applyAlignment="1">
      <alignment horizontal="left" vertical="top" wrapText="1"/>
    </xf>
    <xf numFmtId="0" fontId="62" fillId="6" borderId="0" xfId="6" applyFont="1" applyFill="1" applyAlignment="1">
      <alignment vertical="center"/>
    </xf>
    <xf numFmtId="0" fontId="64" fillId="7" borderId="0" xfId="0" applyFont="1" applyFill="1"/>
    <xf numFmtId="0" fontId="62" fillId="6" borderId="0" xfId="0" quotePrefix="1" applyFont="1" applyFill="1" applyAlignment="1">
      <alignment vertical="center"/>
    </xf>
    <xf numFmtId="0" fontId="62" fillId="6" borderId="0" xfId="0" quotePrefix="1" applyFont="1" applyFill="1" applyAlignment="1">
      <alignment horizontal="center" vertical="center"/>
    </xf>
    <xf numFmtId="0" fontId="70" fillId="7" borderId="0" xfId="162" applyFont="1" applyFill="1"/>
    <xf numFmtId="0" fontId="71" fillId="7" borderId="0" xfId="162" applyFont="1" applyFill="1"/>
    <xf numFmtId="0" fontId="62" fillId="6" borderId="0" xfId="6" applyFont="1" applyFill="1" applyBorder="1" applyAlignment="1" applyProtection="1">
      <alignment vertical="center" wrapText="1"/>
      <protection locked="0"/>
    </xf>
    <xf numFmtId="0" fontId="62" fillId="6" borderId="0" xfId="6" applyFont="1" applyFill="1" applyBorder="1" applyAlignment="1" applyProtection="1">
      <alignment vertical="center"/>
      <protection locked="0"/>
    </xf>
    <xf numFmtId="0" fontId="62" fillId="6" borderId="0" xfId="0" quotePrefix="1" applyFont="1" applyFill="1" applyAlignment="1">
      <alignment vertical="top"/>
    </xf>
    <xf numFmtId="0" fontId="68" fillId="7" borderId="0" xfId="0" applyFont="1" applyFill="1" applyAlignment="1">
      <alignment horizontal="left" vertical="center" wrapText="1"/>
    </xf>
    <xf numFmtId="0" fontId="68" fillId="7" borderId="0" xfId="0" applyFont="1" applyFill="1" applyAlignment="1">
      <alignment horizontal="left" vertical="center"/>
    </xf>
    <xf numFmtId="0" fontId="71" fillId="7" borderId="0" xfId="162" applyFont="1" applyFill="1" applyAlignment="1">
      <alignment horizontal="center"/>
    </xf>
    <xf numFmtId="0" fontId="71" fillId="7" borderId="0" xfId="162" applyFont="1" applyFill="1" applyBorder="1" applyAlignment="1">
      <alignment horizontal="center"/>
    </xf>
    <xf numFmtId="0" fontId="70" fillId="7" borderId="0" xfId="162" applyFont="1" applyFill="1" applyBorder="1"/>
    <xf numFmtId="0" fontId="70" fillId="7" borderId="0" xfId="162" applyFont="1" applyFill="1" applyBorder="1" applyAlignment="1">
      <alignment horizontal="left"/>
    </xf>
    <xf numFmtId="0" fontId="70" fillId="7" borderId="0" xfId="162" applyFont="1" applyFill="1" applyBorder="1" applyAlignment="1">
      <alignment horizontal="center"/>
    </xf>
    <xf numFmtId="0" fontId="71" fillId="7" borderId="0" xfId="162" applyFont="1" applyFill="1" applyAlignment="1">
      <alignment horizontal="center"/>
    </xf>
    <xf numFmtId="0" fontId="78" fillId="0" borderId="0" xfId="0" applyFont="1"/>
    <xf numFmtId="0" fontId="70" fillId="7" borderId="0" xfId="162" applyFont="1" applyFill="1" applyBorder="1" applyAlignment="1">
      <alignment horizontal="center" vertical="center"/>
    </xf>
    <xf numFmtId="0" fontId="70" fillId="7" borderId="0" xfId="162" applyFont="1" applyFill="1" applyBorder="1" applyAlignment="1">
      <alignment vertical="center"/>
    </xf>
    <xf numFmtId="0" fontId="70" fillId="7" borderId="0" xfId="162" applyFont="1" applyFill="1" applyAlignment="1">
      <alignment horizontal="center" vertical="center"/>
    </xf>
    <xf numFmtId="0" fontId="71" fillId="7" borderId="0" xfId="162" applyFont="1" applyFill="1" applyBorder="1" applyAlignment="1">
      <alignment horizontal="left"/>
    </xf>
    <xf numFmtId="0" fontId="70" fillId="7" borderId="0" xfId="162" applyFont="1" applyFill="1" applyAlignment="1">
      <alignment vertical="center"/>
    </xf>
    <xf numFmtId="0" fontId="71" fillId="7" borderId="0" xfId="162" applyFont="1" applyFill="1" applyBorder="1" applyAlignment="1">
      <alignment horizontal="center" vertical="center"/>
    </xf>
    <xf numFmtId="0" fontId="70" fillId="7" borderId="0" xfId="162" applyFont="1" applyFill="1" applyBorder="1" applyAlignment="1">
      <alignment horizontal="left" vertical="center"/>
    </xf>
    <xf numFmtId="0" fontId="70" fillId="7" borderId="0" xfId="162" applyFont="1" applyFill="1" applyBorder="1" applyAlignment="1">
      <alignment horizontal="right" vertical="center"/>
    </xf>
    <xf numFmtId="0" fontId="71" fillId="7" borderId="0" xfId="162" applyFont="1" applyFill="1" applyBorder="1" applyAlignment="1">
      <alignment vertical="center"/>
    </xf>
    <xf numFmtId="0" fontId="70" fillId="7" borderId="0" xfId="162" applyFont="1" applyFill="1" applyBorder="1" applyAlignment="1">
      <alignment horizontal="left" vertical="center"/>
    </xf>
    <xf numFmtId="0" fontId="70" fillId="7" borderId="0" xfId="162" applyFont="1" applyFill="1" applyBorder="1" applyAlignment="1">
      <alignment horizontal="center" vertical="center"/>
    </xf>
    <xf numFmtId="0" fontId="70" fillId="7" borderId="0" xfId="162" applyFont="1" applyFill="1" applyBorder="1" applyAlignment="1">
      <alignment horizontal="center" vertical="center" shrinkToFit="1"/>
    </xf>
    <xf numFmtId="0" fontId="70" fillId="7" borderId="0" xfId="162" applyFont="1" applyFill="1" applyBorder="1" applyAlignment="1">
      <alignment vertical="center" wrapText="1"/>
    </xf>
    <xf numFmtId="0" fontId="71" fillId="7" borderId="1" xfId="162" applyFont="1" applyFill="1" applyBorder="1" applyAlignment="1">
      <alignment vertical="center"/>
    </xf>
    <xf numFmtId="177" fontId="70" fillId="7" borderId="45" xfId="162" applyNumberFormat="1" applyFont="1" applyFill="1" applyBorder="1" applyAlignment="1">
      <alignment vertical="center"/>
    </xf>
    <xf numFmtId="177" fontId="70" fillId="7" borderId="0" xfId="162" applyNumberFormat="1" applyFont="1" applyFill="1" applyBorder="1" applyAlignment="1">
      <alignment horizontal="center" vertical="center"/>
    </xf>
    <xf numFmtId="178" fontId="70" fillId="7" borderId="0" xfId="162" applyNumberFormat="1" applyFont="1" applyFill="1" applyBorder="1" applyAlignment="1">
      <alignment horizontal="center" vertical="center"/>
    </xf>
    <xf numFmtId="179" fontId="70" fillId="7" borderId="0" xfId="162" applyNumberFormat="1" applyFont="1" applyFill="1" applyBorder="1" applyAlignment="1">
      <alignment horizontal="center" vertical="center"/>
    </xf>
    <xf numFmtId="177" fontId="70" fillId="7" borderId="0" xfId="162" applyNumberFormat="1" applyFont="1" applyFill="1" applyBorder="1" applyAlignment="1">
      <alignment vertical="center"/>
    </xf>
    <xf numFmtId="177" fontId="70" fillId="7" borderId="0" xfId="162" applyNumberFormat="1" applyFont="1" applyFill="1" applyBorder="1" applyAlignment="1">
      <alignment horizontal="center" vertical="center"/>
    </xf>
    <xf numFmtId="179" fontId="70" fillId="7" borderId="0" xfId="162" applyNumberFormat="1" applyFont="1" applyFill="1" applyBorder="1" applyAlignment="1">
      <alignment vertical="center"/>
    </xf>
    <xf numFmtId="0" fontId="70" fillId="7" borderId="45" xfId="162" applyFont="1" applyFill="1" applyBorder="1" applyAlignment="1">
      <alignment horizontal="left" vertical="center"/>
    </xf>
    <xf numFmtId="0" fontId="70" fillId="7" borderId="46" xfId="162" applyFont="1" applyFill="1" applyBorder="1" applyAlignment="1">
      <alignment horizontal="center" vertical="center"/>
    </xf>
    <xf numFmtId="0" fontId="77" fillId="7" borderId="0" xfId="162" applyFont="1" applyFill="1" applyAlignment="1">
      <alignment vertical="center"/>
    </xf>
    <xf numFmtId="0" fontId="70" fillId="7" borderId="43" xfId="162" applyFont="1" applyFill="1" applyBorder="1" applyAlignment="1">
      <alignment horizontal="center" vertical="center"/>
    </xf>
    <xf numFmtId="0" fontId="75" fillId="7" borderId="0" xfId="162" applyFont="1" applyFill="1" applyAlignment="1">
      <alignment vertical="center"/>
    </xf>
    <xf numFmtId="0" fontId="71" fillId="7" borderId="0" xfId="162" applyFont="1" applyFill="1" applyAlignment="1">
      <alignment vertical="center"/>
    </xf>
    <xf numFmtId="0" fontId="71" fillId="7" borderId="43" xfId="162" applyFont="1" applyFill="1" applyBorder="1" applyAlignment="1">
      <alignment vertical="center"/>
    </xf>
    <xf numFmtId="0" fontId="74" fillId="7" borderId="0" xfId="162" applyFont="1" applyFill="1" applyAlignment="1">
      <alignment vertical="center"/>
    </xf>
    <xf numFmtId="0" fontId="72" fillId="7" borderId="0" xfId="162" applyFont="1" applyFill="1" applyAlignment="1">
      <alignment vertical="center"/>
    </xf>
    <xf numFmtId="0" fontId="76" fillId="7" borderId="0" xfId="162" applyFont="1" applyFill="1" applyAlignment="1">
      <alignment vertical="center"/>
    </xf>
    <xf numFmtId="0" fontId="70" fillId="7" borderId="0" xfId="162" applyFont="1" applyFill="1" applyBorder="1" applyAlignment="1">
      <alignment horizontal="center" vertical="center"/>
    </xf>
    <xf numFmtId="177" fontId="70" fillId="7" borderId="0" xfId="162" applyNumberFormat="1" applyFont="1" applyFill="1" applyBorder="1" applyAlignment="1">
      <alignment horizontal="center" vertical="center"/>
    </xf>
    <xf numFmtId="0" fontId="70" fillId="7" borderId="0" xfId="162" applyFont="1" applyFill="1" applyBorder="1" applyAlignment="1">
      <alignment horizontal="left" vertical="center"/>
    </xf>
    <xf numFmtId="0" fontId="71" fillId="7" borderId="0" xfId="162" applyFont="1" applyFill="1" applyAlignment="1">
      <alignment horizontal="center"/>
    </xf>
    <xf numFmtId="0" fontId="71" fillId="7" borderId="0" xfId="162" applyFont="1" applyFill="1" applyBorder="1" applyAlignment="1">
      <alignment horizontal="center" vertical="center"/>
    </xf>
    <xf numFmtId="0" fontId="71" fillId="7" borderId="43" xfId="162" applyFont="1" applyFill="1" applyBorder="1" applyAlignment="1">
      <alignment horizontal="center" vertical="center"/>
    </xf>
    <xf numFmtId="1" fontId="70" fillId="7" borderId="0" xfId="162" applyNumberFormat="1" applyFont="1" applyFill="1" applyBorder="1" applyAlignment="1">
      <alignment horizontal="right" vertical="center"/>
    </xf>
    <xf numFmtId="0" fontId="73" fillId="7" borderId="0" xfId="162" applyFont="1" applyFill="1" applyAlignment="1">
      <alignment vertical="center"/>
    </xf>
    <xf numFmtId="0" fontId="73" fillId="7" borderId="0" xfId="162" applyFont="1" applyFill="1" applyAlignment="1">
      <alignment horizontal="center" vertical="center"/>
    </xf>
    <xf numFmtId="0" fontId="77" fillId="7" borderId="0" xfId="162" applyFont="1" applyFill="1" applyBorder="1" applyAlignment="1">
      <alignment vertical="center"/>
    </xf>
    <xf numFmtId="0" fontId="75" fillId="7" borderId="0" xfId="162" applyFont="1" applyFill="1" applyBorder="1" applyAlignment="1">
      <alignment vertical="center"/>
    </xf>
    <xf numFmtId="0" fontId="74" fillId="7" borderId="0" xfId="162" applyFont="1" applyFill="1" applyBorder="1" applyAlignment="1">
      <alignment vertical="center"/>
    </xf>
    <xf numFmtId="0" fontId="72" fillId="7" borderId="0" xfId="162" applyFont="1" applyFill="1" applyBorder="1" applyAlignment="1">
      <alignment vertical="center"/>
    </xf>
    <xf numFmtId="0" fontId="76" fillId="7" borderId="0" xfId="162" applyFont="1" applyFill="1" applyBorder="1" applyAlignment="1">
      <alignment vertical="center"/>
    </xf>
    <xf numFmtId="1" fontId="70" fillId="7" borderId="0" xfId="162" applyNumberFormat="1" applyFont="1" applyFill="1" applyBorder="1" applyAlignment="1">
      <alignment vertical="center"/>
    </xf>
    <xf numFmtId="0" fontId="71" fillId="7" borderId="0" xfId="162" applyFont="1" applyFill="1" applyBorder="1" applyAlignment="1"/>
    <xf numFmtId="0" fontId="78" fillId="0" borderId="0" xfId="0" applyFont="1" applyAlignment="1">
      <alignment horizontal="center"/>
    </xf>
    <xf numFmtId="0" fontId="83" fillId="0" borderId="0" xfId="0" applyFont="1"/>
    <xf numFmtId="0" fontId="70" fillId="0" borderId="0" xfId="0" applyFont="1"/>
    <xf numFmtId="0" fontId="84" fillId="7" borderId="0" xfId="162" applyFont="1" applyFill="1" applyBorder="1" applyAlignment="1">
      <alignment vertical="center"/>
    </xf>
    <xf numFmtId="0" fontId="79" fillId="7" borderId="0" xfId="162" applyFont="1" applyFill="1" applyBorder="1" applyAlignment="1">
      <alignment vertical="center"/>
    </xf>
    <xf numFmtId="0" fontId="84" fillId="7" borderId="0" xfId="162" applyFont="1" applyFill="1" applyAlignment="1">
      <alignment vertical="center"/>
    </xf>
    <xf numFmtId="0" fontId="79" fillId="7" borderId="0" xfId="162" applyFont="1" applyFill="1" applyBorder="1" applyAlignment="1">
      <alignment horizontal="left" vertical="center"/>
    </xf>
    <xf numFmtId="0" fontId="84" fillId="7" borderId="0" xfId="162" applyFont="1" applyFill="1" applyBorder="1" applyAlignment="1">
      <alignment horizontal="left" vertical="center"/>
    </xf>
    <xf numFmtId="0" fontId="84" fillId="7" borderId="0" xfId="162" applyFont="1" applyFill="1" applyBorder="1" applyAlignment="1">
      <alignment horizontal="left" vertical="center" shrinkToFit="1"/>
    </xf>
    <xf numFmtId="0" fontId="84" fillId="7" borderId="0" xfId="162" applyFont="1" applyFill="1" applyAlignment="1">
      <alignment horizontal="left" vertical="center"/>
    </xf>
    <xf numFmtId="0" fontId="84" fillId="7" borderId="42" xfId="162" applyFont="1" applyFill="1" applyBorder="1" applyAlignment="1">
      <alignment horizontal="center" vertical="center"/>
    </xf>
    <xf numFmtId="0" fontId="81" fillId="0" borderId="0" xfId="0" applyFont="1" applyAlignment="1"/>
    <xf numFmtId="0" fontId="78" fillId="7" borderId="0" xfId="0" applyFont="1" applyFill="1"/>
    <xf numFmtId="0" fontId="81" fillId="7" borderId="0" xfId="0" applyFont="1" applyFill="1" applyAlignment="1"/>
    <xf numFmtId="0" fontId="78" fillId="7" borderId="0" xfId="0" applyFont="1" applyFill="1" applyAlignment="1"/>
    <xf numFmtId="0" fontId="78" fillId="0" borderId="0" xfId="0" applyFont="1" applyAlignment="1">
      <alignment vertical="center"/>
    </xf>
    <xf numFmtId="0" fontId="0" fillId="0" borderId="0" xfId="0" applyAlignment="1">
      <alignment wrapText="1"/>
    </xf>
    <xf numFmtId="0" fontId="91" fillId="0" borderId="0" xfId="0" applyFont="1" applyAlignment="1">
      <alignment horizontal="left" vertical="center" indent="9"/>
    </xf>
    <xf numFmtId="0" fontId="78" fillId="0" borderId="0" xfId="0" applyFont="1" applyAlignment="1">
      <alignment horizontal="left" vertical="center" indent="9"/>
    </xf>
    <xf numFmtId="0" fontId="0" fillId="0" borderId="0" xfId="0" applyAlignment="1">
      <alignment horizontal="center"/>
    </xf>
    <xf numFmtId="0" fontId="92" fillId="0" borderId="0" xfId="0" applyFont="1"/>
    <xf numFmtId="0" fontId="8" fillId="0" borderId="0" xfId="0" applyFont="1"/>
    <xf numFmtId="177" fontId="70" fillId="7" borderId="0" xfId="162" applyNumberFormat="1" applyFont="1" applyFill="1" applyAlignment="1">
      <alignment vertical="center"/>
    </xf>
    <xf numFmtId="0" fontId="62" fillId="6" borderId="0" xfId="0" applyFont="1" applyFill="1" applyAlignment="1">
      <alignment horizontal="left" vertical="top" wrapText="1"/>
    </xf>
    <xf numFmtId="0" fontId="68" fillId="7" borderId="0" xfId="0" applyFont="1" applyFill="1" applyAlignment="1">
      <alignment horizontal="left" vertical="center" wrapText="1"/>
    </xf>
    <xf numFmtId="0" fontId="62" fillId="6" borderId="0" xfId="5" applyFont="1" applyFill="1" applyBorder="1" applyAlignment="1">
      <alignment horizontal="left" vertical="center" wrapText="1"/>
    </xf>
    <xf numFmtId="0" fontId="62" fillId="6" borderId="0" xfId="0" applyFont="1" applyFill="1" applyAlignment="1">
      <alignment horizontal="left" vertical="center"/>
    </xf>
    <xf numFmtId="177" fontId="70" fillId="7" borderId="41" xfId="162" applyNumberFormat="1" applyFont="1" applyFill="1" applyBorder="1" applyAlignment="1">
      <alignment horizontal="center" vertical="center"/>
    </xf>
    <xf numFmtId="177" fontId="70" fillId="7" borderId="45" xfId="162" applyNumberFormat="1" applyFont="1" applyFill="1" applyBorder="1" applyAlignment="1">
      <alignment horizontal="center" vertical="center"/>
    </xf>
    <xf numFmtId="1" fontId="70" fillId="7" borderId="44" xfId="162" applyNumberFormat="1" applyFont="1" applyFill="1" applyBorder="1" applyAlignment="1">
      <alignment horizontal="right" vertical="center"/>
    </xf>
    <xf numFmtId="1" fontId="70" fillId="7" borderId="41" xfId="162" applyNumberFormat="1" applyFont="1" applyFill="1" applyBorder="1" applyAlignment="1">
      <alignment horizontal="right" vertical="center"/>
    </xf>
    <xf numFmtId="0" fontId="70" fillId="7" borderId="0" xfId="162" applyFont="1" applyFill="1" applyAlignment="1">
      <alignment horizontal="center" vertical="center"/>
    </xf>
    <xf numFmtId="0" fontId="72" fillId="7" borderId="44" xfId="162" applyFont="1" applyFill="1" applyBorder="1" applyAlignment="1">
      <alignment horizontal="center" vertical="center"/>
    </xf>
    <xf numFmtId="0" fontId="72" fillId="7" borderId="45" xfId="162" applyFont="1" applyFill="1" applyBorder="1" applyAlignment="1">
      <alignment horizontal="center" vertical="center"/>
    </xf>
    <xf numFmtId="0" fontId="70" fillId="7" borderId="44" xfId="162" applyFont="1" applyFill="1" applyBorder="1" applyAlignment="1">
      <alignment horizontal="center" vertical="center"/>
    </xf>
    <xf numFmtId="0" fontId="70" fillId="7" borderId="45" xfId="162" applyFont="1" applyFill="1" applyBorder="1" applyAlignment="1">
      <alignment horizontal="center" vertical="center"/>
    </xf>
    <xf numFmtId="0" fontId="75" fillId="7" borderId="0" xfId="162" applyFont="1" applyFill="1" applyAlignment="1">
      <alignment horizontal="center" vertical="center"/>
    </xf>
    <xf numFmtId="0" fontId="70" fillId="7" borderId="47" xfId="162" applyFont="1" applyFill="1" applyBorder="1" applyAlignment="1">
      <alignment horizontal="center" vertical="center"/>
    </xf>
    <xf numFmtId="0" fontId="70" fillId="7" borderId="48" xfId="162" applyFont="1" applyFill="1" applyBorder="1" applyAlignment="1">
      <alignment horizontal="center" vertical="center"/>
    </xf>
    <xf numFmtId="0" fontId="71" fillId="7" borderId="0" xfId="162" applyFont="1" applyFill="1" applyAlignment="1">
      <alignment horizontal="center" vertical="center"/>
    </xf>
    <xf numFmtId="0" fontId="70" fillId="7" borderId="41" xfId="162" applyFont="1" applyFill="1" applyBorder="1" applyAlignment="1">
      <alignment horizontal="center" vertical="center"/>
    </xf>
    <xf numFmtId="0" fontId="75" fillId="7" borderId="0" xfId="162" applyFont="1" applyFill="1" applyAlignment="1">
      <alignment horizontal="left" vertical="center"/>
    </xf>
    <xf numFmtId="0" fontId="71" fillId="7" borderId="0" xfId="162" applyFont="1" applyFill="1" applyAlignment="1">
      <alignment horizontal="left" vertical="center"/>
    </xf>
    <xf numFmtId="177" fontId="70" fillId="7" borderId="44" xfId="162" applyNumberFormat="1" applyFont="1" applyFill="1" applyBorder="1" applyAlignment="1">
      <alignment horizontal="center" vertical="center"/>
    </xf>
    <xf numFmtId="1" fontId="70" fillId="7" borderId="47" xfId="162" applyNumberFormat="1" applyFont="1" applyFill="1" applyBorder="1" applyAlignment="1">
      <alignment horizontal="right" vertical="center"/>
    </xf>
    <xf numFmtId="1" fontId="70" fillId="7" borderId="40" xfId="162" applyNumberFormat="1" applyFont="1" applyFill="1" applyBorder="1" applyAlignment="1">
      <alignment horizontal="right" vertical="center"/>
    </xf>
    <xf numFmtId="177" fontId="70" fillId="7" borderId="40" xfId="162" applyNumberFormat="1" applyFont="1" applyFill="1" applyBorder="1" applyAlignment="1">
      <alignment horizontal="center" vertical="center"/>
    </xf>
    <xf numFmtId="177" fontId="70" fillId="7" borderId="48" xfId="162" applyNumberFormat="1" applyFont="1" applyFill="1" applyBorder="1" applyAlignment="1">
      <alignment horizontal="center" vertical="center"/>
    </xf>
    <xf numFmtId="177" fontId="70" fillId="7" borderId="47" xfId="162" applyNumberFormat="1" applyFont="1" applyFill="1" applyBorder="1" applyAlignment="1">
      <alignment horizontal="center" vertical="center"/>
    </xf>
    <xf numFmtId="177" fontId="70" fillId="7" borderId="0" xfId="162" applyNumberFormat="1" applyFont="1" applyFill="1" applyBorder="1" applyAlignment="1">
      <alignment horizontal="center" vertical="center"/>
    </xf>
    <xf numFmtId="177" fontId="70" fillId="7" borderId="43" xfId="162" applyNumberFormat="1" applyFont="1" applyFill="1" applyBorder="1" applyAlignment="1">
      <alignment horizontal="center" vertical="center"/>
    </xf>
    <xf numFmtId="49" fontId="70" fillId="7" borderId="44" xfId="162" applyNumberFormat="1" applyFont="1" applyFill="1" applyBorder="1" applyAlignment="1">
      <alignment horizontal="center" vertical="center"/>
    </xf>
    <xf numFmtId="49" fontId="70" fillId="7" borderId="41" xfId="162" applyNumberFormat="1" applyFont="1" applyFill="1" applyBorder="1" applyAlignment="1">
      <alignment horizontal="center" vertical="center"/>
    </xf>
    <xf numFmtId="49" fontId="70" fillId="7" borderId="45" xfId="162" applyNumberFormat="1" applyFont="1" applyFill="1" applyBorder="1" applyAlignment="1">
      <alignment horizontal="center" vertical="center"/>
    </xf>
    <xf numFmtId="178" fontId="70" fillId="7" borderId="44" xfId="162" applyNumberFormat="1" applyFont="1" applyFill="1" applyBorder="1" applyAlignment="1">
      <alignment horizontal="center" vertical="center"/>
    </xf>
    <xf numFmtId="178" fontId="70" fillId="7" borderId="41" xfId="162" applyNumberFormat="1" applyFont="1" applyFill="1" applyBorder="1" applyAlignment="1">
      <alignment horizontal="center" vertical="center"/>
    </xf>
    <xf numFmtId="178" fontId="70" fillId="7" borderId="45" xfId="162" applyNumberFormat="1" applyFont="1" applyFill="1" applyBorder="1" applyAlignment="1">
      <alignment horizontal="center" vertical="center"/>
    </xf>
    <xf numFmtId="177" fontId="70" fillId="7" borderId="47" xfId="162" applyNumberFormat="1" applyFont="1" applyFill="1" applyBorder="1" applyAlignment="1">
      <alignment horizontal="right" vertical="center"/>
    </xf>
    <xf numFmtId="177" fontId="70" fillId="7" borderId="40" xfId="162" applyNumberFormat="1" applyFont="1" applyFill="1" applyBorder="1" applyAlignment="1">
      <alignment horizontal="right" vertical="center"/>
    </xf>
    <xf numFmtId="177" fontId="70" fillId="7" borderId="44" xfId="162" applyNumberFormat="1" applyFont="1" applyFill="1" applyBorder="1" applyAlignment="1">
      <alignment horizontal="right" vertical="center"/>
    </xf>
    <xf numFmtId="177" fontId="70" fillId="7" borderId="41" xfId="162" applyNumberFormat="1" applyFont="1" applyFill="1" applyBorder="1" applyAlignment="1">
      <alignment horizontal="right" vertical="center"/>
    </xf>
    <xf numFmtId="0" fontId="70" fillId="7" borderId="0" xfId="162" applyFont="1" applyFill="1" applyBorder="1" applyAlignment="1">
      <alignment horizontal="center" vertical="center"/>
    </xf>
    <xf numFmtId="0" fontId="70" fillId="7" borderId="1" xfId="162" applyFont="1" applyFill="1" applyBorder="1" applyAlignment="1">
      <alignment horizontal="center" vertical="center"/>
    </xf>
    <xf numFmtId="177" fontId="70" fillId="7" borderId="41" xfId="162" applyNumberFormat="1" applyFont="1" applyFill="1" applyBorder="1" applyAlignment="1">
      <alignment horizontal="left" vertical="center"/>
    </xf>
    <xf numFmtId="177" fontId="70" fillId="7" borderId="45" xfId="162" applyNumberFormat="1" applyFont="1" applyFill="1" applyBorder="1" applyAlignment="1">
      <alignment horizontal="left" vertical="center"/>
    </xf>
    <xf numFmtId="49" fontId="70" fillId="7" borderId="1" xfId="162" applyNumberFormat="1" applyFont="1" applyFill="1" applyBorder="1" applyAlignment="1">
      <alignment horizontal="center" vertical="center"/>
    </xf>
    <xf numFmtId="180" fontId="70" fillId="7" borderId="1" xfId="162" applyNumberFormat="1" applyFont="1" applyFill="1" applyBorder="1" applyAlignment="1">
      <alignment horizontal="left" vertical="center"/>
    </xf>
    <xf numFmtId="0" fontId="70" fillId="7" borderId="0" xfId="162" applyFont="1" applyFill="1" applyAlignment="1">
      <alignment horizontal="left" vertical="center"/>
    </xf>
    <xf numFmtId="0" fontId="84" fillId="7" borderId="0" xfId="162" applyFont="1" applyFill="1" applyBorder="1" applyAlignment="1">
      <alignment horizontal="left" vertical="center"/>
    </xf>
    <xf numFmtId="0" fontId="84" fillId="7" borderId="0" xfId="162" applyFont="1" applyFill="1" applyBorder="1" applyAlignment="1">
      <alignment horizontal="center" vertical="center"/>
    </xf>
    <xf numFmtId="0" fontId="84" fillId="7" borderId="40" xfId="162" applyFont="1" applyFill="1" applyBorder="1" applyAlignment="1">
      <alignment horizontal="center" vertical="center"/>
    </xf>
    <xf numFmtId="0" fontId="79" fillId="7" borderId="0" xfId="162" applyFont="1" applyFill="1" applyBorder="1" applyAlignment="1">
      <alignment horizontal="left" vertical="center"/>
    </xf>
    <xf numFmtId="0" fontId="84" fillId="7" borderId="49" xfId="162" applyFont="1" applyFill="1" applyBorder="1" applyAlignment="1">
      <alignment horizontal="center" vertical="center"/>
    </xf>
    <xf numFmtId="0" fontId="70" fillId="7" borderId="41" xfId="162" applyFont="1" applyFill="1" applyBorder="1" applyAlignment="1">
      <alignment horizontal="left" vertical="center"/>
    </xf>
    <xf numFmtId="0" fontId="73" fillId="7" borderId="0" xfId="162" applyFont="1" applyFill="1" applyAlignment="1">
      <alignment horizontal="center" vertical="center"/>
    </xf>
    <xf numFmtId="0" fontId="87" fillId="7" borderId="49" xfId="162" applyFont="1" applyFill="1" applyBorder="1" applyAlignment="1">
      <alignment horizontal="center" vertical="center"/>
    </xf>
    <xf numFmtId="0" fontId="87" fillId="7" borderId="0" xfId="162" applyFont="1" applyFill="1" applyAlignment="1">
      <alignment horizontal="center" vertical="center"/>
    </xf>
    <xf numFmtId="0" fontId="70" fillId="7" borderId="1" xfId="162" applyFont="1" applyFill="1" applyBorder="1" applyAlignment="1">
      <alignment horizontal="left" vertical="center"/>
    </xf>
    <xf numFmtId="0" fontId="79" fillId="7" borderId="0" xfId="162" applyFont="1" applyFill="1" applyAlignment="1">
      <alignment horizontal="center"/>
    </xf>
    <xf numFmtId="0" fontId="71" fillId="7" borderId="0" xfId="162" applyFont="1" applyFill="1" applyAlignment="1">
      <alignment horizontal="center"/>
    </xf>
    <xf numFmtId="0" fontId="79" fillId="7" borderId="0" xfId="162" applyFont="1" applyFill="1" applyAlignment="1">
      <alignment horizontal="left" vertical="center"/>
    </xf>
    <xf numFmtId="0" fontId="84" fillId="7" borderId="0" xfId="162" applyFont="1" applyFill="1" applyAlignment="1">
      <alignment horizontal="center" vertical="center"/>
    </xf>
    <xf numFmtId="0" fontId="83" fillId="0" borderId="43" xfId="0" applyFont="1" applyBorder="1" applyAlignment="1">
      <alignment horizontal="center" vertical="center" wrapText="1"/>
    </xf>
    <xf numFmtId="0" fontId="83" fillId="0" borderId="43" xfId="0" applyFont="1" applyBorder="1" applyAlignment="1">
      <alignment horizontal="left" vertical="center" wrapText="1"/>
    </xf>
    <xf numFmtId="0" fontId="70" fillId="7" borderId="43" xfId="162" applyFont="1" applyFill="1" applyBorder="1" applyAlignment="1">
      <alignment horizontal="center" vertical="center"/>
    </xf>
    <xf numFmtId="0" fontId="78" fillId="0" borderId="0" xfId="0" applyFont="1" applyAlignment="1">
      <alignment horizontal="left"/>
    </xf>
    <xf numFmtId="0" fontId="81" fillId="0" borderId="0" xfId="0" applyFont="1" applyAlignment="1">
      <alignment horizontal="left"/>
    </xf>
    <xf numFmtId="0" fontId="78" fillId="0" borderId="0" xfId="0" applyFont="1" applyAlignment="1">
      <alignment horizontal="left" vertical="top" wrapText="1"/>
    </xf>
    <xf numFmtId="0" fontId="78" fillId="0" borderId="0" xfId="0" applyFont="1" applyAlignment="1">
      <alignment horizontal="center"/>
    </xf>
    <xf numFmtId="0" fontId="80" fillId="0" borderId="0" xfId="0" applyFont="1" applyAlignment="1">
      <alignment horizontal="left"/>
    </xf>
    <xf numFmtId="0" fontId="78" fillId="0" borderId="50" xfId="0" applyFont="1" applyBorder="1" applyAlignment="1">
      <alignment horizontal="center"/>
    </xf>
    <xf numFmtId="0" fontId="82" fillId="0" borderId="0" xfId="0" applyFont="1" applyAlignment="1">
      <alignment horizontal="left"/>
    </xf>
    <xf numFmtId="0" fontId="78" fillId="0" borderId="1" xfId="0" applyFont="1" applyBorder="1" applyAlignment="1">
      <alignment horizontal="center"/>
    </xf>
    <xf numFmtId="0" fontId="78" fillId="0" borderId="0" xfId="0" applyFont="1" applyBorder="1" applyAlignment="1">
      <alignment horizontal="center"/>
    </xf>
    <xf numFmtId="0" fontId="78" fillId="0" borderId="0" xfId="0" applyFont="1" applyAlignment="1">
      <alignment horizontal="left" vertical="top"/>
    </xf>
    <xf numFmtId="49" fontId="78" fillId="0" borderId="0" xfId="0" applyNumberFormat="1" applyFont="1" applyAlignment="1">
      <alignment horizontal="right"/>
    </xf>
    <xf numFmtId="0" fontId="78" fillId="0" borderId="0" xfId="0" applyFont="1" applyAlignment="1">
      <alignment horizontal="right"/>
    </xf>
    <xf numFmtId="0" fontId="9" fillId="6" borderId="19" xfId="7" applyNumberFormat="1" applyFont="1" applyFill="1" applyBorder="1" applyAlignment="1">
      <alignment horizontal="center" vertical="center"/>
    </xf>
    <xf numFmtId="0" fontId="9" fillId="6" borderId="9" xfId="7" applyNumberFormat="1" applyFont="1" applyFill="1" applyBorder="1" applyAlignment="1">
      <alignment horizontal="center" vertical="center"/>
    </xf>
    <xf numFmtId="0" fontId="9" fillId="6" borderId="10" xfId="7" applyNumberFormat="1" applyFont="1" applyFill="1" applyBorder="1" applyAlignment="1">
      <alignment horizontal="center" vertical="center"/>
    </xf>
    <xf numFmtId="0" fontId="9" fillId="6" borderId="16" xfId="7" applyNumberFormat="1" applyFont="1" applyFill="1" applyBorder="1" applyAlignment="1">
      <alignment horizontal="center" vertical="center"/>
    </xf>
    <xf numFmtId="0" fontId="9" fillId="6" borderId="7" xfId="7" applyNumberFormat="1" applyFont="1" applyFill="1" applyBorder="1" applyAlignment="1">
      <alignment horizontal="center" vertical="center"/>
    </xf>
    <xf numFmtId="0" fontId="9" fillId="6" borderId="20" xfId="7" applyNumberFormat="1" applyFont="1" applyFill="1" applyBorder="1" applyAlignment="1">
      <alignment horizontal="center" vertical="center"/>
    </xf>
    <xf numFmtId="0" fontId="9" fillId="6" borderId="21" xfId="7" applyNumberFormat="1" applyFont="1" applyFill="1" applyBorder="1" applyAlignment="1">
      <alignment horizontal="center" vertical="center"/>
    </xf>
    <xf numFmtId="0" fontId="9" fillId="6" borderId="6" xfId="7" applyNumberFormat="1" applyFont="1" applyFill="1" applyBorder="1" applyAlignment="1">
      <alignment horizontal="center" vertical="center"/>
    </xf>
    <xf numFmtId="0" fontId="9" fillId="6" borderId="8" xfId="7" applyNumberFormat="1" applyFont="1" applyFill="1" applyBorder="1" applyAlignment="1">
      <alignment horizontal="center" vertical="center"/>
    </xf>
    <xf numFmtId="0" fontId="9" fillId="6" borderId="11" xfId="7" applyNumberFormat="1" applyFont="1" applyFill="1" applyBorder="1" applyAlignment="1">
      <alignment horizontal="center" vertical="center"/>
    </xf>
    <xf numFmtId="0" fontId="9" fillId="6" borderId="0" xfId="7" applyNumberFormat="1" applyFont="1" applyFill="1" applyBorder="1" applyAlignment="1">
      <alignment horizontal="center" vertical="center"/>
    </xf>
    <xf numFmtId="0" fontId="9" fillId="6" borderId="17" xfId="7" applyNumberFormat="1" applyFont="1" applyFill="1" applyBorder="1" applyAlignment="1">
      <alignment horizontal="center" vertical="center"/>
    </xf>
    <xf numFmtId="0" fontId="9" fillId="6" borderId="5" xfId="7" applyNumberFormat="1" applyFont="1" applyFill="1" applyBorder="1" applyAlignment="1">
      <alignment horizontal="center" vertical="center"/>
    </xf>
    <xf numFmtId="0" fontId="9" fillId="6" borderId="18" xfId="7" applyNumberFormat="1" applyFont="1" applyFill="1" applyBorder="1" applyAlignment="1">
      <alignment horizontal="center" vertical="center"/>
    </xf>
    <xf numFmtId="0" fontId="9" fillId="6" borderId="22" xfId="7" applyNumberFormat="1" applyFont="1" applyFill="1" applyBorder="1" applyAlignment="1">
      <alignment horizontal="left" vertical="center"/>
    </xf>
    <xf numFmtId="0" fontId="9" fillId="6" borderId="2" xfId="7" applyNumberFormat="1" applyFont="1" applyFill="1" applyBorder="1" applyAlignment="1">
      <alignment horizontal="left" vertical="center"/>
    </xf>
    <xf numFmtId="0" fontId="9" fillId="6" borderId="3" xfId="7" applyNumberFormat="1" applyFont="1" applyFill="1" applyBorder="1" applyAlignment="1">
      <alignment horizontal="left" vertical="center"/>
    </xf>
    <xf numFmtId="0" fontId="21" fillId="6" borderId="22" xfId="7" applyNumberFormat="1" applyFont="1" applyFill="1" applyBorder="1" applyAlignment="1">
      <alignment horizontal="left" vertical="center"/>
    </xf>
    <xf numFmtId="0" fontId="21" fillId="6" borderId="2" xfId="7" applyNumberFormat="1" applyFont="1" applyFill="1" applyBorder="1" applyAlignment="1">
      <alignment horizontal="left" vertical="center"/>
    </xf>
    <xf numFmtId="0" fontId="21" fillId="6" borderId="3" xfId="7" applyNumberFormat="1" applyFont="1" applyFill="1" applyBorder="1" applyAlignment="1">
      <alignment horizontal="left" vertical="center"/>
    </xf>
    <xf numFmtId="0" fontId="9" fillId="6" borderId="23" xfId="7" applyNumberFormat="1" applyFont="1" applyFill="1" applyBorder="1" applyAlignment="1">
      <alignment horizontal="left" vertical="center" shrinkToFit="1"/>
    </xf>
    <xf numFmtId="0" fontId="9" fillId="6" borderId="5" xfId="7" applyNumberFormat="1" applyFont="1" applyFill="1" applyBorder="1" applyAlignment="1">
      <alignment horizontal="left" vertical="center" shrinkToFit="1"/>
    </xf>
    <xf numFmtId="0" fontId="9" fillId="6" borderId="18" xfId="7" applyNumberFormat="1" applyFont="1" applyFill="1" applyBorder="1" applyAlignment="1">
      <alignment horizontal="left" vertical="center" shrinkToFit="1"/>
    </xf>
    <xf numFmtId="0" fontId="9" fillId="6" borderId="24" xfId="7" applyNumberFormat="1" applyFont="1" applyFill="1" applyBorder="1" applyAlignment="1">
      <alignment horizontal="center" vertical="center"/>
    </xf>
    <xf numFmtId="0" fontId="9" fillId="6" borderId="4" xfId="7" applyNumberFormat="1" applyFont="1" applyFill="1" applyBorder="1" applyAlignment="1">
      <alignment horizontal="center" vertical="center"/>
    </xf>
    <xf numFmtId="0" fontId="9" fillId="6" borderId="2" xfId="7" applyNumberFormat="1" applyFont="1" applyFill="1" applyBorder="1" applyAlignment="1">
      <alignment horizontal="center" vertical="center"/>
    </xf>
    <xf numFmtId="0" fontId="9" fillId="6" borderId="3" xfId="7" applyNumberFormat="1" applyFont="1" applyFill="1" applyBorder="1" applyAlignment="1">
      <alignment horizontal="center" vertical="center"/>
    </xf>
    <xf numFmtId="0" fontId="9" fillId="6" borderId="30" xfId="7" applyNumberFormat="1" applyFont="1" applyFill="1" applyBorder="1" applyAlignment="1">
      <alignment horizontal="center" vertical="center"/>
    </xf>
    <xf numFmtId="0" fontId="9" fillId="6" borderId="25" xfId="7" applyNumberFormat="1" applyFont="1" applyFill="1" applyBorder="1" applyAlignment="1">
      <alignment horizontal="center" vertical="center"/>
    </xf>
    <xf numFmtId="0" fontId="9" fillId="6" borderId="26" xfId="7" applyNumberFormat="1" applyFont="1" applyFill="1" applyBorder="1" applyAlignment="1">
      <alignment horizontal="center" vertical="center"/>
    </xf>
    <xf numFmtId="0" fontId="9" fillId="6" borderId="28" xfId="7" applyNumberFormat="1" applyFont="1" applyFill="1" applyBorder="1" applyAlignment="1">
      <alignment horizontal="center" vertical="center"/>
    </xf>
    <xf numFmtId="0" fontId="9" fillId="6" borderId="27" xfId="7" applyNumberFormat="1" applyFont="1" applyFill="1" applyBorder="1" applyAlignment="1">
      <alignment horizontal="center" vertical="center"/>
    </xf>
    <xf numFmtId="0" fontId="9" fillId="6" borderId="29" xfId="7" applyNumberFormat="1" applyFont="1" applyFill="1" applyBorder="1" applyAlignment="1">
      <alignment horizontal="left" vertical="center"/>
    </xf>
    <xf numFmtId="0" fontId="9" fillId="6" borderId="26" xfId="7" applyNumberFormat="1" applyFont="1" applyFill="1" applyBorder="1" applyAlignment="1">
      <alignment horizontal="left" vertical="center"/>
    </xf>
    <xf numFmtId="0" fontId="9" fillId="6" borderId="28" xfId="7" applyNumberFormat="1" applyFont="1" applyFill="1" applyBorder="1" applyAlignment="1">
      <alignment horizontal="left" vertical="center"/>
    </xf>
    <xf numFmtId="0" fontId="12" fillId="6" borderId="0" xfId="7" applyNumberFormat="1" applyFont="1" applyFill="1" applyAlignment="1">
      <alignment horizontal="center" vertical="center"/>
    </xf>
    <xf numFmtId="0" fontId="10" fillId="6" borderId="0" xfId="7" applyNumberFormat="1" applyFont="1" applyFill="1" applyAlignment="1">
      <alignment horizontal="center" vertical="center"/>
    </xf>
    <xf numFmtId="0" fontId="12" fillId="6" borderId="0" xfId="7" applyNumberFormat="1" applyFont="1" applyFill="1" applyAlignment="1">
      <alignment vertical="center" shrinkToFit="1"/>
    </xf>
    <xf numFmtId="0" fontId="12" fillId="6" borderId="0" xfId="7" applyNumberFormat="1" applyFont="1" applyFill="1" applyAlignment="1">
      <alignment vertical="center"/>
    </xf>
    <xf numFmtId="176" fontId="9" fillId="6" borderId="0" xfId="9" applyNumberFormat="1" applyFont="1" applyFill="1" applyBorder="1" applyAlignment="1">
      <alignment horizontal="right" vertical="center"/>
    </xf>
    <xf numFmtId="0" fontId="93" fillId="7" borderId="1" xfId="162" applyFont="1" applyFill="1" applyBorder="1" applyAlignment="1">
      <alignment horizontal="center" vertical="center"/>
    </xf>
    <xf numFmtId="0" fontId="93" fillId="7" borderId="1" xfId="162" applyFont="1" applyFill="1" applyBorder="1" applyAlignment="1">
      <alignment horizontal="left" vertical="center"/>
    </xf>
    <xf numFmtId="0" fontId="93" fillId="7" borderId="41" xfId="162" applyFont="1" applyFill="1" applyBorder="1" applyAlignment="1">
      <alignment horizontal="center" vertical="center"/>
    </xf>
    <xf numFmtId="0" fontId="94" fillId="7" borderId="1" xfId="162" applyFont="1" applyFill="1" applyBorder="1" applyAlignment="1">
      <alignment horizontal="left" vertical="center"/>
    </xf>
  </cellXfs>
  <cellStyles count="318">
    <cellStyle name="20% - Accent1" xfId="23" xr:uid="{00000000-0005-0000-0000-000000000000}"/>
    <cellStyle name="20% - Accent2" xfId="24" xr:uid="{00000000-0005-0000-0000-000001000000}"/>
    <cellStyle name="20% - Accent3" xfId="25" xr:uid="{00000000-0005-0000-0000-000002000000}"/>
    <cellStyle name="20% - Accent4" xfId="26" xr:uid="{00000000-0005-0000-0000-000003000000}"/>
    <cellStyle name="20% - Accent5" xfId="27" xr:uid="{00000000-0005-0000-0000-000004000000}"/>
    <cellStyle name="20% - Accent6" xfId="28" xr:uid="{00000000-0005-0000-0000-000005000000}"/>
    <cellStyle name="20% - 强调文字颜色 1" xfId="29" xr:uid="{00000000-0005-0000-0000-000006000000}"/>
    <cellStyle name="20% - 强调文字颜色 2" xfId="30" xr:uid="{00000000-0005-0000-0000-000007000000}"/>
    <cellStyle name="20% - 强调文字颜色 3" xfId="31" xr:uid="{00000000-0005-0000-0000-000008000000}"/>
    <cellStyle name="20% - 强调文字颜色 4" xfId="32" xr:uid="{00000000-0005-0000-0000-000009000000}"/>
    <cellStyle name="20% - 强调文字颜色 5" xfId="33" xr:uid="{00000000-0005-0000-0000-00000A000000}"/>
    <cellStyle name="20% - 强调文字颜色 6" xfId="34" xr:uid="{00000000-0005-0000-0000-00000B000000}"/>
    <cellStyle name="40% - Accent1" xfId="35" xr:uid="{00000000-0005-0000-0000-00000C000000}"/>
    <cellStyle name="40% - Accent2" xfId="36" xr:uid="{00000000-0005-0000-0000-00000D000000}"/>
    <cellStyle name="40% - Accent3" xfId="37" xr:uid="{00000000-0005-0000-0000-00000E000000}"/>
    <cellStyle name="40% - Accent4" xfId="38" xr:uid="{00000000-0005-0000-0000-00000F000000}"/>
    <cellStyle name="40% - Accent5" xfId="39" xr:uid="{00000000-0005-0000-0000-000010000000}"/>
    <cellStyle name="40% - Accent6" xfId="40" xr:uid="{00000000-0005-0000-0000-000011000000}"/>
    <cellStyle name="40% - 强调文字颜色 1" xfId="41" xr:uid="{00000000-0005-0000-0000-000012000000}"/>
    <cellStyle name="40% - 强调文字颜色 2" xfId="42" xr:uid="{00000000-0005-0000-0000-000013000000}"/>
    <cellStyle name="40% - 强调文字颜色 3" xfId="43" xr:uid="{00000000-0005-0000-0000-000014000000}"/>
    <cellStyle name="40% - 强调文字颜色 4" xfId="44" xr:uid="{00000000-0005-0000-0000-000015000000}"/>
    <cellStyle name="40% - 强调文字颜色 5" xfId="45" xr:uid="{00000000-0005-0000-0000-000016000000}"/>
    <cellStyle name="40% - 强调文字颜色 6" xfId="46" xr:uid="{00000000-0005-0000-0000-000017000000}"/>
    <cellStyle name="60% - Accent1" xfId="47" xr:uid="{00000000-0005-0000-0000-000018000000}"/>
    <cellStyle name="60% - Accent2" xfId="48" xr:uid="{00000000-0005-0000-0000-000019000000}"/>
    <cellStyle name="60% - Accent3" xfId="49" xr:uid="{00000000-0005-0000-0000-00001A000000}"/>
    <cellStyle name="60% - Accent4" xfId="50" xr:uid="{00000000-0005-0000-0000-00001B000000}"/>
    <cellStyle name="60% - Accent5" xfId="51" xr:uid="{00000000-0005-0000-0000-00001C000000}"/>
    <cellStyle name="60% - Accent6" xfId="52" xr:uid="{00000000-0005-0000-0000-00001D000000}"/>
    <cellStyle name="60% - 强调文字颜色 1" xfId="53" xr:uid="{00000000-0005-0000-0000-00001E000000}"/>
    <cellStyle name="60% - 强调文字颜色 2" xfId="54" xr:uid="{00000000-0005-0000-0000-00001F000000}"/>
    <cellStyle name="60% - 强调文字颜色 3" xfId="55" xr:uid="{00000000-0005-0000-0000-000020000000}"/>
    <cellStyle name="60% - 强调文字颜色 4" xfId="56" xr:uid="{00000000-0005-0000-0000-000021000000}"/>
    <cellStyle name="60% - 强调文字颜色 5" xfId="57" xr:uid="{00000000-0005-0000-0000-000022000000}"/>
    <cellStyle name="60% - 强调文字颜色 6" xfId="58" xr:uid="{00000000-0005-0000-0000-000023000000}"/>
    <cellStyle name="Accent1" xfId="59" xr:uid="{00000000-0005-0000-0000-000024000000}"/>
    <cellStyle name="Accent2" xfId="60" xr:uid="{00000000-0005-0000-0000-000025000000}"/>
    <cellStyle name="Accent3" xfId="61" xr:uid="{00000000-0005-0000-0000-000026000000}"/>
    <cellStyle name="Accent4" xfId="62" xr:uid="{00000000-0005-0000-0000-000027000000}"/>
    <cellStyle name="Accent5" xfId="63" xr:uid="{00000000-0005-0000-0000-000028000000}"/>
    <cellStyle name="Accent6" xfId="64" xr:uid="{00000000-0005-0000-0000-000029000000}"/>
    <cellStyle name="Bad" xfId="65" xr:uid="{00000000-0005-0000-0000-00002A000000}"/>
    <cellStyle name="Calculation" xfId="66" xr:uid="{00000000-0005-0000-0000-00002B000000}"/>
    <cellStyle name="Check Cell" xfId="67" xr:uid="{00000000-0005-0000-0000-00002C000000}"/>
    <cellStyle name="Explanatory Text" xfId="68" xr:uid="{00000000-0005-0000-0000-00002D000000}"/>
    <cellStyle name="Good" xfId="69" xr:uid="{00000000-0005-0000-0000-00002E000000}"/>
    <cellStyle name="Heading 1" xfId="70" xr:uid="{00000000-0005-0000-0000-00002F000000}"/>
    <cellStyle name="Heading 2" xfId="71" xr:uid="{00000000-0005-0000-0000-000030000000}"/>
    <cellStyle name="Heading 3" xfId="72" xr:uid="{00000000-0005-0000-0000-000031000000}"/>
    <cellStyle name="Heading 4" xfId="73" xr:uid="{00000000-0005-0000-0000-000032000000}"/>
    <cellStyle name="Input" xfId="74" xr:uid="{00000000-0005-0000-0000-000033000000}"/>
    <cellStyle name="Linked Cell" xfId="75" xr:uid="{00000000-0005-0000-0000-000034000000}"/>
    <cellStyle name="Neutral" xfId="76" xr:uid="{00000000-0005-0000-0000-000035000000}"/>
    <cellStyle name="Normal_corus" xfId="1" xr:uid="{00000000-0005-0000-0000-000036000000}"/>
    <cellStyle name="Note" xfId="77" xr:uid="{00000000-0005-0000-0000-000037000000}"/>
    <cellStyle name="Output" xfId="78" xr:uid="{00000000-0005-0000-0000-000038000000}"/>
    <cellStyle name="Title" xfId="79" xr:uid="{00000000-0005-0000-0000-000039000000}"/>
    <cellStyle name="Total" xfId="80" xr:uid="{00000000-0005-0000-0000-00003A000000}"/>
    <cellStyle name="Warning Text" xfId="81" xr:uid="{00000000-0005-0000-0000-00003B000000}"/>
    <cellStyle name="一般" xfId="0" builtinId="0"/>
    <cellStyle name="一般 2" xfId="2" xr:uid="{00000000-0005-0000-0000-00003D000000}"/>
    <cellStyle name="一般 2 2" xfId="155" xr:uid="{00000000-0005-0000-0000-00003E000000}"/>
    <cellStyle name="一般 2 2 2" xfId="156" xr:uid="{00000000-0005-0000-0000-00003F000000}"/>
    <cellStyle name="一般 2 3" xfId="157" xr:uid="{00000000-0005-0000-0000-000040000000}"/>
    <cellStyle name="一般 2_OGC-1180422-OCEAN SEDNA-(ALKYLATE)-SIETCO-TEST" xfId="158" xr:uid="{00000000-0005-0000-0000-000041000000}"/>
    <cellStyle name="一般 3" xfId="82" xr:uid="{00000000-0005-0000-0000-000042000000}"/>
    <cellStyle name="一般 3 2" xfId="159" xr:uid="{00000000-0005-0000-0000-000043000000}"/>
    <cellStyle name="一般 3_OGC-1180422-OCEAN SEDNA-(ALKYLATE)-SIETCO-TEST" xfId="160" xr:uid="{00000000-0005-0000-0000-000044000000}"/>
    <cellStyle name="一般 4" xfId="83" xr:uid="{00000000-0005-0000-0000-000045000000}"/>
    <cellStyle name="一般 5" xfId="161" xr:uid="{00000000-0005-0000-0000-000046000000}"/>
    <cellStyle name="一般 6" xfId="162" xr:uid="{00000000-0005-0000-0000-000047000000}"/>
    <cellStyle name="一般_ETHYLENE " xfId="3" xr:uid="{00000000-0005-0000-0000-00004D000000}"/>
    <cellStyle name="一般_ETHYLENE _OGC038142" xfId="4" xr:uid="{00000000-0005-0000-0000-00004E000000}"/>
    <cellStyle name="一般_SGS" xfId="5" xr:uid="{00000000-0005-0000-0000-000056000000}"/>
    <cellStyle name="一般_TA-LIN-PU" xfId="6" xr:uid="{00000000-0005-0000-0000-000057000000}"/>
    <cellStyle name="一般_母檔 2009 02 27" xfId="7" xr:uid="{00000000-0005-0000-0000-000063000000}"/>
    <cellStyle name="千分位 2" xfId="8" xr:uid="{00000000-0005-0000-0000-000067000000}"/>
    <cellStyle name="千分位 3" xfId="84" xr:uid="{00000000-0005-0000-0000-000068000000}"/>
    <cellStyle name="千分位 4" xfId="154" xr:uid="{00000000-0005-0000-0000-000069000000}"/>
    <cellStyle name="千分位[0]" xfId="9" builtinId="6"/>
    <cellStyle name="千分位[0] 2" xfId="233" xr:uid="{00000000-0005-0000-0000-00006B000000}"/>
    <cellStyle name="千分位_母檔 2009 02 27" xfId="10" xr:uid="{00000000-0005-0000-0000-00006D000000}"/>
    <cellStyle name="计算" xfId="152" xr:uid="{00000000-0005-0000-0000-00006E000000}"/>
    <cellStyle name="汇总" xfId="151" xr:uid="{00000000-0005-0000-0000-00006F000000}"/>
    <cellStyle name="好_070718 Fortune Victoia-B" xfId="85" xr:uid="{00000000-0005-0000-0000-000070000000}"/>
    <cellStyle name="好_0980291-OCEAN GLOBE (version 1)" xfId="86" xr:uid="{00000000-0005-0000-0000-000071000000}"/>
    <cellStyle name="好_0980295 FORMOSA FOUR (新版) MTBE 090324" xfId="87" xr:uid="{00000000-0005-0000-0000-000072000000}"/>
    <cellStyle name="好_11" xfId="163" xr:uid="{00000000-0005-0000-0000-000073000000}"/>
    <cellStyle name="好_500N-COA-SC QINGDAO (3)" xfId="164" xr:uid="{00000000-0005-0000-0000-000074000000}"/>
    <cellStyle name="好_AA 母檔kAOHSIUNG" xfId="165" xr:uid="{00000000-0005-0000-0000-000075000000}"/>
    <cellStyle name="好_ACETONE 2009 11 05" xfId="166" xr:uid="{00000000-0005-0000-0000-000076000000}"/>
    <cellStyle name="好_Acetone 2009 11 10" xfId="167" xr:uid="{00000000-0005-0000-0000-000077000000}"/>
    <cellStyle name="好_Acetone 2009 11 10_Ethylene 2010 01 12" xfId="168" xr:uid="{00000000-0005-0000-0000-000078000000}"/>
    <cellStyle name="好_Acetone 2009 11 10_LPG母檔(C3&amp;C4)-V.2010-02-10" xfId="169" xr:uid="{00000000-0005-0000-0000-000079000000}"/>
    <cellStyle name="好_Acetone 2010 05 01" xfId="170" xr:uid="{00000000-0005-0000-0000-00007A000000}"/>
    <cellStyle name="好_AN 2011 04 15" xfId="171" xr:uid="{00000000-0005-0000-0000-00007B000000}"/>
    <cellStyle name="好_BCS 2009 09 18" xfId="234" xr:uid="{00000000-0005-0000-0000-00007C000000}"/>
    <cellStyle name="好_BCS 母檔 2008 10 25" xfId="11" xr:uid="{00000000-0005-0000-0000-00007D000000}"/>
    <cellStyle name="好_COA- OGC-1080354-CHAMPOIL" xfId="172" xr:uid="{00000000-0005-0000-0000-00007E000000}"/>
    <cellStyle name="好_COA-Blending_Parcel" xfId="173" xr:uid="{00000000-0005-0000-0000-00007F000000}"/>
    <cellStyle name="好_COA-OGC 1081249-NORD INDEPENDENCE-ALKYLATE-VITOL" xfId="174" xr:uid="{00000000-0005-0000-0000-000080000000}"/>
    <cellStyle name="好_COA-OGC 1081400-ZHONGJI NO(1).1-GASOLINE 88 RON UNLEADED" xfId="175" xr:uid="{00000000-0005-0000-0000-000081000000}"/>
    <cellStyle name="好_COA-PFO(1)" xfId="176" xr:uid="{00000000-0005-0000-0000-000082000000}"/>
    <cellStyle name="好_COVER" xfId="88" xr:uid="{00000000-0005-0000-0000-000083000000}"/>
    <cellStyle name="好_COVER(1)" xfId="89" xr:uid="{00000000-0005-0000-0000-000084000000}"/>
    <cellStyle name="好_Crane Poseidon 08 09 19 (SKNET) OGC-088 1151" xfId="12" xr:uid="{00000000-0005-0000-0000-000085000000}"/>
    <cellStyle name="好_Crude Oil 2011 08 26" xfId="177" xr:uid="{00000000-0005-0000-0000-000086000000}"/>
    <cellStyle name="好_DOP &amp; DINP 2009 10 05" xfId="235" xr:uid="{00000000-0005-0000-0000-000087000000}"/>
    <cellStyle name="好_Ethylene 2010 01 12" xfId="178" xr:uid="{00000000-0005-0000-0000-000088000000}"/>
    <cellStyle name="好_LPG母檔(C3&amp;C4)-V.2010-02-10" xfId="179" xr:uid="{00000000-0005-0000-0000-000089000000}"/>
    <cellStyle name="好_MAY-19-2008 TROCHUS OGC-0880601" xfId="90" xr:uid="{00000000-0005-0000-0000-00008A000000}"/>
    <cellStyle name="好_MEG 母檔 2008 12  04" xfId="278" xr:uid="{00000000-0005-0000-0000-00008B000000}"/>
    <cellStyle name="好_OGC 1081479 AB SC QINGDAO (Twmit) MEG 1223" xfId="91" xr:uid="{00000000-0005-0000-0000-00008C000000}"/>
    <cellStyle name="好_OGC-0880210-ROYAL EMERALD-MEG-TWMIT" xfId="92" xr:uid="{00000000-0005-0000-0000-00008D000000}"/>
    <cellStyle name="好_OGC-0880534AB SPRING LYRA-Soda -FPCUSA" xfId="93" xr:uid="{00000000-0005-0000-0000-00008E000000}"/>
    <cellStyle name="好_OGC-0880834-STOLT SINCERITY-2EHA-GANTRADE" xfId="94" xr:uid="{00000000-0005-0000-0000-00008F000000}"/>
    <cellStyle name="好_OGC-0880911-ASIANAN SAMBU-AN-FPC" xfId="180" xr:uid="{00000000-0005-0000-0000-000090000000}"/>
    <cellStyle name="好_OGC-0881381AC-ASUKA-SM-FCFC" xfId="181" xr:uid="{00000000-0005-0000-0000-000091000000}"/>
    <cellStyle name="好_OGC-0980036-SAMHO RUBE MTBE0128" xfId="182" xr:uid="{00000000-0005-0000-0000-000092000000}"/>
    <cellStyle name="好_OGC-0980264-SETYAWATI-SM-FCFC" xfId="279" xr:uid="{00000000-0005-0000-0000-000093000000}"/>
    <cellStyle name="好_OGC-0980281-PUSPAWATI-DEG-KC" xfId="95" xr:uid="{00000000-0005-0000-0000-000094000000}"/>
    <cellStyle name="好_OGC-0980307-KANG YUN-(CPC)-ALKYLATE-0325" xfId="96" xr:uid="{00000000-0005-0000-0000-000095000000}"/>
    <cellStyle name="好_OGC-0980355 TORM KANSAS(ALKYLATE)-BP" xfId="97" xr:uid="{00000000-0005-0000-0000-000096000000}"/>
    <cellStyle name="好_OGC-0980396-SETYAWATI-SM-FCFC" xfId="280" xr:uid="{00000000-0005-0000-0000-000097000000}"/>
    <cellStyle name="好_OGC-0980497 XUE SONG -MEG(FOMEA) 20090509" xfId="281" xr:uid="{00000000-0005-0000-0000-000098000000}"/>
    <cellStyle name="好_OGC-0980497-XUE SONG-MEG-FOMEA" xfId="98" xr:uid="{00000000-0005-0000-0000-000099000000}"/>
    <cellStyle name="好_OGC-0980540-A-PRITA DEWI-DEG-DELTEC" xfId="99" xr:uid="{00000000-0005-0000-0000-00009A000000}"/>
    <cellStyle name="好_OGC-0980611AB-SAMHO ONYX-SM-LOWI (2)" xfId="183" xr:uid="{00000000-0005-0000-0000-00009B000000}"/>
    <cellStyle name="好_OGC-0980729-STOLT MEGAMI-BA-GANTRADE-EUROPE" xfId="282" xr:uid="{00000000-0005-0000-0000-00009C000000}"/>
    <cellStyle name="好_OGC-0980863-A-SAMHO SAPPHIRE-DEG-DELTEC" xfId="100" xr:uid="{00000000-0005-0000-0000-00009D000000}"/>
    <cellStyle name="好_OGC-0980917-STOLT INNOVATION-BA-GANTRAE EUROPE" xfId="283" xr:uid="{00000000-0005-0000-0000-00009E000000}"/>
    <cellStyle name="好_OGC-0981048-SUNNY DREAM-DEG-DELTEC" xfId="101" xr:uid="{00000000-0005-0000-0000-00009F000000}"/>
    <cellStyle name="好_OGC-0981068-SETYAWATI-MEG-KINTU" xfId="102" xr:uid="{00000000-0005-0000-0000-0000A0000000}"/>
    <cellStyle name="好_OGC-0981073 MOUNTAIN BLOSSOM-SODA-BCS-20090903" xfId="184" xr:uid="{00000000-0005-0000-0000-0000A1000000}"/>
    <cellStyle name="好_OGC-0981170-WOO HYEON-AN-FPC" xfId="185" xr:uid="{00000000-0005-0000-0000-0000A2000000}"/>
    <cellStyle name="好_OGC-0981216-CHEMROUTE BRILLIANT-PHENOL-FCFC" xfId="284" xr:uid="{00000000-0005-0000-0000-0000A3000000}"/>
    <cellStyle name="好_OGC-0981310-GLOBAL CHALLENGE-PHENOL-FCFC" xfId="285" xr:uid="{00000000-0005-0000-0000-0000A4000000}"/>
    <cellStyle name="好_OGC-0981323-ACACIA-BA-FPC" xfId="236" xr:uid="{00000000-0005-0000-0000-0000A5000000}"/>
    <cellStyle name="好_OGC-0981371 BOW DE FENG-MEG-ITOCC-20091122" xfId="186" xr:uid="{00000000-0005-0000-0000-0000A6000000}"/>
    <cellStyle name="好_OGC-0981570-NO.2 HEUNG-A PIONEER-PHENOL-FCFC" xfId="286" xr:uid="{00000000-0005-0000-0000-0000A7000000}"/>
    <cellStyle name="好_OGC-1080032-AGILITY-BA-FPC" xfId="237" xr:uid="{00000000-0005-0000-0000-0000A8000000}"/>
    <cellStyle name="好_OGC-1080050 NEW MIGHTY-BASE OIL 150N-WINSON-20100202" xfId="187" xr:uid="{00000000-0005-0000-0000-0000A9000000}"/>
    <cellStyle name="好_OGC-1080207 B-CAPRIOLE-BA (FPC) 2010 02 18" xfId="238" xr:uid="{00000000-0005-0000-0000-0000AA000000}"/>
    <cellStyle name="好_OGC-1080207A-CAPRIOLE-BA-FPC" xfId="239" xr:uid="{00000000-0005-0000-0000-0000AB000000}"/>
    <cellStyle name="好_OGC-1080207B-CAPRIOLE-BA-FPC" xfId="240" xr:uid="{00000000-0005-0000-0000-0000AC000000}"/>
    <cellStyle name="好_OGC-1080304-ORIENTAL ROSE-BA-FPC" xfId="241" xr:uid="{00000000-0005-0000-0000-0000AD000000}"/>
    <cellStyle name="好_OGC-1080444-ERRIA IDA-BA-FPC" xfId="242" xr:uid="{00000000-0005-0000-0000-0000AE000000}"/>
    <cellStyle name="好_OGC-1080851-GINGA CHEETAH-BA-FPC" xfId="243" xr:uid="{00000000-0005-0000-0000-0000AF000000}"/>
    <cellStyle name="好_OGC-1080974-GLOBAL MOON-BA-FPC" xfId="244" xr:uid="{00000000-0005-0000-0000-0000B0000000}"/>
    <cellStyle name="好_OGC-1081150-GINGA COUGAR-PHENOL-FCFC" xfId="287" xr:uid="{00000000-0005-0000-0000-0000B1000000}"/>
    <cellStyle name="好_OGC-1081223-CRANE PLANET-ACETONE-LENSO" xfId="288" xr:uid="{00000000-0005-0000-0000-0000B2000000}"/>
    <cellStyle name="好_OGC-1081293-KY VENUS-PHENOL-FCFC" xfId="289" xr:uid="{00000000-0005-0000-0000-0000B3000000}"/>
    <cellStyle name="好_OGC-1180163 NAKSKOV MAERSK-llGASOIL 0.05%S-TOTSA" xfId="188" xr:uid="{00000000-0005-0000-0000-0000B4000000}"/>
    <cellStyle name="好_OGC-1180219-MALHARI-PHENOL-FCFC" xfId="290" xr:uid="{00000000-0005-0000-0000-0000B5000000}"/>
    <cellStyle name="好_OGC-1180255-ORIENTAL ROSE-BA-FPC" xfId="245" xr:uid="{00000000-0005-0000-0000-0000B6000000}"/>
    <cellStyle name="好_OGC-1180628-CAPRIOLE-BA-FPC" xfId="246" xr:uid="{00000000-0005-0000-0000-0000B7000000}"/>
    <cellStyle name="好_OGC-1180680-BOW MATE-AN-FPC" xfId="189" xr:uid="{00000000-0005-0000-0000-0000B8000000}"/>
    <cellStyle name="好_OGC-1180696-NEELAMBARI-PHENOL-FCFC" xfId="291" xr:uid="{00000000-0005-0000-0000-0000B9000000}"/>
    <cellStyle name="好_OGC-1180721-CHEMSTAR-BA-FPC" xfId="247" xr:uid="{00000000-0005-0000-0000-0000BA000000}"/>
    <cellStyle name="好_OGC-1180793-ROYAL PERIDOT-PHENOL-FCFC" xfId="292" xr:uid="{00000000-0005-0000-0000-0000BB000000}"/>
    <cellStyle name="好_OGC-1180832-AS OMARIA-BA-FPC" xfId="248" xr:uid="{00000000-0005-0000-0000-0000BC000000}"/>
    <cellStyle name="好_OGC-1180841-GOLDEN DOMINANCE-ACETONE-CHEMNEWS(IRAN)" xfId="293" xr:uid="{00000000-0005-0000-0000-0000BD000000}"/>
    <cellStyle name="好_OGC-1180853-CONSTANCY-PHENOL-SUMITOMO" xfId="294" xr:uid="{00000000-0005-0000-0000-0000BE000000}"/>
    <cellStyle name="好_OGC-1180907-CRANE PLANET-BA-FPC" xfId="249" xr:uid="{00000000-0005-0000-0000-0000BF000000}"/>
    <cellStyle name="好_OGC-1180922-CAPRIOLE-PHENOL-FCFC" xfId="295" xr:uid="{00000000-0005-0000-0000-0000C0000000}"/>
    <cellStyle name="好_OGC-1180932-CAPRIOLE-PHENOL-CHEMNEWS(IRAN)" xfId="296" xr:uid="{00000000-0005-0000-0000-0000C1000000}"/>
    <cellStyle name="好_OGC-1180955B-DL CLOVER-BA-FPC" xfId="250" xr:uid="{00000000-0005-0000-0000-0000C2000000}"/>
    <cellStyle name="好_OGC-1181005-KY VENUS-PHENOL-FCFC" xfId="297" xr:uid="{00000000-0005-0000-0000-0000C3000000}"/>
    <cellStyle name="好_OGC-1181051-DL VIOLET-BA-FPC" xfId="251" xr:uid="{00000000-0005-0000-0000-0000C4000000}"/>
    <cellStyle name="好_P 數量" xfId="252" xr:uid="{00000000-0005-0000-0000-0000C5000000}"/>
    <cellStyle name="好_P 數量 2010 05 01" xfId="190" xr:uid="{00000000-0005-0000-0000-0000C6000000}"/>
    <cellStyle name="好_P 驗艙 2010 05 01" xfId="253" xr:uid="{00000000-0005-0000-0000-0000C7000000}"/>
    <cellStyle name="好_P 驗艙 甲板驗" xfId="254" xr:uid="{00000000-0005-0000-0000-0000C8000000}"/>
    <cellStyle name="好_SODA TRICON 2010 04 01" xfId="255" xr:uid="{00000000-0005-0000-0000-0000C9000000}"/>
    <cellStyle name="好_UPDATE1_-OGC_1081248-NORD_INDEPENDENCE-GASOLINE_93-VITOL" xfId="191" xr:uid="{00000000-0005-0000-0000-0000CA000000}"/>
    <cellStyle name="好_UPDATES OGC-0980252 AN YUN (MTBE)-CPC" xfId="103" xr:uid="{00000000-0005-0000-0000-0000CB000000}"/>
    <cellStyle name="好_UPDATES OGC-0980295 FORMOSA FOUR(MTBE)-CPC" xfId="104" xr:uid="{00000000-0005-0000-0000-0000CC000000}"/>
    <cellStyle name="好_UPDATES OGC-0981391 SC GUANGZHOU(BASE OIL 150N)-CHAMPOIL" xfId="192" xr:uid="{00000000-0005-0000-0000-0000CD000000}"/>
    <cellStyle name="好_UPDATES OGC-1080221-SC VENUS(BASE OIL150N)" xfId="193" xr:uid="{00000000-0005-0000-0000-0000CE000000}"/>
    <cellStyle name="好_UPDATES OGC-1080222-SC VENUS(BASE OIL500N)" xfId="194" xr:uid="{00000000-0005-0000-0000-0000CF000000}"/>
    <cellStyle name="好_UPDATES_OGC-0980134_GINGA_PHOENIX_(MTBE)(1)" xfId="195" xr:uid="{00000000-0005-0000-0000-0000D0000000}"/>
    <cellStyle name="好_VINASHIN VICTORY(1) 93 OGC-0980238 MARCH-03-2009" xfId="105" xr:uid="{00000000-0005-0000-0000-0000D1000000}"/>
    <cellStyle name="好_工作日誌991206" xfId="106" xr:uid="{00000000-0005-0000-0000-0000D2000000}"/>
    <cellStyle name="好_母檔" xfId="107" xr:uid="{00000000-0005-0000-0000-0000D3000000}"/>
    <cellStyle name="好_母檔 2009 02 27" xfId="13" xr:uid="{00000000-0005-0000-0000-0000D4000000}"/>
    <cellStyle name="百分比 2" xfId="14" xr:uid="{00000000-0005-0000-0000-0000D6000000}"/>
    <cellStyle name="百分比 2 2" xfId="196" xr:uid="{00000000-0005-0000-0000-0000D7000000}"/>
    <cellStyle name="百分比 3" xfId="197" xr:uid="{00000000-0005-0000-0000-0000D8000000}"/>
    <cellStyle name="注释" xfId="108" xr:uid="{00000000-0005-0000-0000-0000D9000000}"/>
    <cellStyle name="标题" xfId="145" xr:uid="{00000000-0005-0000-0000-0000DA000000}"/>
    <cellStyle name="标题 1" xfId="146" xr:uid="{00000000-0005-0000-0000-0000DB000000}"/>
    <cellStyle name="标题 2" xfId="147" xr:uid="{00000000-0005-0000-0000-0000DC000000}"/>
    <cellStyle name="标题 3" xfId="148" xr:uid="{00000000-0005-0000-0000-0000DD000000}"/>
    <cellStyle name="标题 4" xfId="149" xr:uid="{00000000-0005-0000-0000-0000DE000000}"/>
    <cellStyle name="差" xfId="109" xr:uid="{00000000-0005-0000-0000-0000DF000000}"/>
    <cellStyle name="桁区切り [0.00]_STS 1" xfId="15" xr:uid="{00000000-0005-0000-0000-0000E0000000}"/>
    <cellStyle name="桁区切り_STS 1" xfId="16" xr:uid="{00000000-0005-0000-0000-0000E1000000}"/>
    <cellStyle name="适中" xfId="110" xr:uid="{00000000-0005-0000-0000-0000E2000000}"/>
    <cellStyle name="检查单元格" xfId="150" xr:uid="{00000000-0005-0000-0000-0000E3000000}"/>
    <cellStyle name="通貨 [0.00]_STS 1" xfId="17" xr:uid="{00000000-0005-0000-0000-0000E4000000}"/>
    <cellStyle name="通貨_STS 1" xfId="18" xr:uid="{00000000-0005-0000-0000-0000E5000000}"/>
    <cellStyle name="强调文字颜色 1" xfId="111" xr:uid="{00000000-0005-0000-0000-0000E6000000}"/>
    <cellStyle name="强调文字颜色 2" xfId="112" xr:uid="{00000000-0005-0000-0000-0000E7000000}"/>
    <cellStyle name="强调文字颜色 3" xfId="113" xr:uid="{00000000-0005-0000-0000-0000E8000000}"/>
    <cellStyle name="强调文字颜色 4" xfId="114" xr:uid="{00000000-0005-0000-0000-0000E9000000}"/>
    <cellStyle name="强调文字颜色 5" xfId="115" xr:uid="{00000000-0005-0000-0000-0000EA000000}"/>
    <cellStyle name="强调文字颜色 6" xfId="116" xr:uid="{00000000-0005-0000-0000-0000EB000000}"/>
    <cellStyle name="超連結 2" xfId="198" xr:uid="{00000000-0005-0000-0000-0000ED000000}"/>
    <cellStyle name="超連結 3" xfId="232" xr:uid="{00000000-0005-0000-0000-0000EE000000}"/>
    <cellStyle name="链接单元格" xfId="153" xr:uid="{00000000-0005-0000-0000-0000EF000000}"/>
    <cellStyle name="解释性文本" xfId="117" xr:uid="{00000000-0005-0000-0000-0000F0000000}"/>
    <cellStyle name="输入" xfId="118" xr:uid="{00000000-0005-0000-0000-0000F1000000}"/>
    <cellStyle name="输出" xfId="119" xr:uid="{00000000-0005-0000-0000-0000F2000000}"/>
    <cellStyle name="標準_CONTENTS" xfId="19" xr:uid="{00000000-0005-0000-0000-0000F3000000}"/>
    <cellStyle name="隨後的超連結_189-00036-03 (K-1)" xfId="120" xr:uid="{00000000-0005-0000-0000-0000F4000000}"/>
    <cellStyle name="壞_070718 Fortune Victoia-B" xfId="121" xr:uid="{00000000-0005-0000-0000-0000F5000000}"/>
    <cellStyle name="壞_0980291-OCEAN GLOBE (version 1)" xfId="122" xr:uid="{00000000-0005-0000-0000-0000F6000000}"/>
    <cellStyle name="壞_0980295 FORMOSA FOUR (新版) MTBE 090324" xfId="123" xr:uid="{00000000-0005-0000-0000-0000F7000000}"/>
    <cellStyle name="壞_11" xfId="199" xr:uid="{00000000-0005-0000-0000-0000F8000000}"/>
    <cellStyle name="壞_500N-COA-SC QINGDAO (3)" xfId="200" xr:uid="{00000000-0005-0000-0000-0000F9000000}"/>
    <cellStyle name="壞_AA 母檔kAOHSIUNG" xfId="201" xr:uid="{00000000-0005-0000-0000-0000FA000000}"/>
    <cellStyle name="壞_ACETONE 2009 11 05" xfId="202" xr:uid="{00000000-0005-0000-0000-0000FB000000}"/>
    <cellStyle name="壞_Acetone 2009 11 10" xfId="203" xr:uid="{00000000-0005-0000-0000-0000FC000000}"/>
    <cellStyle name="壞_Acetone 2009 11 10_Ethylene 2010 01 12" xfId="204" xr:uid="{00000000-0005-0000-0000-0000FD000000}"/>
    <cellStyle name="壞_Acetone 2009 11 10_LPG母檔(C3&amp;C4)-V.2010-02-10" xfId="205" xr:uid="{00000000-0005-0000-0000-0000FE000000}"/>
    <cellStyle name="壞_Acetone 2010 05 01" xfId="206" xr:uid="{00000000-0005-0000-0000-0000FF000000}"/>
    <cellStyle name="壞_AN 2011 04 15" xfId="207" xr:uid="{00000000-0005-0000-0000-000000010000}"/>
    <cellStyle name="壞_BCS 2009 09 18" xfId="256" xr:uid="{00000000-0005-0000-0000-000001010000}"/>
    <cellStyle name="壞_BCS 母檔 2008 10 25" xfId="20" xr:uid="{00000000-0005-0000-0000-000002010000}"/>
    <cellStyle name="壞_COA- OGC-1080354-CHAMPOIL" xfId="208" xr:uid="{00000000-0005-0000-0000-000003010000}"/>
    <cellStyle name="壞_COA-Blending_Parcel" xfId="209" xr:uid="{00000000-0005-0000-0000-000004010000}"/>
    <cellStyle name="壞_COA-OGC 1081249-NORD INDEPENDENCE-ALKYLATE-VITOL" xfId="210" xr:uid="{00000000-0005-0000-0000-000005010000}"/>
    <cellStyle name="壞_COA-OGC 1081400-ZHONGJI NO(1).1-GASOLINE 88 RON UNLEADED" xfId="211" xr:uid="{00000000-0005-0000-0000-000006010000}"/>
    <cellStyle name="壞_COA-PFO(1)" xfId="212" xr:uid="{00000000-0005-0000-0000-000007010000}"/>
    <cellStyle name="壞_COVER" xfId="124" xr:uid="{00000000-0005-0000-0000-000008010000}"/>
    <cellStyle name="壞_COVER(1)" xfId="125" xr:uid="{00000000-0005-0000-0000-000009010000}"/>
    <cellStyle name="壞_Crane Poseidon 08 09 19 (SKNET) OGC-088 1151" xfId="21" xr:uid="{00000000-0005-0000-0000-00000A010000}"/>
    <cellStyle name="壞_Crude Oil 2011 08 26" xfId="213" xr:uid="{00000000-0005-0000-0000-00000B010000}"/>
    <cellStyle name="壞_DOP &amp; DINP 2009 10 05" xfId="257" xr:uid="{00000000-0005-0000-0000-00000C010000}"/>
    <cellStyle name="壞_Ethylene 2010 01 12" xfId="214" xr:uid="{00000000-0005-0000-0000-00000D010000}"/>
    <cellStyle name="壞_LPG母檔(C3&amp;C4)-V.2010-02-10" xfId="215" xr:uid="{00000000-0005-0000-0000-00000E010000}"/>
    <cellStyle name="壞_MAY-19-2008 TROCHUS OGC-0880601" xfId="126" xr:uid="{00000000-0005-0000-0000-00000F010000}"/>
    <cellStyle name="壞_MEG 母檔 2008 12  04" xfId="298" xr:uid="{00000000-0005-0000-0000-000010010000}"/>
    <cellStyle name="壞_OGC 1081479 AB SC QINGDAO (Twmit) MEG 1223" xfId="127" xr:uid="{00000000-0005-0000-0000-000011010000}"/>
    <cellStyle name="壞_OGC-0880210-ROYAL EMERALD-MEG-TWMIT" xfId="128" xr:uid="{00000000-0005-0000-0000-000012010000}"/>
    <cellStyle name="壞_OGC-0880534AB SPRING LYRA-Soda -FPCUSA" xfId="129" xr:uid="{00000000-0005-0000-0000-000013010000}"/>
    <cellStyle name="壞_OGC-0880834-STOLT SINCERITY-2EHA-GANTRADE" xfId="130" xr:uid="{00000000-0005-0000-0000-000014010000}"/>
    <cellStyle name="壞_OGC-0880911-ASIANAN SAMBU-AN-FPC" xfId="216" xr:uid="{00000000-0005-0000-0000-000015010000}"/>
    <cellStyle name="壞_OGC-0881381AC-ASUKA-SM-FCFC" xfId="217" xr:uid="{00000000-0005-0000-0000-000016010000}"/>
    <cellStyle name="壞_OGC-0980036-SAMHO RUBE MTBE0128" xfId="218" xr:uid="{00000000-0005-0000-0000-000017010000}"/>
    <cellStyle name="壞_OGC-0980264-SETYAWATI-SM-FCFC" xfId="299" xr:uid="{00000000-0005-0000-0000-000018010000}"/>
    <cellStyle name="壞_OGC-0980281-PUSPAWATI-DEG-KC" xfId="131" xr:uid="{00000000-0005-0000-0000-000019010000}"/>
    <cellStyle name="壞_OGC-0980307-KANG YUN-(CPC)-ALKYLATE-0325" xfId="132" xr:uid="{00000000-0005-0000-0000-00001A010000}"/>
    <cellStyle name="壞_OGC-0980355 TORM KANSAS(ALKYLATE)-BP" xfId="133" xr:uid="{00000000-0005-0000-0000-00001B010000}"/>
    <cellStyle name="壞_OGC-0980396-SETYAWATI-SM-FCFC" xfId="300" xr:uid="{00000000-0005-0000-0000-00001C010000}"/>
    <cellStyle name="壞_OGC-0980497 XUE SONG -MEG(FOMEA) 20090509" xfId="301" xr:uid="{00000000-0005-0000-0000-00001D010000}"/>
    <cellStyle name="壞_OGC-0980497-XUE SONG-MEG-FOMEA" xfId="134" xr:uid="{00000000-0005-0000-0000-00001E010000}"/>
    <cellStyle name="壞_OGC-0980540-A-PRITA DEWI-DEG-DELTEC" xfId="135" xr:uid="{00000000-0005-0000-0000-00001F010000}"/>
    <cellStyle name="壞_OGC-0980611AB-SAMHO ONYX-SM-LOWI (2)" xfId="219" xr:uid="{00000000-0005-0000-0000-000020010000}"/>
    <cellStyle name="壞_OGC-0980729-STOLT MEGAMI-BA-GANTRADE-EUROPE" xfId="302" xr:uid="{00000000-0005-0000-0000-000021010000}"/>
    <cellStyle name="壞_OGC-0980863-A-SAMHO SAPPHIRE-DEG-DELTEC" xfId="136" xr:uid="{00000000-0005-0000-0000-000022010000}"/>
    <cellStyle name="壞_OGC-0980917-STOLT INNOVATION-BA-GANTRAE EUROPE" xfId="303" xr:uid="{00000000-0005-0000-0000-000023010000}"/>
    <cellStyle name="壞_OGC-0981048-SUNNY DREAM-DEG-DELTEC" xfId="137" xr:uid="{00000000-0005-0000-0000-000024010000}"/>
    <cellStyle name="壞_OGC-0981068-SETYAWATI-MEG-KINTU" xfId="138" xr:uid="{00000000-0005-0000-0000-000025010000}"/>
    <cellStyle name="壞_OGC-0981073 MOUNTAIN BLOSSOM-SODA-BCS-20090903" xfId="220" xr:uid="{00000000-0005-0000-0000-000026010000}"/>
    <cellStyle name="壞_OGC-0981170-WOO HYEON-AN-FPC" xfId="221" xr:uid="{00000000-0005-0000-0000-000027010000}"/>
    <cellStyle name="壞_OGC-0981216-CHEMROUTE BRILLIANT-PHENOL-FCFC" xfId="304" xr:uid="{00000000-0005-0000-0000-000028010000}"/>
    <cellStyle name="壞_OGC-0981310-GLOBAL CHALLENGE-PHENOL-FCFC" xfId="305" xr:uid="{00000000-0005-0000-0000-000029010000}"/>
    <cellStyle name="壞_OGC-0981323-ACACIA-BA-FPC" xfId="258" xr:uid="{00000000-0005-0000-0000-00002A010000}"/>
    <cellStyle name="壞_OGC-0981371 BOW DE FENG-MEG-ITOCC-20091122" xfId="222" xr:uid="{00000000-0005-0000-0000-00002B010000}"/>
    <cellStyle name="壞_OGC-0981570-NO.2 HEUNG-A PIONEER-PHENOL-FCFC" xfId="306" xr:uid="{00000000-0005-0000-0000-00002C010000}"/>
    <cellStyle name="壞_OGC-1080032-AGILITY-BA-FPC" xfId="259" xr:uid="{00000000-0005-0000-0000-00002D010000}"/>
    <cellStyle name="壞_OGC-1080050 NEW MIGHTY-BASE OIL 150N-WINSON-20100202" xfId="223" xr:uid="{00000000-0005-0000-0000-00002E010000}"/>
    <cellStyle name="壞_OGC-1080207 B-CAPRIOLE-BA (FPC) 2010 02 18" xfId="260" xr:uid="{00000000-0005-0000-0000-00002F010000}"/>
    <cellStyle name="壞_OGC-1080207A-CAPRIOLE-BA-FPC" xfId="261" xr:uid="{00000000-0005-0000-0000-000030010000}"/>
    <cellStyle name="壞_OGC-1080207B-CAPRIOLE-BA-FPC" xfId="262" xr:uid="{00000000-0005-0000-0000-000031010000}"/>
    <cellStyle name="壞_OGC-1080304-ORIENTAL ROSE-BA-FPC" xfId="263" xr:uid="{00000000-0005-0000-0000-000032010000}"/>
    <cellStyle name="壞_OGC-1080444-ERRIA IDA-BA-FPC" xfId="264" xr:uid="{00000000-0005-0000-0000-000033010000}"/>
    <cellStyle name="壞_OGC-1080851-GINGA CHEETAH-BA-FPC" xfId="265" xr:uid="{00000000-0005-0000-0000-000034010000}"/>
    <cellStyle name="壞_OGC-1080974-GLOBAL MOON-BA-FPC" xfId="266" xr:uid="{00000000-0005-0000-0000-000035010000}"/>
    <cellStyle name="壞_OGC-1081150-GINGA COUGAR-PHENOL-FCFC" xfId="307" xr:uid="{00000000-0005-0000-0000-000036010000}"/>
    <cellStyle name="壞_OGC-1081223-CRANE PLANET-ACETONE-LENSO" xfId="308" xr:uid="{00000000-0005-0000-0000-000037010000}"/>
    <cellStyle name="壞_OGC-1081293-KY VENUS-PHENOL-FCFC" xfId="309" xr:uid="{00000000-0005-0000-0000-000038010000}"/>
    <cellStyle name="壞_OGC-1180163 NAKSKOV MAERSK-llGASOIL 0.05%S-TOTSA" xfId="224" xr:uid="{00000000-0005-0000-0000-000039010000}"/>
    <cellStyle name="壞_OGC-1180219-MALHARI-PHENOL-FCFC" xfId="310" xr:uid="{00000000-0005-0000-0000-00003A010000}"/>
    <cellStyle name="壞_OGC-1180255-ORIENTAL ROSE-BA-FPC" xfId="267" xr:uid="{00000000-0005-0000-0000-00003B010000}"/>
    <cellStyle name="壞_OGC-1180628-CAPRIOLE-BA-FPC" xfId="268" xr:uid="{00000000-0005-0000-0000-00003C010000}"/>
    <cellStyle name="壞_OGC-1180680-BOW MATE-AN-FPC" xfId="225" xr:uid="{00000000-0005-0000-0000-00003D010000}"/>
    <cellStyle name="壞_OGC-1180696-NEELAMBARI-PHENOL-FCFC" xfId="311" xr:uid="{00000000-0005-0000-0000-00003E010000}"/>
    <cellStyle name="壞_OGC-1180721-CHEMSTAR-BA-FPC" xfId="269" xr:uid="{00000000-0005-0000-0000-00003F010000}"/>
    <cellStyle name="壞_OGC-1180793-ROYAL PERIDOT-PHENOL-FCFC" xfId="312" xr:uid="{00000000-0005-0000-0000-000040010000}"/>
    <cellStyle name="壞_OGC-1180832-AS OMARIA-BA-FPC" xfId="270" xr:uid="{00000000-0005-0000-0000-000041010000}"/>
    <cellStyle name="壞_OGC-1180841-GOLDEN DOMINANCE-ACETONE-CHEMNEWS(IRAN)" xfId="313" xr:uid="{00000000-0005-0000-0000-000042010000}"/>
    <cellStyle name="壞_OGC-1180853-CONSTANCY-PHENOL-SUMITOMO" xfId="314" xr:uid="{00000000-0005-0000-0000-000043010000}"/>
    <cellStyle name="壞_OGC-1180907-CRANE PLANET-BA-FPC" xfId="271" xr:uid="{00000000-0005-0000-0000-000044010000}"/>
    <cellStyle name="壞_OGC-1180922-CAPRIOLE-PHENOL-FCFC" xfId="315" xr:uid="{00000000-0005-0000-0000-000045010000}"/>
    <cellStyle name="壞_OGC-1180932-CAPRIOLE-PHENOL-CHEMNEWS(IRAN)" xfId="316" xr:uid="{00000000-0005-0000-0000-000046010000}"/>
    <cellStyle name="壞_OGC-1180955B-DL CLOVER-BA-FPC" xfId="272" xr:uid="{00000000-0005-0000-0000-000047010000}"/>
    <cellStyle name="壞_OGC-1181005-KY VENUS-PHENOL-FCFC" xfId="317" xr:uid="{00000000-0005-0000-0000-000048010000}"/>
    <cellStyle name="壞_OGC-1181051-DL VIOLET-BA-FPC" xfId="273" xr:uid="{00000000-0005-0000-0000-000049010000}"/>
    <cellStyle name="壞_P 數量" xfId="274" xr:uid="{00000000-0005-0000-0000-00004A010000}"/>
    <cellStyle name="壞_P 數量 2010 05 01" xfId="226" xr:uid="{00000000-0005-0000-0000-00004B010000}"/>
    <cellStyle name="壞_P 驗艙 2010 05 01" xfId="275" xr:uid="{00000000-0005-0000-0000-00004C010000}"/>
    <cellStyle name="壞_P 驗艙 甲板驗" xfId="276" xr:uid="{00000000-0005-0000-0000-00004D010000}"/>
    <cellStyle name="壞_SODA TRICON 2010 04 01" xfId="277" xr:uid="{00000000-0005-0000-0000-00004E010000}"/>
    <cellStyle name="壞_UPDATE1_-OGC_1081248-NORD_INDEPENDENCE-GASOLINE_93-VITOL" xfId="227" xr:uid="{00000000-0005-0000-0000-00004F010000}"/>
    <cellStyle name="壞_UPDATES OGC-0980252 AN YUN (MTBE)-CPC" xfId="139" xr:uid="{00000000-0005-0000-0000-000050010000}"/>
    <cellStyle name="壞_UPDATES OGC-0980295 FORMOSA FOUR(MTBE)-CPC" xfId="140" xr:uid="{00000000-0005-0000-0000-000051010000}"/>
    <cellStyle name="壞_UPDATES OGC-0981391 SC GUANGZHOU(BASE OIL 150N)-CHAMPOIL" xfId="228" xr:uid="{00000000-0005-0000-0000-000052010000}"/>
    <cellStyle name="壞_UPDATES OGC-1080221-SC VENUS(BASE OIL150N)" xfId="229" xr:uid="{00000000-0005-0000-0000-000053010000}"/>
    <cellStyle name="壞_UPDATES OGC-1080222-SC VENUS(BASE OIL500N)" xfId="230" xr:uid="{00000000-0005-0000-0000-000054010000}"/>
    <cellStyle name="壞_UPDATES_OGC-0980134_GINGA_PHOENIX_(MTBE)(1)" xfId="231" xr:uid="{00000000-0005-0000-0000-000055010000}"/>
    <cellStyle name="壞_VINASHIN VICTORY(1) 93 OGC-0980238 MARCH-03-2009" xfId="141" xr:uid="{00000000-0005-0000-0000-000056010000}"/>
    <cellStyle name="壞_工作日誌991206" xfId="142" xr:uid="{00000000-0005-0000-0000-000057010000}"/>
    <cellStyle name="壞_母檔" xfId="143" xr:uid="{00000000-0005-0000-0000-000058010000}"/>
    <cellStyle name="壞_母檔 2009 02 27" xfId="22" xr:uid="{00000000-0005-0000-0000-000059010000}"/>
    <cellStyle name="警告文本" xfId="144" xr:uid="{00000000-0005-0000-0000-00005A010000}"/>
  </cellStyles>
  <dxfs count="0"/>
  <tableStyles count="0" defaultTableStyle="TableStyleMedium9" defaultPivotStyle="PivotStyleLight16"/>
  <colors>
    <mruColors>
      <color rgb="FF0000CC"/>
      <color rgb="FFFFFF99"/>
      <color rgb="FFFFFFCC"/>
      <color rgb="FF008000"/>
      <color rgb="FF6699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235700</xdr:colOff>
      <xdr:row>3</xdr:row>
      <xdr:rowOff>67025</xdr:rowOff>
    </xdr:to>
    <xdr:pic>
      <xdr:nvPicPr>
        <xdr:cNvPr id="4" name="Picture 82" descr="sgs30mm">
          <a:extLst>
            <a:ext uri="{FF2B5EF4-FFF2-40B4-BE49-F238E27FC236}">
              <a16:creationId xmlns:a16="http://schemas.microsoft.com/office/drawing/2014/main" id="{00000000-0008-0000-0000-000004000000}"/>
            </a:ext>
          </a:extLst>
        </xdr:cNvPr>
        <xdr:cNvPicPr>
          <a:picLocks noChangeArrowheads="1"/>
        </xdr:cNvPicPr>
      </xdr:nvPicPr>
      <xdr:blipFill>
        <a:blip xmlns:r="http://schemas.openxmlformats.org/officeDocument/2006/relationships" r:embed="rId1" cstate="print">
          <a:lum bright="-6000" contrast="12000"/>
        </a:blip>
        <a:srcRect/>
        <a:stretch>
          <a:fillRect/>
        </a:stretch>
      </xdr:blipFill>
      <xdr:spPr bwMode="auto">
        <a:xfrm>
          <a:off x="0" y="0"/>
          <a:ext cx="1620000" cy="756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44450</xdr:colOff>
      <xdr:row>0</xdr:row>
      <xdr:rowOff>57150</xdr:rowOff>
    </xdr:from>
    <xdr:to>
      <xdr:col>6</xdr:col>
      <xdr:colOff>189230</xdr:colOff>
      <xdr:row>3</xdr:row>
      <xdr:rowOff>172974</xdr:rowOff>
    </xdr:to>
    <xdr:pic>
      <xdr:nvPicPr>
        <xdr:cNvPr id="2" name="圖片 1">
          <a:extLst>
            <a:ext uri="{FF2B5EF4-FFF2-40B4-BE49-F238E27FC236}">
              <a16:creationId xmlns:a16="http://schemas.microsoft.com/office/drawing/2014/main" id="{174843EF-CBF1-4776-877C-80F00E54D8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1570355" cy="7158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44450</xdr:colOff>
      <xdr:row>0</xdr:row>
      <xdr:rowOff>57150</xdr:rowOff>
    </xdr:from>
    <xdr:to>
      <xdr:col>6</xdr:col>
      <xdr:colOff>189230</xdr:colOff>
      <xdr:row>3</xdr:row>
      <xdr:rowOff>172974</xdr:rowOff>
    </xdr:to>
    <xdr:pic>
      <xdr:nvPicPr>
        <xdr:cNvPr id="2" name="圖片 1">
          <a:extLst>
            <a:ext uri="{FF2B5EF4-FFF2-40B4-BE49-F238E27FC236}">
              <a16:creationId xmlns:a16="http://schemas.microsoft.com/office/drawing/2014/main" id="{25C1E1E8-A852-4402-87FE-A878BA52DE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 y="57150"/>
          <a:ext cx="1554480" cy="7254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238875</xdr:colOff>
      <xdr:row>3</xdr:row>
      <xdr:rowOff>70200</xdr:rowOff>
    </xdr:to>
    <xdr:pic>
      <xdr:nvPicPr>
        <xdr:cNvPr id="3" name="Picture 8" descr="Corporate_BLK">
          <a:extLst>
            <a:ext uri="{FF2B5EF4-FFF2-40B4-BE49-F238E27FC236}">
              <a16:creationId xmlns:a16="http://schemas.microsoft.com/office/drawing/2014/main" id="{00000000-0008-0000-0D00-000003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0" y="0"/>
          <a:ext cx="1620000" cy="7560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238875</xdr:colOff>
      <xdr:row>3</xdr:row>
      <xdr:rowOff>70200</xdr:rowOff>
    </xdr:to>
    <xdr:pic>
      <xdr:nvPicPr>
        <xdr:cNvPr id="3" name="Picture 8" descr="Corporate_BLK">
          <a:extLst>
            <a:ext uri="{FF2B5EF4-FFF2-40B4-BE49-F238E27FC236}">
              <a16:creationId xmlns:a16="http://schemas.microsoft.com/office/drawing/2014/main" id="{00000000-0008-0000-0E00-000003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0" y="0"/>
          <a:ext cx="1620000" cy="756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G76"/>
  <sheetViews>
    <sheetView tabSelected="1" view="pageBreakPreview" zoomScaleNormal="100" zoomScaleSheetLayoutView="100" zoomScalePageLayoutView="115" workbookViewId="0">
      <selection activeCell="M32" sqref="M32"/>
    </sheetView>
  </sheetViews>
  <sheetFormatPr defaultColWidth="9" defaultRowHeight="13.5" customHeight="1"/>
  <cols>
    <col min="1" max="98" width="3.6328125" style="74" customWidth="1"/>
    <col min="99" max="16384" width="9" style="74"/>
  </cols>
  <sheetData>
    <row r="1" spans="1:33" ht="18" customHeight="1">
      <c r="A1" s="73"/>
      <c r="B1" s="73"/>
      <c r="C1" s="73"/>
      <c r="D1" s="73"/>
      <c r="E1" s="73"/>
      <c r="F1" s="73"/>
      <c r="H1" s="73"/>
      <c r="I1" s="75" t="s">
        <v>11</v>
      </c>
      <c r="J1" s="73"/>
      <c r="K1" s="73"/>
      <c r="L1" s="73"/>
      <c r="M1" s="73"/>
      <c r="N1" s="73"/>
      <c r="O1" s="73"/>
      <c r="P1" s="73"/>
      <c r="Q1" s="73"/>
      <c r="S1" s="73"/>
      <c r="U1" s="76"/>
      <c r="V1" s="73"/>
      <c r="W1" s="73"/>
      <c r="Y1" s="73"/>
    </row>
    <row r="2" spans="1:33" ht="18" customHeight="1">
      <c r="A2" s="73"/>
      <c r="B2" s="73"/>
      <c r="C2" s="73"/>
      <c r="D2" s="73"/>
      <c r="E2" s="73"/>
      <c r="F2" s="73"/>
      <c r="G2" s="73"/>
      <c r="H2" s="73"/>
      <c r="I2" s="77" t="s">
        <v>4</v>
      </c>
      <c r="J2" s="73"/>
      <c r="K2" s="73"/>
      <c r="L2" s="73"/>
      <c r="M2" s="73"/>
      <c r="N2" s="73"/>
      <c r="O2" s="73"/>
      <c r="P2" s="73"/>
      <c r="Q2" s="73"/>
      <c r="S2" s="73"/>
      <c r="U2" s="76"/>
      <c r="V2" s="73"/>
      <c r="W2" s="73"/>
      <c r="X2" s="73"/>
      <c r="Y2" s="73"/>
    </row>
    <row r="3" spans="1:33" ht="18" customHeight="1">
      <c r="A3" s="73"/>
      <c r="B3" s="73"/>
      <c r="C3" s="73"/>
      <c r="D3" s="73"/>
      <c r="E3" s="73"/>
      <c r="F3" s="73"/>
      <c r="G3" s="73"/>
      <c r="H3" s="73"/>
      <c r="I3" s="73"/>
      <c r="J3" s="73"/>
      <c r="K3" s="73"/>
      <c r="L3" s="73"/>
      <c r="M3" s="73"/>
      <c r="N3" s="73"/>
      <c r="O3" s="73"/>
      <c r="P3" s="73"/>
      <c r="Q3" s="73"/>
      <c r="R3" s="73"/>
      <c r="S3" s="73"/>
      <c r="T3" s="73"/>
      <c r="V3" s="73"/>
      <c r="W3" s="73"/>
      <c r="X3" s="73"/>
      <c r="Y3" s="73"/>
      <c r="AA3" s="78"/>
      <c r="AB3" s="78"/>
      <c r="AC3" s="78"/>
      <c r="AD3" s="78"/>
      <c r="AE3" s="78"/>
      <c r="AF3" s="78"/>
    </row>
    <row r="4" spans="1:33" ht="18" customHeight="1">
      <c r="A4" s="73"/>
      <c r="B4" s="73"/>
      <c r="C4" s="73"/>
      <c r="D4" s="73"/>
      <c r="E4" s="73"/>
      <c r="F4" s="73"/>
      <c r="G4" s="73"/>
      <c r="H4" s="73"/>
      <c r="I4" s="73"/>
      <c r="J4" s="73"/>
      <c r="K4" s="73"/>
      <c r="L4" s="73"/>
      <c r="M4" s="73"/>
      <c r="N4" s="73"/>
      <c r="O4" s="73"/>
      <c r="P4" s="73"/>
      <c r="Q4" s="73"/>
      <c r="R4" s="73"/>
      <c r="S4" s="73"/>
      <c r="T4" s="73"/>
      <c r="U4" s="73"/>
      <c r="V4" s="73"/>
      <c r="W4" s="73"/>
      <c r="X4" s="73"/>
      <c r="Y4" s="73"/>
      <c r="AA4" s="79"/>
      <c r="AB4" s="79"/>
      <c r="AC4" s="79"/>
      <c r="AD4" s="79"/>
      <c r="AE4" s="79"/>
      <c r="AF4" s="79"/>
    </row>
    <row r="5" spans="1:33" ht="18" customHeight="1">
      <c r="A5" s="80" t="s">
        <v>50</v>
      </c>
      <c r="B5" s="73"/>
      <c r="C5" s="73"/>
      <c r="D5" s="73"/>
      <c r="E5" s="73"/>
      <c r="F5" s="73"/>
      <c r="G5" s="73"/>
      <c r="H5" s="73"/>
      <c r="I5" s="73"/>
      <c r="J5" s="73"/>
      <c r="K5" s="73"/>
      <c r="L5" s="73"/>
      <c r="M5" s="73"/>
      <c r="N5" s="73"/>
      <c r="O5" s="73"/>
      <c r="P5" s="73"/>
      <c r="Q5" s="73"/>
      <c r="R5" s="73"/>
      <c r="S5" s="73"/>
      <c r="T5" s="73"/>
      <c r="U5" s="73"/>
      <c r="V5" s="73"/>
      <c r="W5" s="73"/>
      <c r="X5" s="73"/>
      <c r="Y5" s="73"/>
      <c r="AA5" s="81"/>
    </row>
    <row r="6" spans="1:33" ht="16" customHeight="1">
      <c r="A6" s="73"/>
      <c r="B6" s="73"/>
      <c r="C6" s="73"/>
      <c r="D6" s="73"/>
      <c r="E6" s="73"/>
      <c r="F6" s="73"/>
      <c r="G6" s="73"/>
      <c r="H6" s="73"/>
      <c r="I6" s="73"/>
      <c r="J6" s="73"/>
      <c r="K6" s="73"/>
      <c r="L6" s="73"/>
      <c r="M6" s="73"/>
      <c r="N6" s="73"/>
      <c r="O6" s="73"/>
      <c r="P6" s="73"/>
      <c r="Q6" s="73"/>
      <c r="R6" s="73"/>
      <c r="S6" s="73"/>
      <c r="T6" s="73"/>
      <c r="U6" s="73"/>
      <c r="V6" s="73"/>
      <c r="W6" s="73"/>
      <c r="X6" s="73"/>
      <c r="Y6" s="73"/>
      <c r="AA6" s="81"/>
    </row>
    <row r="7" spans="1:33" ht="16" customHeight="1">
      <c r="A7" s="82" t="s">
        <v>28</v>
      </c>
      <c r="C7" s="73"/>
      <c r="D7" s="73"/>
      <c r="E7" s="73"/>
      <c r="F7" s="73"/>
      <c r="G7" s="73"/>
      <c r="H7" s="73"/>
      <c r="I7" s="73"/>
      <c r="J7" s="73"/>
      <c r="K7" s="73"/>
      <c r="L7" s="73"/>
      <c r="M7" s="73"/>
      <c r="N7" s="73"/>
      <c r="O7" s="73"/>
      <c r="P7" s="73"/>
      <c r="Q7" s="73"/>
      <c r="R7" s="73"/>
      <c r="S7" s="73"/>
      <c r="T7" s="73"/>
      <c r="U7" s="73"/>
      <c r="V7" s="73"/>
      <c r="W7" s="73"/>
      <c r="X7" s="73"/>
      <c r="Y7" s="73"/>
      <c r="AA7" s="83"/>
      <c r="AB7" s="83"/>
      <c r="AC7" s="83"/>
      <c r="AD7" s="83"/>
      <c r="AE7" s="83"/>
      <c r="AF7" s="83"/>
      <c r="AG7" s="83"/>
    </row>
    <row r="8" spans="1:33" ht="16" customHeight="1">
      <c r="A8" s="84">
        <v>1</v>
      </c>
      <c r="B8" s="73" t="s">
        <v>40</v>
      </c>
      <c r="C8" s="73"/>
      <c r="D8" s="73"/>
      <c r="E8" s="73"/>
      <c r="F8" s="73"/>
      <c r="G8" s="73"/>
      <c r="H8" s="73"/>
      <c r="I8" s="73"/>
      <c r="J8" s="73"/>
      <c r="K8" s="73"/>
      <c r="L8" s="73"/>
      <c r="M8" s="73"/>
      <c r="N8" s="73"/>
      <c r="O8" s="73"/>
      <c r="P8" s="73"/>
      <c r="Q8" s="73"/>
      <c r="R8" s="73"/>
      <c r="S8" s="73"/>
      <c r="T8" s="73"/>
      <c r="U8" s="73"/>
      <c r="V8" s="73"/>
      <c r="W8" s="73"/>
      <c r="X8" s="73"/>
      <c r="Y8" s="73"/>
    </row>
    <row r="9" spans="1:33" ht="16" customHeight="1">
      <c r="A9" s="85"/>
      <c r="B9" s="85"/>
      <c r="C9" s="85"/>
      <c r="D9" s="85"/>
      <c r="E9" s="85"/>
      <c r="F9" s="86"/>
      <c r="G9" s="86"/>
      <c r="H9" s="86"/>
      <c r="I9" s="86"/>
      <c r="J9" s="86"/>
      <c r="K9" s="86"/>
      <c r="L9" s="86"/>
      <c r="M9" s="86"/>
      <c r="N9" s="86"/>
      <c r="O9" s="86"/>
      <c r="P9" s="87"/>
      <c r="Q9" s="87"/>
      <c r="R9" s="87"/>
      <c r="S9" s="87"/>
      <c r="T9" s="88"/>
      <c r="U9" s="89"/>
      <c r="V9" s="89"/>
      <c r="W9" s="89"/>
      <c r="X9" s="89"/>
      <c r="Y9" s="89"/>
    </row>
    <row r="10" spans="1:33" ht="16" customHeight="1">
      <c r="A10" s="82" t="s">
        <v>37</v>
      </c>
      <c r="B10" s="73"/>
      <c r="C10" s="73"/>
      <c r="D10" s="73"/>
      <c r="E10" s="73"/>
      <c r="F10" s="73"/>
      <c r="G10" s="73"/>
      <c r="H10" s="73"/>
      <c r="I10" s="73"/>
      <c r="J10" s="73"/>
      <c r="K10" s="73"/>
      <c r="L10" s="73"/>
      <c r="M10" s="73"/>
      <c r="N10" s="73"/>
      <c r="O10" s="73"/>
      <c r="P10" s="73"/>
      <c r="Q10" s="73"/>
      <c r="R10" s="73"/>
      <c r="S10" s="89"/>
      <c r="T10" s="89"/>
      <c r="U10" s="89"/>
      <c r="V10" s="89"/>
      <c r="W10" s="89"/>
      <c r="X10" s="73"/>
      <c r="Y10" s="73"/>
    </row>
    <row r="11" spans="1:33" ht="16" customHeight="1">
      <c r="A11" s="84" t="s">
        <v>14</v>
      </c>
      <c r="B11" s="73" t="s">
        <v>51</v>
      </c>
      <c r="C11" s="73"/>
      <c r="D11" s="73"/>
      <c r="E11" s="73"/>
      <c r="F11" s="73"/>
      <c r="G11" s="73"/>
      <c r="H11" s="73"/>
      <c r="I11" s="73"/>
      <c r="J11" s="73"/>
      <c r="K11" s="73"/>
      <c r="L11" s="73"/>
      <c r="M11" s="73"/>
      <c r="N11" s="73"/>
      <c r="O11" s="73"/>
      <c r="P11" s="73"/>
      <c r="Q11" s="73"/>
      <c r="R11" s="73"/>
      <c r="S11" s="73"/>
      <c r="T11" s="73"/>
      <c r="U11" s="73"/>
      <c r="V11" s="73"/>
      <c r="W11" s="73"/>
      <c r="X11" s="73"/>
      <c r="Y11" s="73"/>
    </row>
    <row r="12" spans="1:33" ht="16" customHeight="1">
      <c r="A12" s="84" t="s">
        <v>0</v>
      </c>
      <c r="B12" s="73" t="s">
        <v>52</v>
      </c>
      <c r="C12" s="73"/>
      <c r="D12" s="73"/>
      <c r="E12" s="73"/>
      <c r="F12" s="73"/>
      <c r="G12" s="73"/>
      <c r="H12" s="73"/>
      <c r="I12" s="73"/>
      <c r="J12" s="73"/>
      <c r="K12" s="73"/>
      <c r="L12" s="73"/>
      <c r="M12" s="73"/>
      <c r="N12" s="73"/>
      <c r="O12" s="73"/>
      <c r="P12" s="73"/>
      <c r="Q12" s="73"/>
      <c r="R12" s="73"/>
      <c r="S12" s="73"/>
      <c r="T12" s="73"/>
      <c r="U12" s="73"/>
      <c r="V12" s="73"/>
      <c r="W12" s="73"/>
      <c r="X12" s="73"/>
      <c r="Y12" s="73"/>
    </row>
    <row r="13" spans="1:33" ht="16" customHeight="1">
      <c r="A13" s="99" t="s">
        <v>1</v>
      </c>
      <c r="B13" s="73" t="s">
        <v>64</v>
      </c>
      <c r="C13" s="73"/>
      <c r="D13" s="73"/>
      <c r="E13" s="73"/>
      <c r="F13" s="73"/>
      <c r="G13" s="73"/>
      <c r="H13" s="73"/>
      <c r="I13" s="73"/>
      <c r="J13" s="73"/>
      <c r="K13" s="73"/>
      <c r="L13" s="73"/>
      <c r="M13" s="73"/>
      <c r="N13" s="73"/>
      <c r="O13" s="73"/>
      <c r="P13" s="73"/>
      <c r="Q13" s="73"/>
      <c r="R13" s="73"/>
      <c r="S13" s="73"/>
      <c r="T13" s="73"/>
      <c r="U13" s="187" t="s">
        <v>66</v>
      </c>
      <c r="V13" s="187"/>
      <c r="W13" s="187"/>
      <c r="X13" s="187"/>
      <c r="Y13" s="187"/>
      <c r="Z13" s="187"/>
    </row>
    <row r="14" spans="1:33" ht="16" customHeight="1">
      <c r="A14" s="99" t="s">
        <v>2</v>
      </c>
      <c r="B14" s="103" t="s">
        <v>65</v>
      </c>
      <c r="C14" s="102"/>
      <c r="D14" s="102"/>
      <c r="E14" s="102"/>
      <c r="F14" s="102"/>
      <c r="G14" s="102"/>
      <c r="H14" s="102"/>
      <c r="I14" s="102"/>
      <c r="J14" s="102"/>
      <c r="K14" s="102"/>
      <c r="L14" s="102"/>
      <c r="M14" s="102"/>
      <c r="N14" s="102"/>
      <c r="O14" s="102"/>
      <c r="P14" s="102"/>
      <c r="Q14" s="102"/>
      <c r="R14" s="102"/>
      <c r="S14" s="102"/>
      <c r="T14" s="102"/>
      <c r="U14" s="187" t="s">
        <v>67</v>
      </c>
      <c r="V14" s="187"/>
      <c r="W14" s="187"/>
      <c r="X14" s="187"/>
      <c r="Y14" s="187"/>
      <c r="Z14" s="187"/>
    </row>
    <row r="15" spans="1:33" ht="16" customHeight="1">
      <c r="A15" s="84"/>
      <c r="B15" s="90"/>
      <c r="C15" s="91"/>
      <c r="D15" s="91"/>
      <c r="E15" s="91"/>
      <c r="F15" s="91"/>
      <c r="G15" s="91"/>
      <c r="H15" s="91"/>
      <c r="I15" s="91"/>
      <c r="J15" s="91"/>
      <c r="K15" s="91"/>
      <c r="L15" s="91"/>
      <c r="M15" s="91"/>
      <c r="N15" s="91"/>
      <c r="O15" s="91"/>
      <c r="P15" s="91"/>
      <c r="Q15" s="73"/>
      <c r="U15" s="187" t="s">
        <v>68</v>
      </c>
      <c r="V15" s="187"/>
      <c r="W15" s="187"/>
      <c r="X15" s="187"/>
      <c r="Y15" s="187"/>
      <c r="Z15" s="187"/>
    </row>
    <row r="16" spans="1:33" ht="16" customHeight="1">
      <c r="A16" s="82" t="s">
        <v>38</v>
      </c>
      <c r="B16" s="73"/>
      <c r="C16" s="73"/>
      <c r="D16" s="73"/>
      <c r="E16" s="73"/>
      <c r="F16" s="73"/>
      <c r="G16" s="73"/>
      <c r="H16" s="73"/>
      <c r="I16" s="73"/>
      <c r="J16" s="73"/>
      <c r="K16" s="73"/>
      <c r="L16" s="73"/>
      <c r="M16" s="73"/>
      <c r="N16" s="73"/>
      <c r="O16" s="73"/>
      <c r="P16" s="73"/>
      <c r="Q16" s="73"/>
      <c r="U16" s="187" t="s">
        <v>69</v>
      </c>
      <c r="V16" s="187"/>
      <c r="W16" s="187"/>
      <c r="X16" s="187"/>
      <c r="Y16" s="187"/>
      <c r="Z16" s="187"/>
    </row>
    <row r="17" spans="1:32" ht="16" customHeight="1">
      <c r="A17" s="84" t="s">
        <v>14</v>
      </c>
      <c r="B17" s="92" t="s">
        <v>53</v>
      </c>
      <c r="C17" s="73"/>
      <c r="D17" s="73"/>
      <c r="E17" s="73"/>
      <c r="F17" s="73"/>
      <c r="G17" s="73"/>
      <c r="H17" s="73"/>
      <c r="I17" s="73"/>
      <c r="J17" s="73"/>
      <c r="K17" s="73"/>
      <c r="L17" s="73"/>
      <c r="M17" s="73"/>
      <c r="Q17" s="73"/>
      <c r="U17" s="187" t="s">
        <v>70</v>
      </c>
      <c r="V17" s="187"/>
      <c r="W17" s="187"/>
      <c r="X17" s="187"/>
      <c r="Y17" s="187"/>
      <c r="Z17" s="187"/>
    </row>
    <row r="18" spans="1:32" ht="16" customHeight="1">
      <c r="A18" s="84" t="s">
        <v>0</v>
      </c>
      <c r="B18" s="92" t="s">
        <v>31</v>
      </c>
      <c r="C18" s="73"/>
      <c r="D18" s="73"/>
      <c r="E18" s="73"/>
      <c r="F18" s="73"/>
      <c r="G18" s="73"/>
      <c r="H18" s="73"/>
      <c r="I18" s="73"/>
      <c r="Q18" s="73"/>
      <c r="U18" s="187" t="s">
        <v>71</v>
      </c>
      <c r="V18" s="187"/>
      <c r="W18" s="187"/>
      <c r="X18" s="187"/>
      <c r="Y18" s="187"/>
      <c r="Z18" s="187"/>
    </row>
    <row r="19" spans="1:32" ht="16" customHeight="1">
      <c r="A19" s="84" t="s">
        <v>1</v>
      </c>
      <c r="B19" s="92" t="s">
        <v>54</v>
      </c>
      <c r="C19" s="73"/>
      <c r="D19" s="73"/>
      <c r="E19" s="73"/>
      <c r="F19" s="73"/>
      <c r="G19" s="73"/>
      <c r="H19" s="73"/>
      <c r="I19" s="73"/>
      <c r="J19" s="85"/>
      <c r="K19" s="87"/>
      <c r="L19" s="87"/>
      <c r="M19" s="87"/>
      <c r="N19" s="87"/>
      <c r="Q19" s="73"/>
    </row>
    <row r="20" spans="1:32" ht="16" customHeight="1">
      <c r="A20" s="84" t="s">
        <v>2</v>
      </c>
      <c r="B20" s="92" t="s">
        <v>55</v>
      </c>
      <c r="C20" s="73"/>
      <c r="D20" s="73"/>
      <c r="E20" s="73"/>
      <c r="F20" s="73"/>
      <c r="G20" s="73"/>
      <c r="H20" s="73"/>
      <c r="I20" s="73"/>
      <c r="J20" s="73"/>
      <c r="K20" s="73"/>
      <c r="L20" s="73"/>
      <c r="M20" s="73"/>
      <c r="Q20" s="73"/>
    </row>
    <row r="21" spans="1:32" ht="16" customHeight="1">
      <c r="A21" s="84" t="s">
        <v>3</v>
      </c>
      <c r="B21" s="92" t="s">
        <v>32</v>
      </c>
      <c r="C21" s="73"/>
      <c r="D21" s="73"/>
      <c r="E21" s="73"/>
      <c r="F21" s="73"/>
      <c r="G21" s="73"/>
      <c r="H21" s="73"/>
      <c r="I21" s="73"/>
      <c r="J21" s="73"/>
      <c r="K21" s="73"/>
      <c r="L21" s="73"/>
      <c r="M21" s="73"/>
      <c r="Q21" s="73"/>
    </row>
    <row r="22" spans="1:32" ht="16" customHeight="1">
      <c r="A22" s="84" t="s">
        <v>29</v>
      </c>
      <c r="B22" s="92" t="s">
        <v>41</v>
      </c>
      <c r="C22" s="73"/>
      <c r="D22" s="73"/>
      <c r="E22" s="73"/>
      <c r="F22" s="73"/>
      <c r="G22" s="73"/>
      <c r="H22" s="73"/>
      <c r="I22" s="73"/>
      <c r="J22" s="73"/>
      <c r="K22" s="73"/>
      <c r="L22" s="73"/>
      <c r="M22" s="73"/>
      <c r="Q22" s="73"/>
    </row>
    <row r="23" spans="1:32" ht="16" customHeight="1">
      <c r="A23" s="84"/>
      <c r="B23" s="97" t="s">
        <v>33</v>
      </c>
      <c r="C23" s="73"/>
      <c r="D23" s="73"/>
      <c r="E23" s="73"/>
      <c r="F23" s="73"/>
      <c r="G23" s="73"/>
      <c r="H23" s="73"/>
      <c r="I23" s="73"/>
      <c r="J23" s="73"/>
      <c r="K23" s="73"/>
      <c r="L23" s="73"/>
      <c r="M23" s="73"/>
      <c r="T23" s="85"/>
      <c r="U23" s="87"/>
      <c r="V23" s="87"/>
      <c r="W23" s="87"/>
      <c r="X23" s="87"/>
      <c r="AA23" s="73"/>
    </row>
    <row r="24" spans="1:32" ht="16" customHeight="1">
      <c r="A24" s="84" t="s">
        <v>30</v>
      </c>
      <c r="B24" s="92" t="s">
        <v>56</v>
      </c>
      <c r="C24" s="73"/>
      <c r="D24" s="73"/>
      <c r="E24" s="73"/>
      <c r="F24" s="73"/>
      <c r="G24" s="73"/>
      <c r="H24" s="73"/>
      <c r="I24" s="73"/>
      <c r="J24" s="73"/>
      <c r="K24" s="73"/>
      <c r="L24" s="73"/>
      <c r="M24" s="73"/>
      <c r="W24" s="87"/>
      <c r="AA24" s="73"/>
    </row>
    <row r="25" spans="1:32" ht="16" customHeight="1">
      <c r="A25" s="84" t="s">
        <v>34</v>
      </c>
      <c r="B25" s="186" t="s">
        <v>57</v>
      </c>
      <c r="C25" s="186"/>
      <c r="D25" s="186"/>
      <c r="E25" s="186"/>
      <c r="F25" s="186"/>
      <c r="G25" s="186"/>
      <c r="H25" s="186"/>
      <c r="I25" s="186"/>
      <c r="J25" s="186"/>
      <c r="K25" s="186"/>
      <c r="L25" s="186"/>
      <c r="M25" s="186"/>
      <c r="N25" s="186"/>
      <c r="O25" s="186"/>
      <c r="P25" s="186"/>
      <c r="Q25" s="186"/>
      <c r="R25" s="186"/>
      <c r="S25" s="186"/>
      <c r="T25" s="186"/>
      <c r="U25" s="186"/>
      <c r="V25" s="186"/>
      <c r="W25" s="186"/>
      <c r="X25" s="186"/>
      <c r="Y25" s="186"/>
      <c r="AA25" s="73"/>
      <c r="AF25" s="74" t="s">
        <v>60</v>
      </c>
    </row>
    <row r="26" spans="1:32" ht="16" customHeight="1">
      <c r="A26" s="99"/>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c r="AA26" s="73"/>
      <c r="AF26" s="74" t="s">
        <v>58</v>
      </c>
    </row>
    <row r="27" spans="1:32" ht="16" customHeight="1">
      <c r="A27" s="99" t="s">
        <v>72</v>
      </c>
      <c r="B27" s="185" t="s">
        <v>74</v>
      </c>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AA27" s="73"/>
      <c r="AF27" s="74" t="s">
        <v>59</v>
      </c>
    </row>
    <row r="28" spans="1:32" ht="16" customHeight="1">
      <c r="A28" s="104"/>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AA28" s="73"/>
    </row>
    <row r="29" spans="1:32" ht="16" customHeight="1">
      <c r="A29" s="99" t="s">
        <v>73</v>
      </c>
      <c r="B29" s="106" t="s">
        <v>77</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AA29" s="73"/>
    </row>
    <row r="30" spans="1:32" s="94" customFormat="1" ht="16" customHeight="1">
      <c r="A30" s="98"/>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3"/>
      <c r="AF30" s="94" t="s">
        <v>61</v>
      </c>
    </row>
    <row r="31" spans="1:32" ht="16" customHeight="1">
      <c r="A31" s="82" t="s">
        <v>39</v>
      </c>
      <c r="B31" s="77"/>
      <c r="C31" s="73"/>
      <c r="D31" s="73"/>
      <c r="E31" s="73"/>
      <c r="F31" s="73"/>
      <c r="G31" s="73"/>
      <c r="H31" s="73"/>
      <c r="I31" s="73"/>
      <c r="J31" s="73"/>
      <c r="K31" s="73"/>
      <c r="L31" s="73"/>
      <c r="M31" s="73"/>
      <c r="N31" s="73"/>
      <c r="T31" s="73"/>
      <c r="AA31" s="73"/>
      <c r="AF31" s="74" t="s">
        <v>62</v>
      </c>
    </row>
    <row r="32" spans="1:32" ht="16" customHeight="1">
      <c r="A32" s="84" t="s">
        <v>14</v>
      </c>
      <c r="B32" s="73" t="s">
        <v>35</v>
      </c>
      <c r="C32" s="73"/>
      <c r="D32" s="73"/>
      <c r="E32" s="73"/>
      <c r="F32" s="73"/>
      <c r="G32" s="73"/>
      <c r="H32" s="73"/>
      <c r="I32" s="73"/>
      <c r="J32" s="73"/>
      <c r="K32" s="73"/>
      <c r="L32" s="73"/>
      <c r="M32" s="73"/>
      <c r="N32" s="73"/>
      <c r="T32" s="73"/>
      <c r="AA32" s="73"/>
    </row>
    <row r="33" spans="1:27" ht="16" customHeight="1">
      <c r="A33" s="84" t="s">
        <v>0</v>
      </c>
      <c r="B33" s="73" t="s">
        <v>36</v>
      </c>
      <c r="C33" s="73"/>
      <c r="D33" s="73"/>
      <c r="E33" s="73"/>
      <c r="F33" s="73"/>
      <c r="G33" s="73"/>
      <c r="H33" s="73"/>
      <c r="I33" s="73"/>
      <c r="J33" s="73"/>
      <c r="K33" s="73"/>
      <c r="L33" s="73"/>
      <c r="M33" s="73"/>
      <c r="N33" s="73"/>
      <c r="O33" s="73"/>
      <c r="P33" s="73"/>
      <c r="Q33" s="73"/>
      <c r="R33" s="73"/>
      <c r="S33" s="73"/>
      <c r="T33" s="73"/>
      <c r="U33" s="73"/>
      <c r="V33" s="73"/>
      <c r="W33" s="73"/>
      <c r="X33" s="73"/>
      <c r="Y33" s="73"/>
      <c r="AA33" s="73"/>
    </row>
    <row r="34" spans="1:27" ht="16" customHeight="1">
      <c r="A34" s="84" t="s">
        <v>1</v>
      </c>
      <c r="B34" s="184" t="s">
        <v>76</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73"/>
    </row>
    <row r="35" spans="1:27" ht="16" customHeight="1">
      <c r="A35" s="99"/>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73"/>
    </row>
    <row r="36" spans="1:27" ht="16" customHeight="1">
      <c r="A36" s="84" t="s">
        <v>2</v>
      </c>
      <c r="B36" s="73" t="s">
        <v>75</v>
      </c>
      <c r="C36" s="73"/>
      <c r="D36" s="73"/>
      <c r="E36" s="73"/>
      <c r="F36" s="73"/>
      <c r="G36" s="73"/>
      <c r="H36" s="73"/>
      <c r="I36" s="73"/>
      <c r="J36" s="73"/>
      <c r="K36" s="73"/>
      <c r="L36" s="73"/>
      <c r="M36" s="73"/>
      <c r="N36" s="73"/>
      <c r="O36" s="73"/>
      <c r="P36" s="73"/>
      <c r="Q36" s="73"/>
      <c r="R36" s="73"/>
      <c r="S36" s="73"/>
      <c r="T36" s="73"/>
      <c r="U36" s="73"/>
      <c r="V36" s="73"/>
      <c r="W36" s="73"/>
      <c r="X36" s="73"/>
      <c r="Y36" s="73"/>
      <c r="AA36" s="73"/>
    </row>
    <row r="37" spans="1:27" ht="16" customHeight="1">
      <c r="A37" s="84"/>
      <c r="B37" s="96"/>
      <c r="C37" s="73"/>
      <c r="D37" s="73"/>
      <c r="E37" s="73"/>
      <c r="F37" s="73"/>
      <c r="G37" s="73"/>
      <c r="H37" s="73"/>
      <c r="I37" s="73"/>
      <c r="J37" s="73"/>
      <c r="K37" s="73"/>
      <c r="L37" s="73"/>
      <c r="M37" s="73"/>
      <c r="N37" s="73"/>
      <c r="O37" s="73"/>
      <c r="P37" s="73"/>
      <c r="Q37" s="73"/>
      <c r="R37" s="73"/>
      <c r="S37" s="73"/>
      <c r="T37" s="73"/>
      <c r="U37" s="73"/>
      <c r="V37" s="73"/>
      <c r="W37" s="73"/>
      <c r="X37" s="73"/>
      <c r="Y37" s="73"/>
      <c r="AA37" s="73"/>
    </row>
    <row r="38" spans="1:27" ht="13.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row>
    <row r="39" spans="1:27" ht="13.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row>
    <row r="40" spans="1:27" ht="13.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row>
    <row r="41" spans="1:27" ht="13.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row>
    <row r="42" spans="1:27" ht="13.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row>
    <row r="43" spans="1:27" ht="13.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row>
    <row r="44" spans="1:27" ht="13.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row>
    <row r="45" spans="1:27" ht="13.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row>
    <row r="46" spans="1:27" ht="13.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row>
    <row r="47" spans="1:27" ht="13.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row>
    <row r="48" spans="1:27" ht="13.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row>
    <row r="49" spans="1:25" ht="13.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row>
    <row r="50" spans="1:25" ht="13.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row>
    <row r="51" spans="1:25" ht="13.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row>
    <row r="52" spans="1:25" ht="13.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row>
    <row r="53" spans="1:25" ht="13.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row>
    <row r="54" spans="1:25" ht="13.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row>
    <row r="55" spans="1:25" ht="13.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row>
    <row r="56" spans="1:25" ht="13.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row>
    <row r="57" spans="1:25" ht="13.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row>
    <row r="58" spans="1:25" ht="13.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row>
    <row r="59" spans="1:25" ht="13.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row>
    <row r="60" spans="1:25" ht="13.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row>
    <row r="61" spans="1:25" ht="13.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row>
    <row r="62" spans="1:25" ht="13.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row>
    <row r="63" spans="1:25" ht="13.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row>
    <row r="64" spans="1:25" ht="13.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row>
    <row r="65" spans="1:25" ht="13.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row>
    <row r="66" spans="1:25" ht="13.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row>
    <row r="67" spans="1:25" ht="13.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row>
    <row r="68" spans="1:25" ht="13.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row>
    <row r="69" spans="1:25" ht="13.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row>
    <row r="70" spans="1:25" ht="13.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row>
    <row r="71" spans="1:25" ht="13.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row>
    <row r="72" spans="1:25" ht="13.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row>
    <row r="73" spans="1:25" ht="13.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row>
    <row r="74" spans="1:25" ht="13.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row>
    <row r="75" spans="1:25" ht="13.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row>
    <row r="76" spans="1:25" ht="13.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row>
  </sheetData>
  <mergeCells count="9">
    <mergeCell ref="B34:Z35"/>
    <mergeCell ref="B27:Y28"/>
    <mergeCell ref="B25:Y26"/>
    <mergeCell ref="U13:Z13"/>
    <mergeCell ref="U14:Z14"/>
    <mergeCell ref="U15:Z15"/>
    <mergeCell ref="U16:Z16"/>
    <mergeCell ref="U17:Z17"/>
    <mergeCell ref="U18:Z18"/>
  </mergeCells>
  <phoneticPr fontId="4" type="noConversion"/>
  <printOptions horizontalCentered="1"/>
  <pageMargins left="0.39370078740157483" right="0.39370078740157483" top="0.59055118110236227" bottom="0.78740157480314965" header="0.51181102362204722" footer="0.19685039370078741"/>
  <pageSetup paperSize="9" scale="94" orientation="portrait" blackAndWhite="1" r:id="rId1"/>
  <headerFooter alignWithMargins="0">
    <oddFooter>&amp;C&amp;G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AFEF-13E7-4889-B99D-8B1ECEAA5938}">
  <sheetPr>
    <tabColor rgb="FFFF0000"/>
  </sheetPr>
  <dimension ref="A1:BQ76"/>
  <sheetViews>
    <sheetView view="pageBreakPreview" topLeftCell="A49" zoomScaleNormal="100" zoomScaleSheetLayoutView="100" workbookViewId="0">
      <selection activeCell="S7" sqref="S7:Z7"/>
    </sheetView>
  </sheetViews>
  <sheetFormatPr defaultRowHeight="14"/>
  <cols>
    <col min="1" max="26" width="3.36328125" style="100" customWidth="1"/>
    <col min="27" max="27" width="4.26953125" style="100" customWidth="1"/>
    <col min="28" max="28" width="21.1796875" style="100" customWidth="1"/>
    <col min="29" max="29" width="14.6328125" style="100" customWidth="1"/>
    <col min="30" max="30" width="12.26953125" style="100" customWidth="1"/>
    <col min="31" max="31" width="11.08984375" style="100" customWidth="1"/>
    <col min="32" max="41" width="2.453125" style="100" customWidth="1"/>
    <col min="42" max="43" width="5.6328125" style="100" customWidth="1"/>
    <col min="44" max="69" width="5.6328125" style="109" customWidth="1"/>
    <col min="70" max="73" width="5.6328125" style="100" customWidth="1"/>
    <col min="74" max="79" width="2.453125" style="100" customWidth="1"/>
    <col min="80" max="16384" width="8.7265625" style="100"/>
  </cols>
  <sheetData>
    <row r="1" spans="1:69" ht="16" customHeight="1"/>
    <row r="2" spans="1:69" ht="16" customHeight="1">
      <c r="J2" s="101"/>
      <c r="K2" s="101"/>
      <c r="L2" s="101"/>
      <c r="M2" s="101"/>
      <c r="N2" s="101"/>
      <c r="O2" s="101"/>
      <c r="P2" s="101"/>
      <c r="Q2" s="101"/>
      <c r="R2" s="101"/>
      <c r="S2" s="101"/>
      <c r="T2" s="101"/>
      <c r="U2" s="101"/>
      <c r="V2" s="101"/>
      <c r="W2" s="101"/>
      <c r="X2" s="101"/>
      <c r="Y2" s="101"/>
      <c r="Z2" s="101"/>
    </row>
    <row r="3" spans="1:69" ht="16" customHeight="1">
      <c r="J3" s="112"/>
      <c r="K3" s="112"/>
      <c r="L3" s="112"/>
      <c r="M3" s="112"/>
      <c r="N3" s="112"/>
      <c r="O3" s="112"/>
      <c r="P3" s="112"/>
      <c r="Q3" s="112"/>
      <c r="R3" s="112"/>
      <c r="S3" s="112"/>
      <c r="T3" s="112"/>
      <c r="U3" s="112"/>
      <c r="V3" s="112"/>
      <c r="W3" s="112"/>
      <c r="X3" s="112"/>
      <c r="Y3" s="112"/>
      <c r="Z3" s="112"/>
      <c r="AC3" s="153" t="s">
        <v>196</v>
      </c>
      <c r="AD3" s="118" t="str">
        <f>"In accordance with the instructions received, we attended on "&amp;S8&amp;", alongside and on board "&amp;A8&amp;E8&amp;" whilst berthed at Wharf No."&amp;E9&amp;", port of Kaohsiung, for the purpose of conducting the loading survey of the following consignment, and we report as follows -"</f>
        <v>In accordance with the instructions received, we attended on March 03~05, 2024, alongside and on board M.V.1234565 whilst berthed at Wharf No.35, port of Kaohsiung, for the purpose of conducting the loading survey of the following consignment, and we report as follows -</v>
      </c>
    </row>
    <row r="4" spans="1:69" ht="16" customHeight="1">
      <c r="J4" s="112"/>
      <c r="K4" s="112"/>
      <c r="L4" s="112"/>
      <c r="M4" s="112"/>
      <c r="N4" s="112"/>
      <c r="O4" s="112"/>
      <c r="P4" s="112"/>
      <c r="Q4" s="112"/>
      <c r="R4" s="112"/>
      <c r="S4" s="112"/>
      <c r="T4" s="112"/>
      <c r="U4" s="112"/>
      <c r="V4" s="112"/>
      <c r="W4" s="112"/>
      <c r="X4" s="112"/>
      <c r="Y4" s="112"/>
      <c r="Z4" s="112"/>
      <c r="AC4" s="153" t="s">
        <v>197</v>
      </c>
      <c r="AD4" s="118" t="str">
        <f>"In accordance with the instructions received, we attended on "&amp;S8&amp;", alongside "&amp;A8&amp;E8&amp;" whilst berthed at Wharf No."&amp;E9&amp;", port of Kaohsiung, for the purpose of conducting the loading survey of the following consignment, and we report as follows -"</f>
        <v>In accordance with the instructions received, we attended on March 03~05, 2024, alongside M.V.1234565 whilst berthed at Wharf No.35, port of Kaohsiung, for the purpose of conducting the loading survey of the following consignment, and we report as follows -</v>
      </c>
      <c r="AR4" s="111"/>
      <c r="AS4" s="111"/>
      <c r="AT4" s="111"/>
      <c r="AU4" s="111"/>
      <c r="AV4" s="111"/>
      <c r="AW4" s="111"/>
      <c r="AX4" s="111"/>
      <c r="AY4" s="111"/>
      <c r="AZ4" s="111"/>
      <c r="BA4" s="111"/>
      <c r="BB4" s="111"/>
      <c r="BC4" s="111"/>
      <c r="BD4" s="111"/>
      <c r="BE4" s="111"/>
      <c r="BF4" s="111"/>
      <c r="BG4" s="111"/>
      <c r="BH4" s="111"/>
      <c r="BI4" s="111"/>
      <c r="BJ4" s="111"/>
      <c r="BK4" s="111"/>
      <c r="BL4" s="111"/>
      <c r="BM4" s="111"/>
      <c r="BN4" s="108"/>
      <c r="BO4" s="108"/>
      <c r="BP4" s="108"/>
      <c r="BQ4" s="108"/>
    </row>
    <row r="5" spans="1:69" ht="16" customHeight="1">
      <c r="A5" s="239" t="s">
        <v>170</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R5" s="111"/>
      <c r="AS5" s="111"/>
      <c r="AT5" s="111"/>
      <c r="AU5" s="108"/>
      <c r="AV5" s="108"/>
      <c r="AW5" s="108"/>
      <c r="AX5" s="108"/>
      <c r="AY5" s="111"/>
      <c r="AZ5" s="111"/>
      <c r="BA5" s="111"/>
      <c r="BB5" s="108"/>
      <c r="BC5" s="108"/>
      <c r="BD5" s="108"/>
      <c r="BE5" s="108"/>
      <c r="BF5" s="117"/>
      <c r="BG5" s="117"/>
      <c r="BH5" s="117"/>
      <c r="BI5" s="117"/>
      <c r="BJ5" s="117"/>
      <c r="BK5" s="117"/>
      <c r="BL5" s="117"/>
      <c r="BM5" s="110"/>
      <c r="BN5" s="110"/>
      <c r="BO5" s="110"/>
      <c r="BP5" s="111"/>
      <c r="BQ5" s="111"/>
    </row>
    <row r="6" spans="1:69" ht="16" customHeight="1">
      <c r="A6" s="108"/>
      <c r="B6" s="108"/>
      <c r="C6" s="108"/>
      <c r="D6" s="108"/>
      <c r="E6" s="108"/>
      <c r="F6" s="108"/>
      <c r="G6" s="108"/>
      <c r="H6" s="108"/>
      <c r="I6" s="108"/>
      <c r="J6" s="108"/>
      <c r="K6" s="108"/>
      <c r="L6" s="108"/>
      <c r="M6" s="108"/>
      <c r="N6" s="108"/>
      <c r="O6" s="108"/>
      <c r="P6" s="108"/>
      <c r="Q6" s="108"/>
      <c r="R6" s="108"/>
      <c r="S6" s="108"/>
      <c r="T6" s="108"/>
      <c r="U6" s="108"/>
      <c r="V6" s="108"/>
      <c r="W6" s="108"/>
      <c r="X6" s="108"/>
      <c r="Y6" s="108"/>
      <c r="Z6" s="108"/>
      <c r="AB6" s="240"/>
      <c r="AC6" s="240"/>
      <c r="AD6" s="240"/>
      <c r="AE6" s="240"/>
      <c r="AF6" s="240"/>
      <c r="AG6" s="240"/>
      <c r="AH6" s="240"/>
      <c r="AI6" s="240"/>
      <c r="AJ6" s="240"/>
      <c r="AK6" s="240"/>
      <c r="AL6" s="240"/>
      <c r="AM6" s="240"/>
      <c r="AN6" s="240"/>
      <c r="AO6" s="240"/>
      <c r="AR6" s="111"/>
      <c r="AS6" s="111"/>
      <c r="AT6" s="111"/>
      <c r="AU6" s="111"/>
      <c r="AV6" s="111"/>
      <c r="AW6" s="111"/>
      <c r="AX6" s="111"/>
      <c r="AY6" s="111"/>
      <c r="AZ6" s="111"/>
      <c r="BA6" s="111"/>
      <c r="BB6" s="108"/>
      <c r="BC6" s="108"/>
      <c r="BD6" s="108"/>
      <c r="BE6" s="108"/>
      <c r="BF6" s="108"/>
      <c r="BG6" s="108"/>
      <c r="BH6" s="111"/>
      <c r="BI6" s="111"/>
      <c r="BJ6" s="111"/>
      <c r="BK6" s="111"/>
      <c r="BL6" s="111"/>
      <c r="BM6" s="111"/>
      <c r="BN6" s="111"/>
      <c r="BO6" s="111"/>
      <c r="BP6" s="108"/>
      <c r="BQ6" s="108"/>
    </row>
    <row r="7" spans="1:69" s="118" customFormat="1" ht="16" customHeight="1">
      <c r="A7" s="241" t="s">
        <v>78</v>
      </c>
      <c r="B7" s="241"/>
      <c r="C7" s="241"/>
      <c r="D7" s="241"/>
      <c r="E7" s="298" t="s">
        <v>79</v>
      </c>
      <c r="F7" s="298"/>
      <c r="G7" s="298"/>
      <c r="H7" s="298"/>
      <c r="I7" s="298"/>
      <c r="J7" s="115"/>
      <c r="K7" s="115"/>
      <c r="L7" s="115"/>
      <c r="M7" s="115"/>
      <c r="N7" s="115"/>
      <c r="O7" s="242" t="s">
        <v>140</v>
      </c>
      <c r="P7" s="242"/>
      <c r="Q7" s="242"/>
      <c r="R7" s="242"/>
      <c r="S7" s="238"/>
      <c r="T7" s="238"/>
      <c r="U7" s="238"/>
      <c r="V7" s="238"/>
      <c r="W7" s="238"/>
      <c r="X7" s="238"/>
      <c r="Y7" s="238"/>
      <c r="Z7" s="238"/>
      <c r="AD7" s="152"/>
      <c r="AF7" s="152"/>
      <c r="AH7" s="152"/>
      <c r="AJ7" s="152"/>
      <c r="AL7" s="152"/>
      <c r="AR7" s="119"/>
      <c r="AS7" s="119"/>
      <c r="AT7" s="119"/>
      <c r="AU7" s="119"/>
      <c r="AV7" s="119"/>
      <c r="AW7" s="119"/>
      <c r="AX7" s="119"/>
      <c r="AY7" s="119"/>
      <c r="AZ7" s="119"/>
      <c r="BA7" s="119"/>
      <c r="BB7" s="119"/>
      <c r="BC7" s="119"/>
      <c r="BD7" s="115"/>
      <c r="BE7" s="115"/>
      <c r="BF7" s="115"/>
      <c r="BG7" s="115"/>
      <c r="BH7" s="115"/>
      <c r="BI7" s="115"/>
      <c r="BJ7" s="115"/>
      <c r="BK7" s="115"/>
      <c r="BL7" s="115"/>
      <c r="BM7" s="115"/>
      <c r="BN7" s="115"/>
      <c r="BO7" s="115"/>
      <c r="BP7" s="115"/>
      <c r="BQ7" s="115"/>
    </row>
    <row r="8" spans="1:69" s="118" customFormat="1" ht="16" customHeight="1">
      <c r="A8" s="232" t="s">
        <v>80</v>
      </c>
      <c r="B8" s="232"/>
      <c r="C8" s="232"/>
      <c r="D8" s="232"/>
      <c r="E8" s="299">
        <v>1234565</v>
      </c>
      <c r="F8" s="299"/>
      <c r="G8" s="299"/>
      <c r="H8" s="299"/>
      <c r="I8" s="299"/>
      <c r="J8" s="299"/>
      <c r="K8" s="299"/>
      <c r="L8" s="299"/>
      <c r="M8" s="299"/>
      <c r="N8" s="299"/>
      <c r="O8" s="166"/>
      <c r="P8" s="166"/>
      <c r="Q8" s="166" t="s">
        <v>82</v>
      </c>
      <c r="R8" s="166"/>
      <c r="S8" s="238" t="s">
        <v>83</v>
      </c>
      <c r="T8" s="238"/>
      <c r="U8" s="238"/>
      <c r="V8" s="238"/>
      <c r="W8" s="238"/>
      <c r="X8" s="238"/>
      <c r="Y8" s="238"/>
      <c r="Z8" s="238"/>
      <c r="AB8" s="118" t="str">
        <f>IF(R15="V",AD3,AD4)</f>
        <v>In accordance with the instructions received, we attended on March 03~05, 2024, alongside and on board M.V.1234565 whilst berthed at Wharf No.35, port of Kaohsiung, for the purpose of conducting the loading survey of the following consignment, and we report as follows -</v>
      </c>
      <c r="AD8" s="152"/>
      <c r="AF8" s="152"/>
      <c r="AH8" s="152"/>
      <c r="AJ8" s="152"/>
      <c r="AL8" s="152"/>
      <c r="AR8" s="123"/>
      <c r="AS8" s="123"/>
      <c r="AT8" s="123"/>
      <c r="AU8" s="121"/>
      <c r="AV8" s="115"/>
      <c r="AW8" s="115"/>
      <c r="AX8" s="115"/>
      <c r="AY8" s="115"/>
      <c r="AZ8" s="115"/>
      <c r="BA8" s="115"/>
      <c r="BB8" s="115"/>
      <c r="BC8" s="115"/>
      <c r="BD8" s="115"/>
      <c r="BE8" s="115"/>
      <c r="BF8" s="115"/>
      <c r="BG8" s="115"/>
      <c r="BH8" s="115"/>
      <c r="BI8" s="115"/>
      <c r="BJ8" s="115"/>
      <c r="BK8" s="115"/>
      <c r="BL8" s="115"/>
      <c r="BM8" s="115"/>
      <c r="BN8" s="115"/>
      <c r="BO8" s="115"/>
      <c r="BP8" s="115"/>
      <c r="BQ8" s="115"/>
    </row>
    <row r="9" spans="1:69" s="118" customFormat="1" ht="16" customHeight="1">
      <c r="A9" s="232" t="s">
        <v>86</v>
      </c>
      <c r="B9" s="232"/>
      <c r="C9" s="232"/>
      <c r="D9" s="167"/>
      <c r="E9" s="300">
        <v>35</v>
      </c>
      <c r="F9" s="300"/>
      <c r="G9" s="300"/>
      <c r="H9" s="300"/>
      <c r="I9" s="300"/>
      <c r="J9" s="115"/>
      <c r="K9" s="115" t="s">
        <v>85</v>
      </c>
      <c r="L9" s="115"/>
      <c r="M9" s="115"/>
      <c r="N9" s="223"/>
      <c r="O9" s="223"/>
      <c r="P9" s="223"/>
      <c r="Q9" s="223"/>
      <c r="R9" s="223"/>
      <c r="S9" s="164" t="s">
        <v>235</v>
      </c>
      <c r="T9" s="165"/>
      <c r="U9" s="165"/>
      <c r="V9" s="201"/>
      <c r="W9" s="201"/>
      <c r="X9" s="201"/>
      <c r="Y9" s="201"/>
      <c r="Z9" s="201"/>
      <c r="AB9" s="118" t="str">
        <f>TEXT(L50,"#,#.000 ")&amp;O50&amp;"("&amp;L34&amp;")"&amp;", "&amp;TEXT(P50,"#,#.000 ")&amp;S50&amp;"("&amp;P34&amp;")"&amp;", "&amp;TEXT(T50,"#,# ")&amp;V50&amp;", comprising of"</f>
        <v>55.222 MT(Net Weight), 55.444 MT(Gross Weight), 2 Coils, comprising of</v>
      </c>
      <c r="AR9" s="123"/>
      <c r="AS9" s="123"/>
      <c r="AT9" s="123"/>
      <c r="AU9" s="115"/>
      <c r="AV9" s="115"/>
      <c r="AW9" s="115"/>
      <c r="AX9" s="115"/>
      <c r="AY9" s="115"/>
      <c r="AZ9" s="115"/>
      <c r="BA9" s="115"/>
      <c r="BB9" s="115"/>
      <c r="BC9" s="115"/>
      <c r="BD9" s="115"/>
      <c r="BE9" s="115"/>
      <c r="BF9" s="115"/>
      <c r="BG9" s="115"/>
      <c r="BH9" s="115"/>
      <c r="BI9" s="115"/>
      <c r="BJ9" s="115"/>
      <c r="BK9" s="115"/>
      <c r="BL9" s="115"/>
      <c r="BM9" s="115"/>
      <c r="BN9" s="115"/>
      <c r="BO9" s="115"/>
      <c r="BP9" s="115"/>
      <c r="BQ9" s="115"/>
    </row>
    <row r="10" spans="1:69" s="118" customFormat="1" ht="16" customHeight="1">
      <c r="A10" s="232" t="s">
        <v>81</v>
      </c>
      <c r="B10" s="232"/>
      <c r="C10" s="232"/>
      <c r="D10" s="232"/>
      <c r="E10" s="301"/>
      <c r="F10" s="301"/>
      <c r="G10" s="301"/>
      <c r="H10" s="301"/>
      <c r="I10" s="301"/>
      <c r="J10" s="301"/>
      <c r="K10" s="301"/>
      <c r="L10" s="301"/>
      <c r="M10" s="301"/>
      <c r="N10" s="301"/>
      <c r="O10" s="122"/>
      <c r="P10" s="122"/>
      <c r="Q10" s="122"/>
      <c r="R10" s="122"/>
      <c r="S10" s="164" t="s">
        <v>236</v>
      </c>
      <c r="T10" s="164"/>
      <c r="U10" s="164"/>
      <c r="V10" s="201" t="s">
        <v>147</v>
      </c>
      <c r="W10" s="201"/>
      <c r="X10" s="201"/>
      <c r="Y10" s="201"/>
      <c r="Z10" s="201"/>
      <c r="AB10" s="118" t="str">
        <f>"Per M.V. "&amp;E8&amp;" from "&amp;G13&amp;" to "&amp;G14</f>
        <v>Per M.V. 1234565 from Kaohsiung, Taiwan to Brisbane, Australia</v>
      </c>
      <c r="AR10" s="123"/>
      <c r="AS10" s="123"/>
      <c r="AT10" s="123"/>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row>
    <row r="11" spans="1:69" s="118" customFormat="1" ht="16" customHeight="1" thickBot="1">
      <c r="A11" s="167" t="s">
        <v>96</v>
      </c>
      <c r="B11" s="167"/>
      <c r="C11" s="167"/>
      <c r="D11" s="167"/>
      <c r="E11" s="301"/>
      <c r="F11" s="301"/>
      <c r="G11" s="301"/>
      <c r="H11" s="301"/>
      <c r="I11" s="301"/>
      <c r="J11" s="301"/>
      <c r="K11" s="301"/>
      <c r="L11" s="301"/>
      <c r="M11" s="301"/>
      <c r="N11" s="301"/>
      <c r="P11" s="115"/>
      <c r="Q11" s="115"/>
      <c r="R11" s="115"/>
      <c r="S11" s="164" t="s">
        <v>237</v>
      </c>
      <c r="T11" s="166"/>
      <c r="U11" s="166"/>
      <c r="V11" s="201" t="s">
        <v>147</v>
      </c>
      <c r="W11" s="201"/>
      <c r="X11" s="201"/>
      <c r="Y11" s="201"/>
      <c r="Z11" s="201"/>
      <c r="AR11" s="115"/>
      <c r="AS11" s="115"/>
      <c r="AT11" s="115"/>
      <c r="AU11" s="121"/>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row>
    <row r="12" spans="1:69" s="118" customFormat="1" ht="16" customHeight="1" thickBot="1">
      <c r="A12" s="232" t="s">
        <v>84</v>
      </c>
      <c r="B12" s="232"/>
      <c r="C12" s="232"/>
      <c r="D12" s="232"/>
      <c r="E12" s="301"/>
      <c r="F12" s="301"/>
      <c r="G12" s="301"/>
      <c r="H12" s="301"/>
      <c r="I12" s="301"/>
      <c r="J12" s="301"/>
      <c r="K12" s="301"/>
      <c r="L12" s="301"/>
      <c r="M12" s="301"/>
      <c r="N12" s="301"/>
      <c r="O12" s="164" t="s">
        <v>239</v>
      </c>
      <c r="P12" s="164"/>
      <c r="Q12" s="164"/>
      <c r="R12" s="171" t="s">
        <v>135</v>
      </c>
      <c r="S12" s="233" t="s">
        <v>238</v>
      </c>
      <c r="T12" s="230"/>
      <c r="U12" s="230"/>
      <c r="V12" s="201" t="s">
        <v>139</v>
      </c>
      <c r="W12" s="201"/>
      <c r="X12" s="201"/>
      <c r="Y12" s="201"/>
      <c r="Z12" s="201"/>
      <c r="AR12" s="125"/>
      <c r="AS12" s="125"/>
      <c r="AT12" s="125"/>
      <c r="AU12" s="125"/>
      <c r="AV12" s="125"/>
      <c r="AW12" s="125"/>
      <c r="AX12" s="125"/>
      <c r="AY12" s="125"/>
      <c r="AZ12" s="125"/>
      <c r="BA12" s="115"/>
      <c r="BB12" s="115"/>
      <c r="BC12" s="115"/>
      <c r="BD12" s="115"/>
      <c r="BE12" s="115"/>
      <c r="BF12" s="115"/>
      <c r="BG12" s="115"/>
      <c r="BH12" s="115"/>
      <c r="BI12" s="115"/>
      <c r="BJ12" s="115"/>
      <c r="BK12" s="115"/>
      <c r="BL12" s="115"/>
      <c r="BM12" s="115"/>
      <c r="BN12" s="115"/>
      <c r="BO12" s="115"/>
      <c r="BP12" s="115"/>
      <c r="BQ12" s="115"/>
    </row>
    <row r="13" spans="1:69" s="118" customFormat="1" ht="16" customHeight="1" thickBot="1">
      <c r="A13" s="229" t="s">
        <v>192</v>
      </c>
      <c r="B13" s="229"/>
      <c r="C13" s="229"/>
      <c r="D13" s="229"/>
      <c r="E13" s="115"/>
      <c r="F13" s="115"/>
      <c r="G13" s="234" t="s">
        <v>194</v>
      </c>
      <c r="H13" s="234"/>
      <c r="I13" s="234"/>
      <c r="J13" s="234"/>
      <c r="K13" s="234"/>
      <c r="L13" s="234"/>
      <c r="M13" s="234"/>
      <c r="N13" s="234"/>
      <c r="O13" s="164" t="s">
        <v>240</v>
      </c>
      <c r="P13" s="164"/>
      <c r="Q13" s="164"/>
      <c r="R13" s="171" t="s">
        <v>185</v>
      </c>
      <c r="S13" s="230" t="s">
        <v>133</v>
      </c>
      <c r="T13" s="230"/>
      <c r="U13" s="230"/>
      <c r="V13" s="201" t="s">
        <v>147</v>
      </c>
      <c r="W13" s="201"/>
      <c r="X13" s="201"/>
      <c r="Y13" s="201"/>
      <c r="Z13" s="201"/>
      <c r="AR13" s="115"/>
      <c r="AS13" s="126"/>
      <c r="AT13" s="126"/>
      <c r="AU13" s="123"/>
      <c r="AV13" s="123"/>
      <c r="AW13" s="123"/>
      <c r="AX13" s="123"/>
      <c r="AY13" s="123"/>
      <c r="AZ13" s="123"/>
      <c r="BA13" s="123"/>
      <c r="BB13" s="123"/>
      <c r="BC13" s="123"/>
      <c r="BD13" s="123"/>
      <c r="BE13" s="123"/>
      <c r="BF13" s="115"/>
      <c r="BG13" s="115"/>
      <c r="BH13" s="115"/>
      <c r="BI13" s="115"/>
      <c r="BJ13" s="115"/>
      <c r="BK13" s="115"/>
      <c r="BL13" s="115"/>
      <c r="BM13" s="115"/>
      <c r="BN13" s="115"/>
      <c r="BO13" s="115"/>
      <c r="BP13" s="115"/>
      <c r="BQ13" s="115"/>
    </row>
    <row r="14" spans="1:69" s="118" customFormat="1" ht="16" customHeight="1" thickBot="1">
      <c r="A14" s="168" t="s">
        <v>193</v>
      </c>
      <c r="B14" s="168"/>
      <c r="C14" s="168"/>
      <c r="D14" s="168"/>
      <c r="E14" s="115"/>
      <c r="F14" s="115"/>
      <c r="G14" s="234" t="s">
        <v>195</v>
      </c>
      <c r="H14" s="234"/>
      <c r="I14" s="234"/>
      <c r="J14" s="234"/>
      <c r="K14" s="234"/>
      <c r="L14" s="234"/>
      <c r="M14" s="234"/>
      <c r="N14" s="234"/>
      <c r="O14" s="115"/>
      <c r="P14" s="115"/>
      <c r="Q14" s="115"/>
      <c r="V14" s="145"/>
      <c r="W14" s="145"/>
      <c r="X14" s="145"/>
      <c r="Y14" s="145"/>
      <c r="Z14" s="145"/>
      <c r="AR14" s="115"/>
      <c r="AS14" s="126"/>
      <c r="AT14" s="126"/>
      <c r="AU14" s="147"/>
      <c r="AV14" s="147"/>
      <c r="AW14" s="147"/>
      <c r="AX14" s="147"/>
      <c r="AY14" s="147"/>
      <c r="AZ14" s="147"/>
      <c r="BA14" s="147"/>
      <c r="BB14" s="147"/>
      <c r="BC14" s="147"/>
      <c r="BD14" s="147"/>
      <c r="BE14" s="147"/>
      <c r="BF14" s="115"/>
      <c r="BG14" s="115"/>
      <c r="BH14" s="115"/>
      <c r="BI14" s="115"/>
      <c r="BJ14" s="115"/>
      <c r="BK14" s="115"/>
      <c r="BL14" s="115"/>
      <c r="BM14" s="115"/>
      <c r="BN14" s="115"/>
      <c r="BO14" s="115"/>
      <c r="BP14" s="115"/>
      <c r="BQ14" s="115"/>
    </row>
    <row r="15" spans="1:69" s="118" customFormat="1" ht="16" customHeight="1" thickBot="1">
      <c r="A15" s="168" t="s">
        <v>102</v>
      </c>
      <c r="B15" s="168"/>
      <c r="C15" s="168"/>
      <c r="D15" s="168"/>
      <c r="E15" s="127"/>
      <c r="F15" s="127"/>
      <c r="G15" s="127"/>
      <c r="H15" s="127"/>
      <c r="I15" s="127"/>
      <c r="J15" s="127"/>
      <c r="K15" s="127"/>
      <c r="L15" s="127"/>
      <c r="M15" s="127"/>
      <c r="N15" s="127"/>
      <c r="O15" s="115"/>
      <c r="P15" s="115"/>
      <c r="R15" s="171" t="s">
        <v>185</v>
      </c>
      <c r="S15" s="236" t="s">
        <v>206</v>
      </c>
      <c r="T15" s="237"/>
      <c r="U15" s="237"/>
      <c r="V15" s="237"/>
      <c r="W15" s="237"/>
      <c r="X15" s="237"/>
      <c r="Y15" s="237"/>
      <c r="Z15" s="237"/>
      <c r="AR15" s="115"/>
      <c r="AS15" s="126"/>
      <c r="AT15" s="126"/>
      <c r="AU15" s="123"/>
      <c r="AV15" s="123"/>
      <c r="AW15" s="123"/>
      <c r="AX15" s="123"/>
      <c r="AY15" s="123"/>
      <c r="AZ15" s="123"/>
      <c r="BA15" s="123"/>
      <c r="BB15" s="123"/>
      <c r="BC15" s="123"/>
      <c r="BD15" s="123"/>
      <c r="BE15" s="123"/>
      <c r="BF15" s="115"/>
      <c r="BG15" s="115"/>
      <c r="BH15" s="115"/>
      <c r="BI15" s="115"/>
      <c r="BJ15" s="115"/>
      <c r="BK15" s="115"/>
      <c r="BL15" s="115"/>
      <c r="BM15" s="115"/>
      <c r="BN15" s="115"/>
      <c r="BO15" s="115"/>
      <c r="BP15" s="115"/>
      <c r="BQ15" s="115"/>
    </row>
    <row r="16" spans="1:69" s="118" customFormat="1" ht="16" customHeight="1">
      <c r="A16" s="168" t="s">
        <v>104</v>
      </c>
      <c r="B16" s="169"/>
      <c r="C16" s="169"/>
      <c r="D16" s="169"/>
      <c r="E16" s="127"/>
      <c r="F16" s="127"/>
      <c r="G16" s="127"/>
      <c r="H16" s="127"/>
      <c r="I16" s="127"/>
      <c r="J16" s="127"/>
      <c r="K16" s="127"/>
      <c r="L16" s="127"/>
      <c r="M16" s="127"/>
      <c r="N16" s="127"/>
      <c r="P16" s="115"/>
      <c r="Q16" s="115"/>
      <c r="S16" s="235"/>
      <c r="T16" s="192"/>
      <c r="U16" s="192"/>
      <c r="AB16" s="118" t="s">
        <v>106</v>
      </c>
      <c r="AC16" s="118" t="s">
        <v>148</v>
      </c>
      <c r="AR16" s="115"/>
      <c r="AS16" s="115"/>
      <c r="AT16" s="115"/>
      <c r="AU16" s="115"/>
      <c r="AV16" s="115"/>
      <c r="AW16" s="123"/>
      <c r="AX16" s="123"/>
      <c r="AY16" s="123"/>
      <c r="AZ16" s="123"/>
      <c r="BA16" s="123"/>
      <c r="BB16" s="123"/>
      <c r="BC16" s="123"/>
      <c r="BD16" s="123"/>
      <c r="BE16" s="123"/>
      <c r="BF16" s="123"/>
      <c r="BG16" s="123"/>
      <c r="BH16" s="123"/>
      <c r="BI16" s="123"/>
      <c r="BJ16" s="123"/>
      <c r="BK16" s="123"/>
      <c r="BL16" s="123"/>
      <c r="BM16" s="123"/>
      <c r="BN16" s="123"/>
      <c r="BO16" s="123"/>
      <c r="BP16" s="123"/>
      <c r="BQ16" s="123"/>
    </row>
    <row r="17" spans="1:69" s="118" customFormat="1" ht="16" customHeight="1">
      <c r="A17" s="168" t="s">
        <v>105</v>
      </c>
      <c r="B17" s="170"/>
      <c r="C17" s="170"/>
      <c r="D17" s="170"/>
      <c r="E17" s="223" t="s">
        <v>107</v>
      </c>
      <c r="F17" s="223"/>
      <c r="G17" s="223"/>
      <c r="H17" s="223"/>
      <c r="I17" s="223"/>
      <c r="J17" s="231" t="s">
        <v>118</v>
      </c>
      <c r="K17" s="231"/>
      <c r="L17" s="231"/>
      <c r="M17" s="223"/>
      <c r="N17" s="223"/>
      <c r="O17" s="223"/>
      <c r="P17" s="223"/>
      <c r="Q17" s="223"/>
      <c r="S17" s="164" t="s">
        <v>119</v>
      </c>
      <c r="T17" s="164"/>
      <c r="U17" s="164"/>
      <c r="V17" s="223"/>
      <c r="W17" s="223"/>
      <c r="X17" s="223"/>
      <c r="Y17" s="223"/>
      <c r="Z17" s="223"/>
      <c r="AB17" s="118" t="s">
        <v>108</v>
      </c>
      <c r="AC17" s="118" t="s">
        <v>149</v>
      </c>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row>
    <row r="18" spans="1:69" s="118" customFormat="1" ht="16" customHeight="1">
      <c r="B18" s="126"/>
      <c r="C18" s="126"/>
      <c r="D18" s="115"/>
      <c r="E18" s="115"/>
      <c r="F18" s="115"/>
      <c r="G18" s="115"/>
      <c r="H18" s="115"/>
      <c r="I18" s="115"/>
      <c r="J18" s="115"/>
      <c r="K18" s="115"/>
      <c r="L18" s="115"/>
      <c r="M18" s="115"/>
      <c r="N18" s="115"/>
      <c r="O18" s="115"/>
      <c r="P18" s="115"/>
      <c r="Q18" s="115"/>
      <c r="R18" s="115"/>
      <c r="S18" s="229" t="s">
        <v>234</v>
      </c>
      <c r="T18" s="229"/>
      <c r="U18" s="229"/>
      <c r="V18" s="223" t="s">
        <v>134</v>
      </c>
      <c r="W18" s="223"/>
      <c r="X18" s="223"/>
      <c r="Y18" s="223"/>
      <c r="Z18" s="223"/>
      <c r="AB18" s="118" t="s">
        <v>109</v>
      </c>
      <c r="AC18" s="118" t="s">
        <v>150</v>
      </c>
      <c r="AR18" s="115"/>
      <c r="AS18" s="115"/>
      <c r="AT18" s="115"/>
      <c r="AU18" s="115"/>
      <c r="AV18" s="115"/>
      <c r="AW18" s="115"/>
      <c r="AX18" s="124"/>
      <c r="AY18" s="124"/>
      <c r="AZ18" s="124"/>
      <c r="BA18" s="115"/>
      <c r="BB18" s="123"/>
      <c r="BC18" s="123"/>
      <c r="BD18" s="123"/>
      <c r="BE18" s="123"/>
      <c r="BF18" s="123"/>
      <c r="BG18" s="123"/>
      <c r="BH18" s="123"/>
      <c r="BI18" s="115"/>
      <c r="BJ18" s="115"/>
      <c r="BK18" s="115"/>
      <c r="BL18" s="115"/>
      <c r="BM18" s="115"/>
      <c r="BN18" s="115"/>
      <c r="BO18" s="115"/>
      <c r="BP18" s="115"/>
      <c r="BQ18" s="115"/>
    </row>
    <row r="19" spans="1:69" s="118" customFormat="1" ht="16" customHeight="1">
      <c r="A19" s="166" t="s">
        <v>42</v>
      </c>
      <c r="B19" s="115"/>
      <c r="C19" s="115"/>
      <c r="D19" s="115"/>
      <c r="I19" s="118" t="s">
        <v>43</v>
      </c>
      <c r="J19" s="226">
        <v>5555</v>
      </c>
      <c r="K19" s="226"/>
      <c r="L19" s="226"/>
      <c r="M19" s="192" t="s">
        <v>44</v>
      </c>
      <c r="N19" s="192"/>
      <c r="O19" s="227">
        <v>45366</v>
      </c>
      <c r="P19" s="227"/>
      <c r="Q19" s="227"/>
      <c r="R19" s="227"/>
      <c r="S19" s="227"/>
      <c r="T19" s="227"/>
      <c r="AB19" s="118" t="s">
        <v>110</v>
      </c>
      <c r="AC19" s="118" t="s">
        <v>151</v>
      </c>
      <c r="AR19" s="115"/>
      <c r="AS19" s="115"/>
      <c r="AT19" s="115"/>
      <c r="AU19" s="115"/>
      <c r="AV19" s="115"/>
      <c r="AW19" s="115"/>
      <c r="AX19" s="124"/>
      <c r="AY19" s="124"/>
      <c r="AZ19" s="124"/>
      <c r="BA19" s="115"/>
      <c r="BB19" s="123"/>
      <c r="BC19" s="123"/>
      <c r="BD19" s="123"/>
      <c r="BE19" s="123"/>
      <c r="BF19" s="123"/>
      <c r="BG19" s="123"/>
      <c r="BH19" s="123"/>
      <c r="BI19" s="115"/>
      <c r="BJ19" s="115"/>
      <c r="BK19" s="115"/>
      <c r="BL19" s="115"/>
      <c r="BM19" s="115"/>
      <c r="BN19" s="115"/>
      <c r="BO19" s="115"/>
      <c r="BP19" s="115"/>
      <c r="BQ19" s="115"/>
    </row>
    <row r="20" spans="1:69" s="118" customFormat="1" ht="16" customHeight="1">
      <c r="A20" s="166" t="s">
        <v>45</v>
      </c>
      <c r="B20" s="115"/>
      <c r="C20" s="115"/>
      <c r="D20" s="115"/>
      <c r="E20" s="115"/>
      <c r="F20" s="115"/>
      <c r="G20" s="115"/>
      <c r="I20" s="118" t="s">
        <v>43</v>
      </c>
      <c r="J20" s="226">
        <v>5555</v>
      </c>
      <c r="K20" s="226"/>
      <c r="L20" s="226"/>
      <c r="M20" s="192" t="s">
        <v>44</v>
      </c>
      <c r="N20" s="192"/>
      <c r="O20" s="227">
        <v>45356</v>
      </c>
      <c r="P20" s="227"/>
      <c r="Q20" s="227"/>
      <c r="R20" s="227"/>
      <c r="S20" s="227"/>
      <c r="T20" s="227"/>
      <c r="AB20" s="118" t="s">
        <v>116</v>
      </c>
      <c r="AC20" s="118" t="s">
        <v>152</v>
      </c>
      <c r="AD20" s="118" t="s">
        <v>121</v>
      </c>
      <c r="AE20" s="118" t="s">
        <v>153</v>
      </c>
      <c r="AR20" s="115"/>
      <c r="AS20" s="115"/>
      <c r="AT20" s="115"/>
      <c r="AU20" s="115"/>
      <c r="AV20" s="115"/>
      <c r="AW20" s="115"/>
      <c r="AX20" s="124"/>
      <c r="AY20" s="124"/>
      <c r="AZ20" s="124"/>
      <c r="BA20" s="115"/>
      <c r="BB20" s="123"/>
      <c r="BC20" s="123"/>
      <c r="BD20" s="123"/>
      <c r="BE20" s="123"/>
      <c r="BF20" s="123"/>
      <c r="BG20" s="123"/>
      <c r="BH20" s="123"/>
      <c r="BI20" s="115"/>
      <c r="BJ20" s="115"/>
      <c r="BK20" s="115"/>
      <c r="BL20" s="115"/>
      <c r="BM20" s="115"/>
      <c r="BN20" s="115"/>
      <c r="BO20" s="115"/>
      <c r="BP20" s="115"/>
      <c r="BQ20" s="115"/>
    </row>
    <row r="21" spans="1:69" s="118" customFormat="1" ht="16" customHeight="1">
      <c r="A21" s="166" t="s">
        <v>127</v>
      </c>
      <c r="D21" s="115"/>
      <c r="E21" s="115"/>
      <c r="F21" s="115"/>
      <c r="I21" s="118" t="s">
        <v>43</v>
      </c>
      <c r="J21" s="226">
        <v>5555</v>
      </c>
      <c r="K21" s="226"/>
      <c r="L21" s="226"/>
      <c r="M21" s="192" t="s">
        <v>44</v>
      </c>
      <c r="N21" s="192"/>
      <c r="O21" s="227">
        <v>45356</v>
      </c>
      <c r="P21" s="227"/>
      <c r="Q21" s="227"/>
      <c r="R21" s="227"/>
      <c r="S21" s="227"/>
      <c r="T21" s="227"/>
      <c r="U21" s="115"/>
      <c r="V21" s="115"/>
      <c r="W21" s="115"/>
      <c r="AB21" s="118" t="s">
        <v>111</v>
      </c>
      <c r="AC21" s="118" t="s">
        <v>154</v>
      </c>
      <c r="AD21" s="118" t="s">
        <v>122</v>
      </c>
      <c r="AE21" s="118" t="s">
        <v>155</v>
      </c>
      <c r="AR21" s="115"/>
      <c r="AS21" s="115"/>
      <c r="AT21" s="115"/>
      <c r="AU21" s="115"/>
      <c r="AV21" s="115"/>
      <c r="AW21" s="115"/>
      <c r="AX21" s="124"/>
      <c r="AY21" s="124"/>
      <c r="AZ21" s="124"/>
      <c r="BA21" s="115"/>
      <c r="BB21" s="123"/>
      <c r="BC21" s="123"/>
      <c r="BD21" s="123"/>
      <c r="BE21" s="123"/>
      <c r="BF21" s="123"/>
      <c r="BG21" s="123"/>
      <c r="BH21" s="123"/>
      <c r="BI21" s="115"/>
      <c r="BJ21" s="115"/>
      <c r="BK21" s="115"/>
      <c r="BL21" s="115"/>
      <c r="BM21" s="115"/>
      <c r="BN21" s="115"/>
      <c r="BO21" s="115"/>
      <c r="BP21" s="115"/>
      <c r="BQ21" s="115"/>
    </row>
    <row r="22" spans="1:69" s="118" customFormat="1" ht="16" customHeight="1">
      <c r="A22" s="166" t="s">
        <v>128</v>
      </c>
      <c r="D22" s="115"/>
      <c r="E22" s="115"/>
      <c r="F22" s="115"/>
      <c r="I22" s="118" t="s">
        <v>43</v>
      </c>
      <c r="J22" s="226">
        <v>5555</v>
      </c>
      <c r="K22" s="226"/>
      <c r="L22" s="226"/>
      <c r="M22" s="192" t="s">
        <v>44</v>
      </c>
      <c r="N22" s="192"/>
      <c r="O22" s="227">
        <v>45356</v>
      </c>
      <c r="P22" s="227"/>
      <c r="Q22" s="227"/>
      <c r="R22" s="227"/>
      <c r="S22" s="227"/>
      <c r="T22" s="227"/>
      <c r="U22" s="115"/>
      <c r="V22" s="115"/>
      <c r="W22" s="115"/>
      <c r="X22" s="115"/>
      <c r="Y22" s="115"/>
      <c r="Z22" s="115"/>
      <c r="AB22" s="118" t="s">
        <v>113</v>
      </c>
      <c r="AC22" s="118" t="s">
        <v>156</v>
      </c>
      <c r="AD22" s="118" t="s">
        <v>123</v>
      </c>
      <c r="AE22" s="118" t="s">
        <v>157</v>
      </c>
      <c r="AR22" s="115"/>
      <c r="AS22" s="115"/>
      <c r="AT22" s="115"/>
      <c r="AU22" s="115"/>
      <c r="AV22" s="115"/>
      <c r="AW22" s="115"/>
      <c r="AX22" s="124"/>
      <c r="AY22" s="124"/>
      <c r="AZ22" s="124"/>
      <c r="BA22" s="115"/>
      <c r="BB22" s="123"/>
      <c r="BC22" s="123"/>
      <c r="BD22" s="123"/>
      <c r="BE22" s="123"/>
      <c r="BF22" s="123"/>
      <c r="BG22" s="123"/>
      <c r="BH22" s="123"/>
      <c r="BI22" s="115"/>
      <c r="BJ22" s="115"/>
      <c r="BK22" s="115"/>
      <c r="BL22" s="115"/>
      <c r="BM22" s="115"/>
      <c r="BN22" s="115"/>
      <c r="BO22" s="115"/>
      <c r="BP22" s="115"/>
      <c r="BQ22" s="115"/>
    </row>
    <row r="23" spans="1:69" s="118" customFormat="1" ht="16" customHeight="1">
      <c r="A23" s="166" t="s">
        <v>129</v>
      </c>
      <c r="D23" s="115"/>
      <c r="E23" s="115"/>
      <c r="F23" s="115"/>
      <c r="I23" s="118" t="s">
        <v>43</v>
      </c>
      <c r="J23" s="226">
        <v>5555</v>
      </c>
      <c r="K23" s="226"/>
      <c r="L23" s="226"/>
      <c r="M23" s="192" t="s">
        <v>44</v>
      </c>
      <c r="N23" s="192"/>
      <c r="O23" s="227">
        <v>45356</v>
      </c>
      <c r="P23" s="227"/>
      <c r="Q23" s="227"/>
      <c r="R23" s="227"/>
      <c r="S23" s="227"/>
      <c r="T23" s="227"/>
      <c r="U23" s="115"/>
      <c r="V23" s="115"/>
      <c r="W23" s="115"/>
      <c r="X23" s="115"/>
      <c r="Y23" s="115"/>
      <c r="Z23" s="115"/>
      <c r="AB23" s="118" t="s">
        <v>112</v>
      </c>
      <c r="AC23" s="118" t="s">
        <v>158</v>
      </c>
      <c r="AD23" s="118" t="s">
        <v>124</v>
      </c>
      <c r="AE23" s="118" t="s">
        <v>159</v>
      </c>
      <c r="AN23" s="113" t="s">
        <v>219</v>
      </c>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row>
    <row r="24" spans="1:69" s="118" customFormat="1" ht="16" customHeight="1">
      <c r="A24" s="166" t="s">
        <v>46</v>
      </c>
      <c r="D24" s="115"/>
      <c r="E24" s="115"/>
      <c r="F24" s="115"/>
      <c r="I24" s="118" t="s">
        <v>43</v>
      </c>
      <c r="J24" s="223" t="s">
        <v>222</v>
      </c>
      <c r="K24" s="223"/>
      <c r="L24" s="223"/>
      <c r="M24" s="115" t="s">
        <v>130</v>
      </c>
      <c r="P24" s="118" t="s">
        <v>141</v>
      </c>
      <c r="Q24" s="192"/>
      <c r="R24" s="192"/>
      <c r="S24" s="192"/>
      <c r="T24" s="192"/>
      <c r="U24" s="192"/>
      <c r="V24" s="192"/>
      <c r="W24" s="192"/>
      <c r="X24" s="192"/>
      <c r="Y24" s="192"/>
      <c r="Z24" s="115" t="s">
        <v>142</v>
      </c>
      <c r="AB24" s="118" t="s">
        <v>115</v>
      </c>
      <c r="AC24" s="118" t="s">
        <v>160</v>
      </c>
      <c r="AD24" s="118" t="s">
        <v>125</v>
      </c>
      <c r="AE24" s="118" t="s">
        <v>161</v>
      </c>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row>
    <row r="25" spans="1:69" s="118" customFormat="1" ht="16" customHeight="1">
      <c r="D25" s="115"/>
      <c r="E25" s="115"/>
      <c r="F25" s="115"/>
      <c r="J25" s="124"/>
      <c r="K25" s="124"/>
      <c r="L25" s="124"/>
      <c r="M25" s="115"/>
      <c r="Q25" s="116"/>
      <c r="R25" s="116"/>
      <c r="S25" s="116"/>
      <c r="T25" s="116"/>
      <c r="U25" s="116"/>
      <c r="V25" s="116"/>
      <c r="W25" s="116"/>
      <c r="X25" s="116"/>
      <c r="Y25" s="116"/>
      <c r="Z25" s="115"/>
      <c r="AB25" s="118" t="s">
        <v>117</v>
      </c>
      <c r="AC25" s="118" t="s">
        <v>162</v>
      </c>
      <c r="AD25" s="118" t="s">
        <v>126</v>
      </c>
      <c r="AE25" s="118" t="s">
        <v>163</v>
      </c>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row>
    <row r="26" spans="1:69" s="118" customFormat="1" ht="16" customHeight="1">
      <c r="A26" s="228" t="s">
        <v>48</v>
      </c>
      <c r="B26" s="228"/>
      <c r="C26" s="228"/>
      <c r="D26" s="228"/>
      <c r="E26" s="118" t="s">
        <v>143</v>
      </c>
      <c r="AB26" s="118" t="s">
        <v>114</v>
      </c>
      <c r="AC26" s="118" t="s">
        <v>120</v>
      </c>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row>
    <row r="27" spans="1:69" s="118" customFormat="1" ht="16"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row>
    <row r="28" spans="1:69" s="118" customFormat="1" ht="16" customHeight="1">
      <c r="A28" s="124"/>
      <c r="B28" s="124"/>
      <c r="C28" s="124"/>
      <c r="D28" s="124"/>
      <c r="E28" s="115"/>
      <c r="F28" s="124"/>
      <c r="G28" s="124"/>
      <c r="H28" s="124"/>
      <c r="I28" s="124"/>
      <c r="J28" s="124"/>
      <c r="K28" s="124"/>
      <c r="L28" s="124"/>
      <c r="M28" s="124"/>
      <c r="N28" s="124"/>
      <c r="O28" s="124"/>
      <c r="P28" s="124"/>
      <c r="Q28" s="124"/>
      <c r="R28" s="124"/>
      <c r="S28" s="124"/>
      <c r="T28" s="124"/>
      <c r="U28" s="124"/>
      <c r="V28" s="124"/>
      <c r="W28" s="124"/>
      <c r="X28" s="124"/>
      <c r="Y28" s="124"/>
      <c r="Z28" s="124"/>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row>
    <row r="29" spans="1:69" s="118" customFormat="1" ht="16" customHeight="1">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C29" s="162" t="s">
        <v>227</v>
      </c>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row>
    <row r="30" spans="1:69" s="118" customFormat="1" ht="16" customHeight="1">
      <c r="A30" s="116"/>
      <c r="B30" s="116"/>
      <c r="C30" s="116"/>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C30" s="162" t="s">
        <v>228</v>
      </c>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row>
    <row r="31" spans="1:69" s="118" customFormat="1" ht="16" customHeight="1">
      <c r="A31" s="116"/>
      <c r="B31" s="116"/>
      <c r="C31" s="116"/>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B31" s="118" t="s">
        <v>144</v>
      </c>
      <c r="AC31" s="163" t="s">
        <v>229</v>
      </c>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row>
    <row r="32" spans="1:69" s="118" customFormat="1" ht="16" customHeight="1">
      <c r="A32" s="116"/>
      <c r="B32" s="116"/>
      <c r="C32" s="116"/>
      <c r="D32" s="124"/>
      <c r="E32" s="124"/>
      <c r="F32" s="124"/>
      <c r="G32" s="124"/>
      <c r="H32" s="124"/>
      <c r="I32" s="124"/>
      <c r="J32" s="124"/>
      <c r="K32" s="124"/>
      <c r="L32" s="124"/>
      <c r="M32" s="124"/>
      <c r="N32" s="124"/>
      <c r="O32" s="124"/>
      <c r="P32" s="124"/>
      <c r="Q32" s="124"/>
      <c r="R32" s="124"/>
      <c r="S32" s="124"/>
      <c r="T32" s="124"/>
      <c r="U32" s="222" t="s">
        <v>164</v>
      </c>
      <c r="V32" s="222"/>
      <c r="W32" s="223" t="s">
        <v>144</v>
      </c>
      <c r="X32" s="223"/>
      <c r="Y32" s="223"/>
      <c r="Z32" s="223"/>
      <c r="AB32" s="118" t="s">
        <v>137</v>
      </c>
      <c r="AC32" s="163" t="s">
        <v>230</v>
      </c>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row>
    <row r="33" spans="1:69" s="118" customFormat="1" ht="16" customHeight="1">
      <c r="A33" s="115"/>
      <c r="B33" s="115"/>
      <c r="C33" s="115"/>
      <c r="D33" s="115"/>
      <c r="E33" s="115"/>
      <c r="F33" s="115"/>
      <c r="G33" s="115"/>
      <c r="H33" s="115"/>
      <c r="I33" s="115"/>
      <c r="J33" s="115"/>
      <c r="K33" s="115"/>
      <c r="L33" s="115"/>
      <c r="M33" s="115"/>
      <c r="N33" s="115"/>
      <c r="O33" s="115"/>
      <c r="P33" s="115"/>
      <c r="Q33" s="115"/>
      <c r="R33" s="115"/>
      <c r="S33" s="115"/>
      <c r="T33" s="115"/>
      <c r="U33" s="222" t="s">
        <v>164</v>
      </c>
      <c r="V33" s="222"/>
      <c r="W33" s="222"/>
      <c r="X33" s="222"/>
      <c r="Y33" s="222"/>
      <c r="Z33" s="222"/>
      <c r="AB33" s="118" t="s">
        <v>145</v>
      </c>
      <c r="AC33" s="163" t="s">
        <v>231</v>
      </c>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row>
    <row r="34" spans="1:69" s="118" customFormat="1" ht="16" customHeight="1">
      <c r="A34" s="211" t="s">
        <v>131</v>
      </c>
      <c r="B34" s="211"/>
      <c r="C34" s="211"/>
      <c r="D34" s="211"/>
      <c r="E34" s="204" t="s">
        <v>132</v>
      </c>
      <c r="F34" s="188"/>
      <c r="G34" s="189"/>
      <c r="H34" s="204" t="s">
        <v>136</v>
      </c>
      <c r="I34" s="188"/>
      <c r="J34" s="188"/>
      <c r="K34" s="189"/>
      <c r="L34" s="204" t="s">
        <v>201</v>
      </c>
      <c r="M34" s="188"/>
      <c r="N34" s="188"/>
      <c r="O34" s="189"/>
      <c r="P34" s="204" t="s">
        <v>146</v>
      </c>
      <c r="Q34" s="188"/>
      <c r="R34" s="188"/>
      <c r="S34" s="189"/>
      <c r="T34" s="204" t="s">
        <v>186</v>
      </c>
      <c r="U34" s="188"/>
      <c r="V34" s="188"/>
      <c r="W34" s="189"/>
      <c r="X34" s="204" t="s">
        <v>187</v>
      </c>
      <c r="Y34" s="188"/>
      <c r="Z34" s="189"/>
      <c r="AC34" s="163" t="s">
        <v>232</v>
      </c>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row>
    <row r="35" spans="1:69" s="118" customFormat="1" ht="16" customHeight="1">
      <c r="A35" s="211" t="s">
        <v>188</v>
      </c>
      <c r="B35" s="211"/>
      <c r="C35" s="211"/>
      <c r="D35" s="211"/>
      <c r="E35" s="212" t="s">
        <v>189</v>
      </c>
      <c r="F35" s="213"/>
      <c r="G35" s="214"/>
      <c r="H35" s="215"/>
      <c r="I35" s="216"/>
      <c r="J35" s="216"/>
      <c r="K35" s="217"/>
      <c r="L35" s="220">
        <v>55.222000000000001</v>
      </c>
      <c r="M35" s="221"/>
      <c r="N35" s="221"/>
      <c r="O35" s="128" t="str">
        <f>IF(A35="","","MT")</f>
        <v>MT</v>
      </c>
      <c r="P35" s="218">
        <v>55.444000000000003</v>
      </c>
      <c r="Q35" s="219"/>
      <c r="R35" s="219"/>
      <c r="S35" s="128" t="str">
        <f>IF(A35="","","MT")</f>
        <v>MT</v>
      </c>
      <c r="T35" s="205">
        <v>2</v>
      </c>
      <c r="U35" s="206"/>
      <c r="V35" s="224" t="str">
        <f>IF($A35="","",$W$32)</f>
        <v>Coils</v>
      </c>
      <c r="W35" s="225"/>
      <c r="X35" s="204"/>
      <c r="Y35" s="188"/>
      <c r="Z35" s="189"/>
      <c r="AC35" s="162" t="s">
        <v>233</v>
      </c>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row>
    <row r="36" spans="1:69" s="118" customFormat="1" ht="16" customHeight="1">
      <c r="A36" s="211"/>
      <c r="B36" s="211"/>
      <c r="C36" s="211"/>
      <c r="D36" s="211"/>
      <c r="E36" s="212"/>
      <c r="F36" s="213"/>
      <c r="G36" s="214"/>
      <c r="H36" s="215"/>
      <c r="I36" s="216"/>
      <c r="J36" s="216"/>
      <c r="K36" s="217"/>
      <c r="L36" s="220"/>
      <c r="M36" s="221"/>
      <c r="N36" s="221"/>
      <c r="O36" s="128" t="str">
        <f t="shared" ref="O36:O49" si="0">IF(A36="","","MT")</f>
        <v/>
      </c>
      <c r="P36" s="218"/>
      <c r="Q36" s="219"/>
      <c r="R36" s="219"/>
      <c r="S36" s="128" t="str">
        <f t="shared" ref="S36:S49" si="1">IF(A36="","","MT")</f>
        <v/>
      </c>
      <c r="T36" s="205"/>
      <c r="U36" s="206"/>
      <c r="V36" s="224" t="str">
        <f t="shared" ref="V36:V50" si="2">IF($A36="","",$W$32)</f>
        <v/>
      </c>
      <c r="W36" s="225"/>
      <c r="X36" s="204"/>
      <c r="Y36" s="188"/>
      <c r="Z36" s="189"/>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row>
    <row r="37" spans="1:69" s="118" customFormat="1" ht="16" customHeight="1">
      <c r="A37" s="211"/>
      <c r="B37" s="211"/>
      <c r="C37" s="211"/>
      <c r="D37" s="211"/>
      <c r="E37" s="212"/>
      <c r="F37" s="213"/>
      <c r="G37" s="214"/>
      <c r="H37" s="215"/>
      <c r="I37" s="216"/>
      <c r="J37" s="216"/>
      <c r="K37" s="217"/>
      <c r="L37" s="220"/>
      <c r="M37" s="221"/>
      <c r="N37" s="221"/>
      <c r="O37" s="128" t="str">
        <f t="shared" si="0"/>
        <v/>
      </c>
      <c r="P37" s="218"/>
      <c r="Q37" s="219"/>
      <c r="R37" s="219"/>
      <c r="S37" s="128" t="str">
        <f t="shared" si="1"/>
        <v/>
      </c>
      <c r="T37" s="205"/>
      <c r="U37" s="206"/>
      <c r="V37" s="224" t="str">
        <f t="shared" si="2"/>
        <v/>
      </c>
      <c r="W37" s="225"/>
      <c r="X37" s="204"/>
      <c r="Y37" s="188"/>
      <c r="Z37" s="189"/>
      <c r="AC37" s="113" t="s">
        <v>296</v>
      </c>
      <c r="AR37" s="124"/>
      <c r="AS37" s="124"/>
      <c r="AT37" s="124"/>
      <c r="AU37" s="124"/>
      <c r="AV37" s="124"/>
      <c r="AW37" s="124"/>
      <c r="AX37" s="124"/>
      <c r="AY37" s="124"/>
      <c r="AZ37" s="124"/>
      <c r="BA37" s="124"/>
      <c r="BB37" s="124"/>
      <c r="BC37" s="123"/>
      <c r="BD37" s="123"/>
      <c r="BE37" s="123"/>
      <c r="BF37" s="123"/>
      <c r="BG37" s="123"/>
      <c r="BH37" s="123"/>
      <c r="BI37" s="123"/>
      <c r="BJ37" s="123"/>
      <c r="BK37" s="123"/>
      <c r="BL37" s="123"/>
      <c r="BM37" s="123"/>
      <c r="BN37" s="123"/>
      <c r="BO37" s="123"/>
      <c r="BP37" s="123"/>
      <c r="BQ37" s="123"/>
    </row>
    <row r="38" spans="1:69" s="118" customFormat="1" ht="16" customHeight="1">
      <c r="A38" s="211"/>
      <c r="B38" s="211"/>
      <c r="C38" s="211"/>
      <c r="D38" s="211"/>
      <c r="E38" s="212"/>
      <c r="F38" s="213"/>
      <c r="G38" s="214"/>
      <c r="H38" s="215"/>
      <c r="I38" s="216"/>
      <c r="J38" s="216"/>
      <c r="K38" s="217"/>
      <c r="L38" s="220"/>
      <c r="M38" s="221"/>
      <c r="N38" s="221"/>
      <c r="O38" s="128" t="str">
        <f t="shared" si="0"/>
        <v/>
      </c>
      <c r="P38" s="218"/>
      <c r="Q38" s="219"/>
      <c r="R38" s="219"/>
      <c r="S38" s="128" t="str">
        <f t="shared" si="1"/>
        <v/>
      </c>
      <c r="T38" s="205"/>
      <c r="U38" s="206"/>
      <c r="V38" s="224" t="str">
        <f t="shared" si="2"/>
        <v/>
      </c>
      <c r="W38" s="225"/>
      <c r="X38" s="204"/>
      <c r="Y38" s="188"/>
      <c r="Z38" s="189"/>
      <c r="AR38" s="133"/>
      <c r="AS38" s="133"/>
      <c r="AT38" s="133"/>
      <c r="AU38" s="133"/>
      <c r="AV38" s="133"/>
      <c r="AW38" s="133"/>
      <c r="AX38" s="124"/>
      <c r="AY38" s="124"/>
      <c r="AZ38" s="130"/>
      <c r="BA38" s="130"/>
      <c r="BB38" s="130"/>
      <c r="BC38" s="131"/>
      <c r="BD38" s="131"/>
      <c r="BE38" s="131"/>
      <c r="BF38" s="131"/>
      <c r="BG38" s="131"/>
      <c r="BH38" s="131"/>
      <c r="BI38" s="131"/>
      <c r="BJ38" s="131"/>
      <c r="BK38" s="131"/>
      <c r="BL38" s="131"/>
      <c r="BM38" s="131"/>
      <c r="BN38" s="131"/>
      <c r="BO38" s="131"/>
      <c r="BP38" s="131"/>
      <c r="BQ38" s="131"/>
    </row>
    <row r="39" spans="1:69" s="118" customFormat="1" ht="16" customHeight="1">
      <c r="A39" s="211"/>
      <c r="B39" s="211"/>
      <c r="C39" s="211"/>
      <c r="D39" s="211"/>
      <c r="E39" s="212"/>
      <c r="F39" s="213"/>
      <c r="G39" s="214"/>
      <c r="H39" s="215"/>
      <c r="I39" s="216"/>
      <c r="J39" s="216"/>
      <c r="K39" s="217"/>
      <c r="L39" s="220"/>
      <c r="M39" s="221"/>
      <c r="N39" s="221"/>
      <c r="O39" s="128" t="str">
        <f t="shared" si="0"/>
        <v/>
      </c>
      <c r="P39" s="218"/>
      <c r="Q39" s="219"/>
      <c r="R39" s="219"/>
      <c r="S39" s="128" t="str">
        <f t="shared" si="1"/>
        <v/>
      </c>
      <c r="T39" s="205"/>
      <c r="U39" s="206"/>
      <c r="V39" s="224" t="str">
        <f t="shared" si="2"/>
        <v/>
      </c>
      <c r="W39" s="225"/>
      <c r="X39" s="204"/>
      <c r="Y39" s="188"/>
      <c r="Z39" s="189"/>
      <c r="AR39" s="133"/>
      <c r="AS39" s="133"/>
      <c r="AT39" s="133"/>
      <c r="AU39" s="133"/>
      <c r="AV39" s="133"/>
      <c r="AW39" s="133"/>
      <c r="AX39" s="124"/>
      <c r="AY39" s="124"/>
      <c r="AZ39" s="130"/>
      <c r="BA39" s="130"/>
      <c r="BB39" s="130"/>
      <c r="BC39" s="131"/>
      <c r="BD39" s="131"/>
      <c r="BE39" s="131"/>
      <c r="BF39" s="131"/>
      <c r="BG39" s="131"/>
      <c r="BH39" s="131"/>
      <c r="BI39" s="131"/>
      <c r="BJ39" s="131"/>
      <c r="BK39" s="131"/>
      <c r="BL39" s="131"/>
      <c r="BM39" s="131"/>
      <c r="BN39" s="131"/>
      <c r="BO39" s="131"/>
      <c r="BP39" s="131"/>
      <c r="BQ39" s="131"/>
    </row>
    <row r="40" spans="1:69" s="118" customFormat="1">
      <c r="A40" s="211"/>
      <c r="B40" s="211"/>
      <c r="C40" s="211"/>
      <c r="D40" s="211"/>
      <c r="E40" s="212"/>
      <c r="F40" s="213"/>
      <c r="G40" s="214"/>
      <c r="H40" s="215"/>
      <c r="I40" s="216"/>
      <c r="J40" s="216"/>
      <c r="K40" s="217"/>
      <c r="L40" s="220"/>
      <c r="M40" s="221"/>
      <c r="N40" s="221"/>
      <c r="O40" s="128" t="str">
        <f t="shared" si="0"/>
        <v/>
      </c>
      <c r="P40" s="218"/>
      <c r="Q40" s="219"/>
      <c r="R40" s="219"/>
      <c r="S40" s="128" t="str">
        <f t="shared" si="1"/>
        <v/>
      </c>
      <c r="T40" s="205"/>
      <c r="U40" s="206"/>
      <c r="V40" s="224" t="str">
        <f t="shared" si="2"/>
        <v/>
      </c>
      <c r="W40" s="225"/>
      <c r="X40" s="204"/>
      <c r="Y40" s="188"/>
      <c r="Z40" s="189"/>
      <c r="AR40" s="133"/>
      <c r="AS40" s="133"/>
      <c r="AT40" s="133"/>
      <c r="AU40" s="133"/>
      <c r="AV40" s="133"/>
      <c r="AW40" s="133"/>
      <c r="AX40" s="124"/>
      <c r="AY40" s="124"/>
      <c r="AZ40" s="130"/>
      <c r="BA40" s="130"/>
      <c r="BB40" s="130"/>
      <c r="BC40" s="131"/>
      <c r="BD40" s="131"/>
      <c r="BE40" s="131"/>
      <c r="BF40" s="131"/>
      <c r="BG40" s="131"/>
      <c r="BH40" s="131"/>
      <c r="BI40" s="131"/>
      <c r="BJ40" s="131"/>
      <c r="BK40" s="131"/>
      <c r="BL40" s="131"/>
      <c r="BM40" s="131"/>
      <c r="BN40" s="131"/>
      <c r="BO40" s="131"/>
      <c r="BP40" s="131"/>
      <c r="BQ40" s="131"/>
    </row>
    <row r="41" spans="1:69" s="118" customFormat="1" ht="16" customHeight="1">
      <c r="A41" s="211"/>
      <c r="B41" s="211"/>
      <c r="C41" s="211"/>
      <c r="D41" s="211"/>
      <c r="E41" s="212"/>
      <c r="F41" s="213"/>
      <c r="G41" s="214"/>
      <c r="H41" s="215"/>
      <c r="I41" s="216"/>
      <c r="J41" s="216"/>
      <c r="K41" s="217"/>
      <c r="L41" s="220"/>
      <c r="M41" s="221"/>
      <c r="N41" s="221"/>
      <c r="O41" s="128" t="str">
        <f t="shared" si="0"/>
        <v/>
      </c>
      <c r="P41" s="218"/>
      <c r="Q41" s="219"/>
      <c r="R41" s="219"/>
      <c r="S41" s="128" t="str">
        <f t="shared" si="1"/>
        <v/>
      </c>
      <c r="T41" s="205"/>
      <c r="U41" s="206"/>
      <c r="V41" s="224" t="str">
        <f t="shared" si="2"/>
        <v/>
      </c>
      <c r="W41" s="225"/>
      <c r="X41" s="204"/>
      <c r="Y41" s="188"/>
      <c r="Z41" s="189"/>
      <c r="AR41" s="133"/>
      <c r="AS41" s="133"/>
      <c r="AT41" s="133"/>
      <c r="AU41" s="133"/>
      <c r="AV41" s="133"/>
      <c r="AW41" s="133"/>
      <c r="AX41" s="124"/>
      <c r="AY41" s="124"/>
      <c r="AZ41" s="130"/>
      <c r="BA41" s="130"/>
      <c r="BB41" s="130"/>
      <c r="BC41" s="131"/>
      <c r="BD41" s="131"/>
      <c r="BE41" s="131"/>
      <c r="BF41" s="131"/>
      <c r="BG41" s="131"/>
      <c r="BH41" s="131"/>
      <c r="BI41" s="131"/>
      <c r="BJ41" s="131"/>
      <c r="BK41" s="131"/>
      <c r="BL41" s="131"/>
      <c r="BM41" s="131"/>
      <c r="BN41" s="131"/>
      <c r="BO41" s="131"/>
      <c r="BP41" s="131"/>
      <c r="BQ41" s="131"/>
    </row>
    <row r="42" spans="1:69" s="118" customFormat="1" ht="16" customHeight="1">
      <c r="A42" s="211"/>
      <c r="B42" s="211"/>
      <c r="C42" s="211"/>
      <c r="D42" s="211"/>
      <c r="E42" s="212"/>
      <c r="F42" s="213"/>
      <c r="G42" s="214"/>
      <c r="H42" s="215"/>
      <c r="I42" s="216"/>
      <c r="J42" s="216"/>
      <c r="K42" s="217"/>
      <c r="L42" s="220"/>
      <c r="M42" s="221"/>
      <c r="N42" s="221"/>
      <c r="O42" s="128" t="str">
        <f t="shared" si="0"/>
        <v/>
      </c>
      <c r="P42" s="218"/>
      <c r="Q42" s="219"/>
      <c r="R42" s="219"/>
      <c r="S42" s="128" t="str">
        <f t="shared" si="1"/>
        <v/>
      </c>
      <c r="T42" s="205"/>
      <c r="U42" s="206"/>
      <c r="V42" s="224" t="str">
        <f t="shared" si="2"/>
        <v/>
      </c>
      <c r="W42" s="225"/>
      <c r="X42" s="204"/>
      <c r="Y42" s="188"/>
      <c r="Z42" s="189"/>
      <c r="AR42" s="133"/>
      <c r="AS42" s="133"/>
      <c r="AT42" s="133"/>
      <c r="AU42" s="133"/>
      <c r="AV42" s="133"/>
      <c r="AW42" s="133"/>
      <c r="AX42" s="124"/>
      <c r="AY42" s="124"/>
      <c r="AZ42" s="130"/>
      <c r="BA42" s="130"/>
      <c r="BB42" s="130"/>
      <c r="BC42" s="131"/>
      <c r="BD42" s="131"/>
      <c r="BE42" s="131"/>
      <c r="BF42" s="131"/>
      <c r="BG42" s="131"/>
      <c r="BH42" s="131"/>
      <c r="BI42" s="131"/>
      <c r="BJ42" s="131"/>
      <c r="BK42" s="131"/>
      <c r="BL42" s="131"/>
      <c r="BM42" s="131"/>
      <c r="BN42" s="131"/>
      <c r="BO42" s="131"/>
      <c r="BP42" s="131"/>
      <c r="BQ42" s="131"/>
    </row>
    <row r="43" spans="1:69" s="118" customFormat="1" ht="16" customHeight="1">
      <c r="A43" s="211"/>
      <c r="B43" s="211"/>
      <c r="C43" s="211"/>
      <c r="D43" s="211"/>
      <c r="E43" s="212"/>
      <c r="F43" s="213"/>
      <c r="G43" s="214"/>
      <c r="H43" s="215"/>
      <c r="I43" s="216"/>
      <c r="J43" s="216"/>
      <c r="K43" s="217"/>
      <c r="L43" s="220"/>
      <c r="M43" s="221"/>
      <c r="N43" s="221"/>
      <c r="O43" s="128" t="str">
        <f t="shared" si="0"/>
        <v/>
      </c>
      <c r="P43" s="218"/>
      <c r="Q43" s="219"/>
      <c r="R43" s="219"/>
      <c r="S43" s="128" t="str">
        <f t="shared" si="1"/>
        <v/>
      </c>
      <c r="T43" s="205"/>
      <c r="U43" s="206"/>
      <c r="V43" s="224" t="str">
        <f t="shared" si="2"/>
        <v/>
      </c>
      <c r="W43" s="225"/>
      <c r="X43" s="204"/>
      <c r="Y43" s="188"/>
      <c r="Z43" s="189"/>
      <c r="AR43" s="133"/>
      <c r="AS43" s="133"/>
      <c r="AT43" s="133"/>
      <c r="AU43" s="133"/>
      <c r="AV43" s="133"/>
      <c r="AW43" s="133"/>
      <c r="AX43" s="124"/>
      <c r="AY43" s="124"/>
      <c r="AZ43" s="130"/>
      <c r="BA43" s="130"/>
      <c r="BB43" s="130"/>
      <c r="BC43" s="131"/>
      <c r="BD43" s="131"/>
      <c r="BE43" s="131"/>
      <c r="BF43" s="131"/>
      <c r="BG43" s="131"/>
      <c r="BH43" s="131"/>
      <c r="BI43" s="131"/>
      <c r="BJ43" s="131"/>
      <c r="BK43" s="131"/>
      <c r="BL43" s="131"/>
      <c r="BM43" s="131"/>
      <c r="BN43" s="131"/>
      <c r="BO43" s="131"/>
      <c r="BP43" s="131"/>
      <c r="BQ43" s="131"/>
    </row>
    <row r="44" spans="1:69" s="118" customFormat="1" ht="16" customHeight="1">
      <c r="A44" s="211"/>
      <c r="B44" s="211"/>
      <c r="C44" s="211"/>
      <c r="D44" s="211"/>
      <c r="E44" s="212"/>
      <c r="F44" s="213"/>
      <c r="G44" s="214"/>
      <c r="H44" s="215"/>
      <c r="I44" s="216"/>
      <c r="J44" s="216"/>
      <c r="K44" s="217"/>
      <c r="L44" s="220"/>
      <c r="M44" s="221"/>
      <c r="N44" s="221"/>
      <c r="O44" s="128" t="str">
        <f t="shared" si="0"/>
        <v/>
      </c>
      <c r="P44" s="218"/>
      <c r="Q44" s="219"/>
      <c r="R44" s="219"/>
      <c r="S44" s="128" t="str">
        <f t="shared" si="1"/>
        <v/>
      </c>
      <c r="T44" s="205"/>
      <c r="U44" s="206"/>
      <c r="V44" s="224" t="str">
        <f t="shared" si="2"/>
        <v/>
      </c>
      <c r="W44" s="225"/>
      <c r="X44" s="204"/>
      <c r="Y44" s="188"/>
      <c r="Z44" s="189"/>
      <c r="AR44" s="133"/>
      <c r="AS44" s="133"/>
      <c r="AT44" s="133"/>
      <c r="AU44" s="133"/>
      <c r="AV44" s="133"/>
      <c r="AW44" s="133"/>
      <c r="AX44" s="124"/>
      <c r="AY44" s="124"/>
      <c r="AZ44" s="130"/>
      <c r="BA44" s="130"/>
      <c r="BB44" s="130"/>
      <c r="BC44" s="131"/>
      <c r="BD44" s="131"/>
      <c r="BE44" s="131"/>
      <c r="BF44" s="131"/>
      <c r="BG44" s="131"/>
      <c r="BH44" s="131"/>
      <c r="BI44" s="131"/>
      <c r="BJ44" s="131"/>
      <c r="BK44" s="131"/>
      <c r="BL44" s="131"/>
      <c r="BM44" s="131"/>
      <c r="BN44" s="131"/>
      <c r="BO44" s="131"/>
      <c r="BP44" s="131"/>
      <c r="BQ44" s="131"/>
    </row>
    <row r="45" spans="1:69" s="118" customFormat="1" ht="16" customHeight="1">
      <c r="A45" s="211"/>
      <c r="B45" s="211"/>
      <c r="C45" s="211"/>
      <c r="D45" s="211"/>
      <c r="E45" s="212"/>
      <c r="F45" s="213"/>
      <c r="G45" s="214"/>
      <c r="H45" s="215"/>
      <c r="I45" s="216"/>
      <c r="J45" s="216"/>
      <c r="K45" s="217"/>
      <c r="L45" s="220"/>
      <c r="M45" s="221"/>
      <c r="N45" s="221"/>
      <c r="O45" s="128" t="str">
        <f t="shared" si="0"/>
        <v/>
      </c>
      <c r="P45" s="218"/>
      <c r="Q45" s="219"/>
      <c r="R45" s="219"/>
      <c r="S45" s="128" t="str">
        <f t="shared" si="1"/>
        <v/>
      </c>
      <c r="T45" s="205"/>
      <c r="U45" s="206"/>
      <c r="V45" s="224" t="str">
        <f t="shared" si="2"/>
        <v/>
      </c>
      <c r="W45" s="225"/>
      <c r="X45" s="204"/>
      <c r="Y45" s="188"/>
      <c r="Z45" s="189"/>
      <c r="AR45" s="133"/>
      <c r="AS45" s="133"/>
      <c r="AT45" s="133"/>
      <c r="AU45" s="133"/>
      <c r="AV45" s="133"/>
      <c r="AW45" s="133"/>
      <c r="AX45" s="124"/>
      <c r="AY45" s="124"/>
      <c r="AZ45" s="130"/>
      <c r="BA45" s="130"/>
      <c r="BB45" s="130"/>
      <c r="BC45" s="131"/>
      <c r="BD45" s="131"/>
      <c r="BE45" s="131"/>
      <c r="BF45" s="131"/>
      <c r="BG45" s="131"/>
      <c r="BH45" s="131"/>
      <c r="BI45" s="131"/>
      <c r="BJ45" s="131"/>
      <c r="BK45" s="131"/>
      <c r="BL45" s="131"/>
      <c r="BM45" s="131"/>
      <c r="BN45" s="131"/>
      <c r="BO45" s="131"/>
      <c r="BP45" s="131"/>
      <c r="BQ45" s="131"/>
    </row>
    <row r="46" spans="1:69" s="118" customFormat="1" ht="16" customHeight="1">
      <c r="A46" s="211"/>
      <c r="B46" s="211"/>
      <c r="C46" s="211"/>
      <c r="D46" s="211"/>
      <c r="E46" s="212"/>
      <c r="F46" s="213"/>
      <c r="G46" s="214"/>
      <c r="H46" s="215"/>
      <c r="I46" s="216"/>
      <c r="J46" s="216"/>
      <c r="K46" s="217"/>
      <c r="L46" s="220"/>
      <c r="M46" s="221"/>
      <c r="N46" s="221"/>
      <c r="O46" s="128" t="str">
        <f t="shared" si="0"/>
        <v/>
      </c>
      <c r="P46" s="218"/>
      <c r="Q46" s="219"/>
      <c r="R46" s="219"/>
      <c r="S46" s="128" t="str">
        <f t="shared" si="1"/>
        <v/>
      </c>
      <c r="T46" s="205"/>
      <c r="U46" s="206"/>
      <c r="V46" s="224" t="str">
        <f t="shared" si="2"/>
        <v/>
      </c>
      <c r="W46" s="225"/>
      <c r="X46" s="204"/>
      <c r="Y46" s="188"/>
      <c r="Z46" s="189"/>
      <c r="AR46" s="133"/>
      <c r="AS46" s="133"/>
      <c r="AT46" s="133"/>
      <c r="AU46" s="133"/>
      <c r="AV46" s="133"/>
      <c r="AW46" s="133"/>
      <c r="AX46" s="124"/>
      <c r="AY46" s="124"/>
      <c r="AZ46" s="130"/>
      <c r="BA46" s="130"/>
      <c r="BB46" s="130"/>
      <c r="BC46" s="131"/>
      <c r="BD46" s="131"/>
      <c r="BE46" s="131"/>
      <c r="BF46" s="131"/>
      <c r="BG46" s="131"/>
      <c r="BH46" s="131"/>
      <c r="BI46" s="131"/>
      <c r="BJ46" s="131"/>
      <c r="BK46" s="131"/>
      <c r="BL46" s="131"/>
      <c r="BM46" s="131"/>
      <c r="BN46" s="131"/>
      <c r="BO46" s="131"/>
      <c r="BP46" s="131"/>
      <c r="BQ46" s="131"/>
    </row>
    <row r="47" spans="1:69" s="118" customFormat="1" ht="16" customHeight="1">
      <c r="A47" s="211"/>
      <c r="B47" s="211"/>
      <c r="C47" s="211"/>
      <c r="D47" s="211"/>
      <c r="E47" s="212"/>
      <c r="F47" s="213"/>
      <c r="G47" s="214"/>
      <c r="H47" s="215"/>
      <c r="I47" s="216"/>
      <c r="J47" s="216"/>
      <c r="K47" s="217"/>
      <c r="L47" s="220"/>
      <c r="M47" s="221"/>
      <c r="N47" s="221"/>
      <c r="O47" s="128" t="str">
        <f t="shared" si="0"/>
        <v/>
      </c>
      <c r="P47" s="218"/>
      <c r="Q47" s="219"/>
      <c r="R47" s="219"/>
      <c r="S47" s="128" t="str">
        <f t="shared" si="1"/>
        <v/>
      </c>
      <c r="T47" s="205"/>
      <c r="U47" s="206"/>
      <c r="V47" s="224" t="str">
        <f t="shared" si="2"/>
        <v/>
      </c>
      <c r="W47" s="225"/>
      <c r="X47" s="204"/>
      <c r="Y47" s="188"/>
      <c r="Z47" s="189"/>
      <c r="AR47" s="133"/>
      <c r="AS47" s="133"/>
      <c r="AT47" s="133"/>
      <c r="AU47" s="133"/>
      <c r="AV47" s="133"/>
      <c r="AW47" s="133"/>
      <c r="AX47" s="124"/>
      <c r="AY47" s="124"/>
      <c r="AZ47" s="130"/>
      <c r="BA47" s="130"/>
      <c r="BB47" s="130"/>
      <c r="BC47" s="131"/>
      <c r="BD47" s="131"/>
      <c r="BE47" s="131"/>
      <c r="BF47" s="131"/>
      <c r="BG47" s="131"/>
      <c r="BH47" s="131"/>
      <c r="BI47" s="131"/>
      <c r="BJ47" s="131"/>
      <c r="BK47" s="131"/>
      <c r="BL47" s="131"/>
      <c r="BM47" s="131"/>
      <c r="BN47" s="131"/>
      <c r="BO47" s="131"/>
      <c r="BP47" s="131"/>
      <c r="BQ47" s="131"/>
    </row>
    <row r="48" spans="1:69" s="118" customFormat="1" ht="16" customHeight="1">
      <c r="A48" s="211"/>
      <c r="B48" s="211"/>
      <c r="C48" s="211"/>
      <c r="D48" s="211"/>
      <c r="E48" s="212"/>
      <c r="F48" s="213"/>
      <c r="G48" s="214"/>
      <c r="H48" s="215"/>
      <c r="I48" s="216"/>
      <c r="J48" s="216"/>
      <c r="K48" s="217"/>
      <c r="L48" s="220"/>
      <c r="M48" s="221"/>
      <c r="N48" s="221"/>
      <c r="O48" s="128" t="str">
        <f t="shared" si="0"/>
        <v/>
      </c>
      <c r="P48" s="218"/>
      <c r="Q48" s="219"/>
      <c r="R48" s="219"/>
      <c r="S48" s="128" t="str">
        <f t="shared" si="1"/>
        <v/>
      </c>
      <c r="T48" s="205"/>
      <c r="U48" s="206"/>
      <c r="V48" s="224" t="str">
        <f t="shared" si="2"/>
        <v/>
      </c>
      <c r="W48" s="225"/>
      <c r="X48" s="204"/>
      <c r="Y48" s="188"/>
      <c r="Z48" s="189"/>
      <c r="AR48" s="133"/>
      <c r="AS48" s="133"/>
      <c r="AT48" s="133"/>
      <c r="AU48" s="133"/>
      <c r="AV48" s="133"/>
      <c r="AW48" s="133"/>
      <c r="AX48" s="124"/>
      <c r="AY48" s="124"/>
      <c r="AZ48" s="130"/>
      <c r="BA48" s="130"/>
      <c r="BB48" s="130"/>
      <c r="BC48" s="131"/>
      <c r="BD48" s="131"/>
      <c r="BE48" s="131"/>
      <c r="BF48" s="131"/>
      <c r="BG48" s="131"/>
      <c r="BH48" s="131"/>
      <c r="BI48" s="131"/>
      <c r="BJ48" s="131"/>
      <c r="BK48" s="131"/>
      <c r="BL48" s="131"/>
      <c r="BM48" s="131"/>
      <c r="BN48" s="131"/>
      <c r="BO48" s="131"/>
      <c r="BP48" s="131"/>
      <c r="BQ48" s="131"/>
    </row>
    <row r="49" spans="1:69" s="118" customFormat="1" ht="16" customHeight="1">
      <c r="A49" s="211"/>
      <c r="B49" s="211"/>
      <c r="C49" s="211"/>
      <c r="D49" s="211"/>
      <c r="E49" s="212"/>
      <c r="F49" s="213"/>
      <c r="G49" s="214"/>
      <c r="H49" s="215"/>
      <c r="I49" s="216"/>
      <c r="J49" s="216"/>
      <c r="K49" s="217"/>
      <c r="L49" s="220"/>
      <c r="M49" s="221"/>
      <c r="N49" s="221"/>
      <c r="O49" s="128" t="str">
        <f t="shared" si="0"/>
        <v/>
      </c>
      <c r="P49" s="220"/>
      <c r="Q49" s="221"/>
      <c r="R49" s="221"/>
      <c r="S49" s="128" t="str">
        <f t="shared" si="1"/>
        <v/>
      </c>
      <c r="T49" s="190"/>
      <c r="U49" s="191"/>
      <c r="V49" s="224" t="str">
        <f t="shared" si="2"/>
        <v/>
      </c>
      <c r="W49" s="225"/>
      <c r="X49" s="204"/>
      <c r="Y49" s="188"/>
      <c r="Z49" s="189"/>
      <c r="AR49" s="133"/>
      <c r="AS49" s="133"/>
      <c r="AT49" s="133"/>
      <c r="AU49" s="133"/>
      <c r="AV49" s="133"/>
      <c r="AW49" s="133"/>
      <c r="AX49" s="124"/>
      <c r="AY49" s="124"/>
      <c r="AZ49" s="130"/>
      <c r="BA49" s="130"/>
      <c r="BB49" s="130"/>
      <c r="BC49" s="131"/>
      <c r="BD49" s="131"/>
      <c r="BE49" s="131"/>
      <c r="BF49" s="131"/>
      <c r="BG49" s="131"/>
      <c r="BH49" s="131"/>
      <c r="BI49" s="131"/>
      <c r="BJ49" s="131"/>
      <c r="BK49" s="131"/>
      <c r="BL49" s="131"/>
      <c r="BM49" s="131"/>
      <c r="BN49" s="131"/>
      <c r="BO49" s="131"/>
      <c r="BP49" s="131"/>
      <c r="BQ49" s="131"/>
    </row>
    <row r="50" spans="1:69" s="118" customFormat="1" ht="16" customHeight="1">
      <c r="A50" s="211" t="s">
        <v>190</v>
      </c>
      <c r="B50" s="211"/>
      <c r="C50" s="211"/>
      <c r="D50" s="211"/>
      <c r="E50" s="212"/>
      <c r="F50" s="213"/>
      <c r="G50" s="214"/>
      <c r="H50" s="215"/>
      <c r="I50" s="216"/>
      <c r="J50" s="216"/>
      <c r="K50" s="217"/>
      <c r="L50" s="220">
        <f>SUM(L35:N49)</f>
        <v>55.222000000000001</v>
      </c>
      <c r="M50" s="221"/>
      <c r="N50" s="221"/>
      <c r="O50" s="128" t="str">
        <f t="shared" ref="O50" si="3">IF(A50="","","MT")</f>
        <v>MT</v>
      </c>
      <c r="P50" s="220">
        <f>SUM(P35:R49)</f>
        <v>55.444000000000003</v>
      </c>
      <c r="Q50" s="221"/>
      <c r="R50" s="221"/>
      <c r="S50" s="128" t="str">
        <f t="shared" ref="S50" si="4">IF(A50="","","MT")</f>
        <v>MT</v>
      </c>
      <c r="T50" s="190">
        <f>SUM(T35:U49)</f>
        <v>2</v>
      </c>
      <c r="U50" s="191"/>
      <c r="V50" s="224" t="str">
        <f t="shared" si="2"/>
        <v>Coils</v>
      </c>
      <c r="W50" s="225"/>
      <c r="X50" s="204"/>
      <c r="Y50" s="188"/>
      <c r="Z50" s="189"/>
      <c r="AR50" s="146"/>
      <c r="AS50" s="146"/>
      <c r="AT50" s="146"/>
      <c r="AU50" s="146"/>
      <c r="AV50" s="146"/>
      <c r="AW50" s="146"/>
      <c r="AX50" s="145"/>
      <c r="AY50" s="145"/>
      <c r="AZ50" s="130"/>
      <c r="BA50" s="130"/>
      <c r="BB50" s="130"/>
      <c r="BC50" s="131"/>
      <c r="BD50" s="131"/>
      <c r="BE50" s="131"/>
      <c r="BF50" s="131"/>
      <c r="BG50" s="131"/>
      <c r="BH50" s="131"/>
      <c r="BI50" s="131"/>
      <c r="BJ50" s="131"/>
      <c r="BK50" s="131"/>
      <c r="BL50" s="131"/>
      <c r="BM50" s="131"/>
      <c r="BN50" s="131"/>
      <c r="BO50" s="131"/>
      <c r="BP50" s="131"/>
      <c r="BQ50" s="131"/>
    </row>
    <row r="51" spans="1:69" s="118" customFormat="1" ht="16" customHeight="1">
      <c r="A51" s="132"/>
      <c r="B51" s="210"/>
      <c r="C51" s="210"/>
      <c r="D51" s="210"/>
      <c r="E51" s="210"/>
      <c r="F51" s="210"/>
      <c r="G51" s="210"/>
      <c r="H51" s="210"/>
      <c r="I51" s="210"/>
      <c r="J51" s="210"/>
      <c r="K51" s="210"/>
      <c r="L51" s="210"/>
      <c r="M51" s="210"/>
      <c r="N51" s="210"/>
      <c r="O51" s="210"/>
      <c r="P51" s="210"/>
      <c r="Q51" s="210"/>
      <c r="R51" s="210"/>
      <c r="S51" s="210"/>
      <c r="T51" s="210"/>
      <c r="U51" s="210"/>
      <c r="V51" s="134"/>
      <c r="W51" s="134"/>
      <c r="X51" s="134"/>
      <c r="Y51" s="134"/>
      <c r="Z51" s="134"/>
      <c r="AR51" s="133"/>
      <c r="AS51" s="133"/>
      <c r="AT51" s="133"/>
      <c r="AU51" s="133"/>
      <c r="AV51" s="133"/>
      <c r="AW51" s="133"/>
      <c r="AX51" s="124"/>
      <c r="AY51" s="124"/>
      <c r="AZ51" s="130"/>
      <c r="BA51" s="130"/>
      <c r="BB51" s="130"/>
      <c r="BC51" s="131"/>
      <c r="BD51" s="131"/>
      <c r="BE51" s="131"/>
      <c r="BF51" s="131"/>
      <c r="BG51" s="131"/>
      <c r="BH51" s="131"/>
      <c r="BI51" s="131"/>
      <c r="BJ51" s="131"/>
      <c r="BK51" s="131"/>
      <c r="BL51" s="131"/>
      <c r="BM51" s="131"/>
      <c r="BN51" s="131"/>
      <c r="BO51" s="131"/>
      <c r="BP51" s="131"/>
      <c r="BQ51" s="131"/>
    </row>
    <row r="52" spans="1:69" s="118" customFormat="1" ht="16" customHeight="1">
      <c r="A52" s="195" t="s">
        <v>138</v>
      </c>
      <c r="B52" s="201"/>
      <c r="C52" s="201"/>
      <c r="D52" s="201"/>
      <c r="E52" s="201"/>
      <c r="F52" s="196"/>
      <c r="G52" s="195" t="s">
        <v>63</v>
      </c>
      <c r="H52" s="201"/>
      <c r="I52" s="201"/>
      <c r="J52" s="135">
        <v>1</v>
      </c>
      <c r="K52" s="195" t="s">
        <v>63</v>
      </c>
      <c r="L52" s="201"/>
      <c r="M52" s="201"/>
      <c r="N52" s="135">
        <v>2</v>
      </c>
      <c r="O52" s="195" t="s">
        <v>63</v>
      </c>
      <c r="P52" s="201"/>
      <c r="Q52" s="201"/>
      <c r="R52" s="135">
        <v>3</v>
      </c>
      <c r="S52" s="195" t="s">
        <v>63</v>
      </c>
      <c r="T52" s="201"/>
      <c r="U52" s="201"/>
      <c r="V52" s="135">
        <v>4</v>
      </c>
      <c r="W52" s="195" t="s">
        <v>63</v>
      </c>
      <c r="X52" s="201"/>
      <c r="Y52" s="201"/>
      <c r="Z52" s="135">
        <v>5</v>
      </c>
      <c r="AR52" s="133"/>
      <c r="AS52" s="133"/>
      <c r="AT52" s="133"/>
      <c r="AU52" s="133"/>
      <c r="AV52" s="133"/>
      <c r="AW52" s="133"/>
      <c r="AX52" s="124"/>
      <c r="AY52" s="124"/>
      <c r="AZ52" s="130"/>
      <c r="BA52" s="130"/>
      <c r="BB52" s="130"/>
      <c r="BC52" s="131"/>
      <c r="BD52" s="131"/>
      <c r="BE52" s="131"/>
      <c r="BF52" s="131"/>
      <c r="BG52" s="131"/>
      <c r="BH52" s="131"/>
      <c r="BI52" s="131"/>
      <c r="BJ52" s="131"/>
      <c r="BK52" s="131"/>
      <c r="BL52" s="131"/>
      <c r="BM52" s="131"/>
      <c r="BN52" s="131"/>
      <c r="BO52" s="131"/>
      <c r="BP52" s="131"/>
      <c r="BQ52" s="131"/>
    </row>
    <row r="53" spans="1:69" s="118" customFormat="1" ht="16" customHeight="1">
      <c r="A53" s="209" t="str">
        <f>IF(A35="","",A35)</f>
        <v>PPG112545</v>
      </c>
      <c r="B53" s="207"/>
      <c r="C53" s="207"/>
      <c r="D53" s="207"/>
      <c r="E53" s="207"/>
      <c r="F53" s="208"/>
      <c r="G53" s="205"/>
      <c r="H53" s="206"/>
      <c r="I53" s="207" t="str">
        <f>IF($A53="","",$W$32)</f>
        <v>Coils</v>
      </c>
      <c r="J53" s="208"/>
      <c r="K53" s="205"/>
      <c r="L53" s="206"/>
      <c r="M53" s="207" t="str">
        <f>IF($A53="","",$W$32)</f>
        <v>Coils</v>
      </c>
      <c r="N53" s="208"/>
      <c r="O53" s="205"/>
      <c r="P53" s="206"/>
      <c r="Q53" s="207" t="str">
        <f>IF($A53="","",$W$32)</f>
        <v>Coils</v>
      </c>
      <c r="R53" s="208"/>
      <c r="S53" s="205"/>
      <c r="T53" s="206"/>
      <c r="U53" s="207" t="str">
        <f>IF($A53="","",$W$32)</f>
        <v>Coils</v>
      </c>
      <c r="V53" s="208"/>
      <c r="W53" s="205"/>
      <c r="X53" s="206"/>
      <c r="Y53" s="207" t="str">
        <f>IF($A53="","",$W$32)</f>
        <v>Coils</v>
      </c>
      <c r="Z53" s="208"/>
      <c r="AR53" s="133"/>
      <c r="AS53" s="133"/>
      <c r="AT53" s="133"/>
      <c r="AU53" s="133"/>
      <c r="AV53" s="133"/>
      <c r="AW53" s="133"/>
      <c r="AX53" s="124"/>
      <c r="AY53" s="124"/>
      <c r="AZ53" s="130"/>
      <c r="BA53" s="130"/>
      <c r="BB53" s="130"/>
      <c r="BC53" s="131"/>
      <c r="BD53" s="131"/>
      <c r="BE53" s="131"/>
      <c r="BF53" s="131"/>
      <c r="BG53" s="131"/>
      <c r="BH53" s="131"/>
      <c r="BI53" s="131"/>
      <c r="BJ53" s="131"/>
      <c r="BK53" s="131"/>
      <c r="BL53" s="131"/>
      <c r="BM53" s="131"/>
      <c r="BN53" s="131"/>
      <c r="BO53" s="131"/>
      <c r="BP53" s="131"/>
      <c r="BQ53" s="131"/>
    </row>
    <row r="54" spans="1:69" s="118" customFormat="1" ht="16" customHeight="1">
      <c r="A54" s="209" t="str">
        <f t="shared" ref="A54:A68" si="5">IF(A36="","",A36)</f>
        <v/>
      </c>
      <c r="B54" s="207"/>
      <c r="C54" s="207"/>
      <c r="D54" s="207"/>
      <c r="E54" s="207"/>
      <c r="F54" s="208"/>
      <c r="G54" s="205"/>
      <c r="H54" s="206"/>
      <c r="I54" s="207" t="str">
        <f t="shared" ref="I54:I68" si="6">IF($A54="","",$W$32)</f>
        <v/>
      </c>
      <c r="J54" s="208"/>
      <c r="K54" s="205"/>
      <c r="L54" s="206"/>
      <c r="M54" s="207" t="str">
        <f t="shared" ref="M54:M68" si="7">IF($A54="","",$W$32)</f>
        <v/>
      </c>
      <c r="N54" s="208"/>
      <c r="O54" s="205"/>
      <c r="P54" s="206"/>
      <c r="Q54" s="207" t="str">
        <f t="shared" ref="Q54:Q68" si="8">IF($A54="","",$W$32)</f>
        <v/>
      </c>
      <c r="R54" s="208"/>
      <c r="S54" s="205"/>
      <c r="T54" s="206"/>
      <c r="U54" s="207" t="str">
        <f t="shared" ref="U54:U68" si="9">IF($A54="","",$W$32)</f>
        <v/>
      </c>
      <c r="V54" s="208"/>
      <c r="W54" s="205"/>
      <c r="X54" s="206"/>
      <c r="Y54" s="207" t="str">
        <f t="shared" ref="Y54:Y68" si="10">IF($A54="","",$W$32)</f>
        <v/>
      </c>
      <c r="Z54" s="208"/>
      <c r="AR54" s="133"/>
      <c r="AS54" s="133"/>
      <c r="AT54" s="133"/>
      <c r="AU54" s="133"/>
      <c r="AV54" s="133"/>
      <c r="AW54" s="133"/>
      <c r="AX54" s="124"/>
      <c r="AY54" s="124"/>
      <c r="AZ54" s="130"/>
      <c r="BA54" s="130"/>
      <c r="BB54" s="130"/>
      <c r="BC54" s="131"/>
      <c r="BD54" s="131"/>
      <c r="BE54" s="131"/>
      <c r="BF54" s="131"/>
      <c r="BG54" s="131"/>
      <c r="BH54" s="131"/>
      <c r="BI54" s="131"/>
      <c r="BJ54" s="131"/>
      <c r="BK54" s="131"/>
      <c r="BL54" s="131"/>
      <c r="BM54" s="131"/>
      <c r="BN54" s="131"/>
      <c r="BO54" s="131"/>
      <c r="BP54" s="131"/>
      <c r="BQ54" s="131"/>
    </row>
    <row r="55" spans="1:69" s="118" customFormat="1" ht="16" customHeight="1">
      <c r="A55" s="209" t="str">
        <f t="shared" si="5"/>
        <v/>
      </c>
      <c r="B55" s="207"/>
      <c r="C55" s="207"/>
      <c r="D55" s="207"/>
      <c r="E55" s="207"/>
      <c r="F55" s="208"/>
      <c r="G55" s="205"/>
      <c r="H55" s="206"/>
      <c r="I55" s="207" t="str">
        <f t="shared" si="6"/>
        <v/>
      </c>
      <c r="J55" s="208"/>
      <c r="K55" s="205"/>
      <c r="L55" s="206"/>
      <c r="M55" s="207" t="str">
        <f t="shared" si="7"/>
        <v/>
      </c>
      <c r="N55" s="208"/>
      <c r="O55" s="205"/>
      <c r="P55" s="206"/>
      <c r="Q55" s="207" t="str">
        <f t="shared" si="8"/>
        <v/>
      </c>
      <c r="R55" s="208"/>
      <c r="S55" s="205"/>
      <c r="T55" s="206"/>
      <c r="U55" s="207" t="str">
        <f t="shared" si="9"/>
        <v/>
      </c>
      <c r="V55" s="208"/>
      <c r="W55" s="205"/>
      <c r="X55" s="206"/>
      <c r="Y55" s="207" t="str">
        <f t="shared" si="10"/>
        <v/>
      </c>
      <c r="Z55" s="208"/>
      <c r="AR55" s="133"/>
      <c r="AS55" s="133"/>
      <c r="AT55" s="133"/>
      <c r="AU55" s="133"/>
      <c r="AV55" s="133"/>
      <c r="AW55" s="133"/>
      <c r="AX55" s="124"/>
      <c r="AY55" s="124"/>
      <c r="AZ55" s="130"/>
      <c r="BA55" s="130"/>
      <c r="BB55" s="130"/>
      <c r="BC55" s="131"/>
      <c r="BD55" s="131"/>
      <c r="BE55" s="131"/>
      <c r="BF55" s="131"/>
      <c r="BG55" s="131"/>
      <c r="BH55" s="131"/>
      <c r="BI55" s="131"/>
      <c r="BJ55" s="131"/>
      <c r="BK55" s="131"/>
      <c r="BL55" s="131"/>
      <c r="BM55" s="131"/>
      <c r="BN55" s="131"/>
      <c r="BO55" s="131"/>
      <c r="BP55" s="131"/>
      <c r="BQ55" s="131"/>
    </row>
    <row r="56" spans="1:69" s="118" customFormat="1" ht="16" customHeight="1">
      <c r="A56" s="209" t="str">
        <f t="shared" si="5"/>
        <v/>
      </c>
      <c r="B56" s="207"/>
      <c r="C56" s="207"/>
      <c r="D56" s="207"/>
      <c r="E56" s="207"/>
      <c r="F56" s="208"/>
      <c r="G56" s="205"/>
      <c r="H56" s="206"/>
      <c r="I56" s="207" t="str">
        <f t="shared" si="6"/>
        <v/>
      </c>
      <c r="J56" s="208"/>
      <c r="K56" s="205"/>
      <c r="L56" s="206"/>
      <c r="M56" s="207" t="str">
        <f t="shared" si="7"/>
        <v/>
      </c>
      <c r="N56" s="208"/>
      <c r="O56" s="205"/>
      <c r="P56" s="206"/>
      <c r="Q56" s="207" t="str">
        <f t="shared" si="8"/>
        <v/>
      </c>
      <c r="R56" s="208"/>
      <c r="S56" s="205"/>
      <c r="T56" s="206"/>
      <c r="U56" s="207" t="str">
        <f t="shared" si="9"/>
        <v/>
      </c>
      <c r="V56" s="208"/>
      <c r="W56" s="205"/>
      <c r="X56" s="206"/>
      <c r="Y56" s="207" t="str">
        <f t="shared" si="10"/>
        <v/>
      </c>
      <c r="Z56" s="208"/>
      <c r="AR56" s="133"/>
      <c r="AS56" s="133"/>
      <c r="AT56" s="133"/>
      <c r="AU56" s="133"/>
      <c r="AV56" s="133"/>
      <c r="AW56" s="133"/>
      <c r="AX56" s="124"/>
      <c r="AY56" s="124"/>
      <c r="AZ56" s="130"/>
      <c r="BA56" s="130"/>
      <c r="BB56" s="130"/>
      <c r="BC56" s="131"/>
      <c r="BD56" s="131"/>
      <c r="BE56" s="131"/>
      <c r="BF56" s="131"/>
      <c r="BG56" s="131"/>
      <c r="BH56" s="131"/>
      <c r="BI56" s="131"/>
      <c r="BJ56" s="131"/>
      <c r="BK56" s="131"/>
      <c r="BL56" s="131"/>
      <c r="BM56" s="131"/>
      <c r="BN56" s="131"/>
      <c r="BO56" s="131"/>
      <c r="BP56" s="131"/>
      <c r="BQ56" s="131"/>
    </row>
    <row r="57" spans="1:69" s="118" customFormat="1" ht="16" customHeight="1">
      <c r="A57" s="209" t="str">
        <f t="shared" si="5"/>
        <v/>
      </c>
      <c r="B57" s="207"/>
      <c r="C57" s="207"/>
      <c r="D57" s="207"/>
      <c r="E57" s="207"/>
      <c r="F57" s="208"/>
      <c r="G57" s="205"/>
      <c r="H57" s="206"/>
      <c r="I57" s="207" t="str">
        <f t="shared" si="6"/>
        <v/>
      </c>
      <c r="J57" s="208"/>
      <c r="K57" s="205"/>
      <c r="L57" s="206"/>
      <c r="M57" s="207" t="str">
        <f t="shared" si="7"/>
        <v/>
      </c>
      <c r="N57" s="208"/>
      <c r="O57" s="205"/>
      <c r="P57" s="206"/>
      <c r="Q57" s="207" t="str">
        <f t="shared" si="8"/>
        <v/>
      </c>
      <c r="R57" s="208"/>
      <c r="S57" s="205"/>
      <c r="T57" s="206"/>
      <c r="U57" s="207" t="str">
        <f t="shared" si="9"/>
        <v/>
      </c>
      <c r="V57" s="208"/>
      <c r="W57" s="205"/>
      <c r="X57" s="206"/>
      <c r="Y57" s="207" t="str">
        <f t="shared" si="10"/>
        <v/>
      </c>
      <c r="Z57" s="208"/>
      <c r="AR57" s="133"/>
      <c r="AS57" s="133"/>
      <c r="AT57" s="133"/>
      <c r="AU57" s="133"/>
      <c r="AV57" s="133"/>
      <c r="AW57" s="133"/>
      <c r="AX57" s="124"/>
      <c r="AY57" s="124"/>
      <c r="AZ57" s="130"/>
      <c r="BA57" s="130"/>
      <c r="BB57" s="130"/>
      <c r="BC57" s="131"/>
      <c r="BD57" s="131"/>
      <c r="BE57" s="131"/>
      <c r="BF57" s="131"/>
      <c r="BG57" s="131"/>
      <c r="BH57" s="131"/>
      <c r="BI57" s="131"/>
      <c r="BJ57" s="131"/>
      <c r="BK57" s="131"/>
      <c r="BL57" s="131"/>
      <c r="BM57" s="131"/>
      <c r="BN57" s="131"/>
      <c r="BO57" s="131"/>
      <c r="BP57" s="131"/>
      <c r="BQ57" s="131"/>
    </row>
    <row r="58" spans="1:69" s="118" customFormat="1" ht="16" customHeight="1">
      <c r="A58" s="209" t="str">
        <f t="shared" si="5"/>
        <v/>
      </c>
      <c r="B58" s="207"/>
      <c r="C58" s="207"/>
      <c r="D58" s="207"/>
      <c r="E58" s="207"/>
      <c r="F58" s="208"/>
      <c r="G58" s="205"/>
      <c r="H58" s="206"/>
      <c r="I58" s="207" t="str">
        <f t="shared" si="6"/>
        <v/>
      </c>
      <c r="J58" s="208"/>
      <c r="K58" s="205"/>
      <c r="L58" s="206"/>
      <c r="M58" s="207" t="str">
        <f t="shared" si="7"/>
        <v/>
      </c>
      <c r="N58" s="208"/>
      <c r="O58" s="205"/>
      <c r="P58" s="206"/>
      <c r="Q58" s="207" t="str">
        <f t="shared" si="8"/>
        <v/>
      </c>
      <c r="R58" s="208"/>
      <c r="S58" s="205"/>
      <c r="T58" s="206"/>
      <c r="U58" s="207" t="str">
        <f t="shared" si="9"/>
        <v/>
      </c>
      <c r="V58" s="208"/>
      <c r="W58" s="205"/>
      <c r="X58" s="206"/>
      <c r="Y58" s="207" t="str">
        <f t="shared" si="10"/>
        <v/>
      </c>
      <c r="Z58" s="208"/>
      <c r="AR58" s="133"/>
      <c r="AS58" s="133"/>
      <c r="AT58" s="133"/>
      <c r="AU58" s="133"/>
      <c r="AV58" s="133"/>
      <c r="AW58" s="133"/>
      <c r="AX58" s="124"/>
      <c r="AY58" s="124"/>
      <c r="AZ58" s="130"/>
      <c r="BA58" s="130"/>
      <c r="BB58" s="130"/>
      <c r="BC58" s="131"/>
      <c r="BD58" s="131"/>
      <c r="BE58" s="131"/>
      <c r="BF58" s="131"/>
      <c r="BG58" s="131"/>
      <c r="BH58" s="131"/>
      <c r="BI58" s="131"/>
      <c r="BJ58" s="131"/>
      <c r="BK58" s="131"/>
      <c r="BL58" s="131"/>
      <c r="BM58" s="131"/>
      <c r="BN58" s="131"/>
      <c r="BO58" s="131"/>
      <c r="BP58" s="131"/>
      <c r="BQ58" s="131"/>
    </row>
    <row r="59" spans="1:69" s="118" customFormat="1" ht="16" customHeight="1">
      <c r="A59" s="209" t="str">
        <f t="shared" si="5"/>
        <v/>
      </c>
      <c r="B59" s="207"/>
      <c r="C59" s="207"/>
      <c r="D59" s="207"/>
      <c r="E59" s="207"/>
      <c r="F59" s="208"/>
      <c r="G59" s="205"/>
      <c r="H59" s="206"/>
      <c r="I59" s="207" t="str">
        <f t="shared" si="6"/>
        <v/>
      </c>
      <c r="J59" s="208"/>
      <c r="K59" s="205"/>
      <c r="L59" s="206"/>
      <c r="M59" s="207" t="str">
        <f t="shared" si="7"/>
        <v/>
      </c>
      <c r="N59" s="208"/>
      <c r="O59" s="205"/>
      <c r="P59" s="206"/>
      <c r="Q59" s="207" t="str">
        <f t="shared" si="8"/>
        <v/>
      </c>
      <c r="R59" s="208"/>
      <c r="S59" s="205"/>
      <c r="T59" s="206"/>
      <c r="U59" s="207" t="str">
        <f t="shared" si="9"/>
        <v/>
      </c>
      <c r="V59" s="208"/>
      <c r="W59" s="205"/>
      <c r="X59" s="206"/>
      <c r="Y59" s="207" t="str">
        <f t="shared" si="10"/>
        <v/>
      </c>
      <c r="Z59" s="208"/>
      <c r="AR59" s="133"/>
      <c r="AS59" s="133"/>
      <c r="AT59" s="133"/>
      <c r="AU59" s="133"/>
      <c r="AV59" s="133"/>
      <c r="AW59" s="133"/>
      <c r="AX59" s="124"/>
      <c r="AY59" s="124"/>
      <c r="AZ59" s="130"/>
      <c r="BA59" s="130"/>
      <c r="BB59" s="130"/>
      <c r="BC59" s="131"/>
      <c r="BD59" s="131"/>
      <c r="BE59" s="131"/>
      <c r="BF59" s="131"/>
      <c r="BG59" s="131"/>
      <c r="BH59" s="131"/>
      <c r="BI59" s="131"/>
      <c r="BJ59" s="131"/>
      <c r="BK59" s="131"/>
      <c r="BL59" s="131"/>
      <c r="BM59" s="131"/>
      <c r="BN59" s="131"/>
      <c r="BO59" s="131"/>
      <c r="BP59" s="131"/>
      <c r="BQ59" s="131"/>
    </row>
    <row r="60" spans="1:69" s="118" customFormat="1" ht="16" customHeight="1">
      <c r="A60" s="209" t="str">
        <f t="shared" si="5"/>
        <v/>
      </c>
      <c r="B60" s="207"/>
      <c r="C60" s="207"/>
      <c r="D60" s="207"/>
      <c r="E60" s="207"/>
      <c r="F60" s="208"/>
      <c r="G60" s="205"/>
      <c r="H60" s="206"/>
      <c r="I60" s="207" t="str">
        <f t="shared" si="6"/>
        <v/>
      </c>
      <c r="J60" s="208"/>
      <c r="K60" s="205"/>
      <c r="L60" s="206"/>
      <c r="M60" s="207" t="str">
        <f t="shared" si="7"/>
        <v/>
      </c>
      <c r="N60" s="208"/>
      <c r="O60" s="205"/>
      <c r="P60" s="206"/>
      <c r="Q60" s="207" t="str">
        <f t="shared" si="8"/>
        <v/>
      </c>
      <c r="R60" s="208"/>
      <c r="S60" s="205"/>
      <c r="T60" s="206"/>
      <c r="U60" s="207" t="str">
        <f t="shared" si="9"/>
        <v/>
      </c>
      <c r="V60" s="208"/>
      <c r="W60" s="205"/>
      <c r="X60" s="206"/>
      <c r="Y60" s="207" t="str">
        <f t="shared" si="10"/>
        <v/>
      </c>
      <c r="Z60" s="208"/>
      <c r="AR60" s="133"/>
      <c r="AS60" s="133"/>
      <c r="AT60" s="133"/>
      <c r="AU60" s="133"/>
      <c r="AV60" s="133"/>
      <c r="AW60" s="133"/>
      <c r="AX60" s="124"/>
      <c r="AY60" s="124"/>
      <c r="AZ60" s="130"/>
      <c r="BA60" s="130"/>
      <c r="BB60" s="130"/>
      <c r="BC60" s="131"/>
      <c r="BD60" s="131"/>
      <c r="BE60" s="131"/>
      <c r="BF60" s="131"/>
      <c r="BG60" s="131"/>
      <c r="BH60" s="131"/>
      <c r="BI60" s="131"/>
      <c r="BJ60" s="131"/>
      <c r="BK60" s="131"/>
      <c r="BL60" s="131"/>
      <c r="BM60" s="131"/>
      <c r="BN60" s="131"/>
      <c r="BO60" s="131"/>
      <c r="BP60" s="131"/>
      <c r="BQ60" s="131"/>
    </row>
    <row r="61" spans="1:69" s="118" customFormat="1" ht="16" customHeight="1">
      <c r="A61" s="209" t="str">
        <f t="shared" si="5"/>
        <v/>
      </c>
      <c r="B61" s="207"/>
      <c r="C61" s="207"/>
      <c r="D61" s="207"/>
      <c r="E61" s="207"/>
      <c r="F61" s="208"/>
      <c r="G61" s="205"/>
      <c r="H61" s="206"/>
      <c r="I61" s="207" t="str">
        <f t="shared" si="6"/>
        <v/>
      </c>
      <c r="J61" s="208"/>
      <c r="K61" s="205"/>
      <c r="L61" s="206"/>
      <c r="M61" s="207" t="str">
        <f t="shared" si="7"/>
        <v/>
      </c>
      <c r="N61" s="208"/>
      <c r="O61" s="205"/>
      <c r="P61" s="206"/>
      <c r="Q61" s="207" t="str">
        <f t="shared" si="8"/>
        <v/>
      </c>
      <c r="R61" s="208"/>
      <c r="S61" s="205"/>
      <c r="T61" s="206"/>
      <c r="U61" s="207" t="str">
        <f t="shared" si="9"/>
        <v/>
      </c>
      <c r="V61" s="208"/>
      <c r="W61" s="205"/>
      <c r="X61" s="206"/>
      <c r="Y61" s="207" t="str">
        <f t="shared" si="10"/>
        <v/>
      </c>
      <c r="Z61" s="208"/>
      <c r="AR61" s="133"/>
      <c r="AS61" s="133"/>
      <c r="AT61" s="133"/>
      <c r="AU61" s="133"/>
      <c r="AV61" s="133"/>
      <c r="AW61" s="133"/>
      <c r="AX61" s="124"/>
      <c r="AY61" s="124"/>
      <c r="AZ61" s="130"/>
      <c r="BA61" s="130"/>
      <c r="BB61" s="130"/>
      <c r="BC61" s="131"/>
      <c r="BD61" s="131"/>
      <c r="BE61" s="131"/>
      <c r="BF61" s="131"/>
      <c r="BG61" s="131"/>
      <c r="BH61" s="131"/>
      <c r="BI61" s="131"/>
      <c r="BJ61" s="131"/>
      <c r="BK61" s="131"/>
      <c r="BL61" s="131"/>
      <c r="BM61" s="131"/>
      <c r="BN61" s="131"/>
      <c r="BO61" s="131"/>
      <c r="BP61" s="131"/>
      <c r="BQ61" s="131"/>
    </row>
    <row r="62" spans="1:69" s="118" customFormat="1" ht="16" customHeight="1">
      <c r="A62" s="209" t="str">
        <f t="shared" si="5"/>
        <v/>
      </c>
      <c r="B62" s="207"/>
      <c r="C62" s="207"/>
      <c r="D62" s="207"/>
      <c r="E62" s="207"/>
      <c r="F62" s="208"/>
      <c r="G62" s="205"/>
      <c r="H62" s="206"/>
      <c r="I62" s="207" t="str">
        <f t="shared" si="6"/>
        <v/>
      </c>
      <c r="J62" s="208"/>
      <c r="K62" s="205"/>
      <c r="L62" s="206"/>
      <c r="M62" s="207" t="str">
        <f t="shared" si="7"/>
        <v/>
      </c>
      <c r="N62" s="208"/>
      <c r="O62" s="205"/>
      <c r="P62" s="206"/>
      <c r="Q62" s="207" t="str">
        <f t="shared" si="8"/>
        <v/>
      </c>
      <c r="R62" s="208"/>
      <c r="S62" s="205"/>
      <c r="T62" s="206"/>
      <c r="U62" s="207" t="str">
        <f t="shared" si="9"/>
        <v/>
      </c>
      <c r="V62" s="208"/>
      <c r="W62" s="205"/>
      <c r="X62" s="206"/>
      <c r="Y62" s="207" t="str">
        <f t="shared" si="10"/>
        <v/>
      </c>
      <c r="Z62" s="208"/>
      <c r="AR62" s="115"/>
      <c r="AS62" s="115"/>
      <c r="AT62" s="115"/>
      <c r="AU62" s="115"/>
      <c r="AV62" s="115"/>
      <c r="AW62" s="115"/>
      <c r="AX62" s="115"/>
      <c r="AY62" s="115"/>
      <c r="AZ62" s="115"/>
      <c r="BA62" s="115"/>
      <c r="BB62" s="115"/>
      <c r="BC62" s="124"/>
      <c r="BD62" s="124"/>
      <c r="BE62" s="124"/>
      <c r="BF62" s="124"/>
      <c r="BG62" s="124"/>
      <c r="BH62" s="124"/>
      <c r="BI62" s="124"/>
      <c r="BJ62" s="124"/>
      <c r="BK62" s="124"/>
      <c r="BL62" s="124"/>
      <c r="BM62" s="124"/>
      <c r="BN62" s="124"/>
      <c r="BO62" s="124"/>
      <c r="BP62" s="124"/>
      <c r="BQ62" s="124"/>
    </row>
    <row r="63" spans="1:69" s="118" customFormat="1" ht="16" customHeight="1">
      <c r="A63" s="209" t="str">
        <f t="shared" si="5"/>
        <v/>
      </c>
      <c r="B63" s="207"/>
      <c r="C63" s="207"/>
      <c r="D63" s="207"/>
      <c r="E63" s="207"/>
      <c r="F63" s="208"/>
      <c r="G63" s="205"/>
      <c r="H63" s="206"/>
      <c r="I63" s="207" t="str">
        <f t="shared" si="6"/>
        <v/>
      </c>
      <c r="J63" s="208"/>
      <c r="K63" s="205"/>
      <c r="L63" s="206"/>
      <c r="M63" s="207" t="str">
        <f t="shared" si="7"/>
        <v/>
      </c>
      <c r="N63" s="208"/>
      <c r="O63" s="205"/>
      <c r="P63" s="206"/>
      <c r="Q63" s="207" t="str">
        <f t="shared" si="8"/>
        <v/>
      </c>
      <c r="R63" s="208"/>
      <c r="S63" s="205"/>
      <c r="T63" s="206"/>
      <c r="U63" s="207" t="str">
        <f t="shared" si="9"/>
        <v/>
      </c>
      <c r="V63" s="208"/>
      <c r="W63" s="205"/>
      <c r="X63" s="206"/>
      <c r="Y63" s="207" t="str">
        <f t="shared" si="10"/>
        <v/>
      </c>
      <c r="Z63" s="208"/>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row>
    <row r="64" spans="1:69" s="118" customFormat="1" ht="16" customHeight="1">
      <c r="A64" s="209" t="str">
        <f t="shared" si="5"/>
        <v/>
      </c>
      <c r="B64" s="207"/>
      <c r="C64" s="207"/>
      <c r="D64" s="207"/>
      <c r="E64" s="207"/>
      <c r="F64" s="208"/>
      <c r="G64" s="205"/>
      <c r="H64" s="206"/>
      <c r="I64" s="207" t="str">
        <f t="shared" si="6"/>
        <v/>
      </c>
      <c r="J64" s="208"/>
      <c r="K64" s="205"/>
      <c r="L64" s="206"/>
      <c r="M64" s="207" t="str">
        <f t="shared" si="7"/>
        <v/>
      </c>
      <c r="N64" s="208"/>
      <c r="O64" s="205"/>
      <c r="P64" s="206"/>
      <c r="Q64" s="207" t="str">
        <f t="shared" si="8"/>
        <v/>
      </c>
      <c r="R64" s="208"/>
      <c r="S64" s="205"/>
      <c r="T64" s="206"/>
      <c r="U64" s="207" t="str">
        <f t="shared" si="9"/>
        <v/>
      </c>
      <c r="V64" s="208"/>
      <c r="W64" s="205"/>
      <c r="X64" s="206"/>
      <c r="Y64" s="207" t="str">
        <f t="shared" si="10"/>
        <v/>
      </c>
      <c r="Z64" s="208"/>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row>
    <row r="65" spans="1:69" s="118" customFormat="1" ht="16" customHeight="1">
      <c r="A65" s="209" t="str">
        <f t="shared" si="5"/>
        <v/>
      </c>
      <c r="B65" s="207"/>
      <c r="C65" s="207"/>
      <c r="D65" s="207"/>
      <c r="E65" s="207"/>
      <c r="F65" s="208"/>
      <c r="G65" s="205"/>
      <c r="H65" s="206"/>
      <c r="I65" s="207" t="str">
        <f t="shared" si="6"/>
        <v/>
      </c>
      <c r="J65" s="208"/>
      <c r="K65" s="205"/>
      <c r="L65" s="206"/>
      <c r="M65" s="207" t="str">
        <f t="shared" si="7"/>
        <v/>
      </c>
      <c r="N65" s="208"/>
      <c r="O65" s="205"/>
      <c r="P65" s="206"/>
      <c r="Q65" s="207" t="str">
        <f t="shared" si="8"/>
        <v/>
      </c>
      <c r="R65" s="208"/>
      <c r="S65" s="205"/>
      <c r="T65" s="206"/>
      <c r="U65" s="207" t="str">
        <f t="shared" si="9"/>
        <v/>
      </c>
      <c r="V65" s="208"/>
      <c r="W65" s="205"/>
      <c r="X65" s="206"/>
      <c r="Y65" s="207" t="str">
        <f t="shared" si="10"/>
        <v/>
      </c>
      <c r="Z65" s="208"/>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row>
    <row r="66" spans="1:69" s="118" customFormat="1" ht="16" customHeight="1">
      <c r="A66" s="209" t="str">
        <f t="shared" si="5"/>
        <v/>
      </c>
      <c r="B66" s="207"/>
      <c r="C66" s="207"/>
      <c r="D66" s="207"/>
      <c r="E66" s="207"/>
      <c r="F66" s="208"/>
      <c r="G66" s="205"/>
      <c r="H66" s="206"/>
      <c r="I66" s="207" t="str">
        <f t="shared" si="6"/>
        <v/>
      </c>
      <c r="J66" s="208"/>
      <c r="K66" s="205"/>
      <c r="L66" s="206"/>
      <c r="M66" s="207" t="str">
        <f t="shared" si="7"/>
        <v/>
      </c>
      <c r="N66" s="208"/>
      <c r="O66" s="205"/>
      <c r="P66" s="206"/>
      <c r="Q66" s="207" t="str">
        <f t="shared" si="8"/>
        <v/>
      </c>
      <c r="R66" s="208"/>
      <c r="S66" s="205"/>
      <c r="T66" s="206"/>
      <c r="U66" s="207" t="str">
        <f t="shared" si="9"/>
        <v/>
      </c>
      <c r="V66" s="208"/>
      <c r="W66" s="205"/>
      <c r="X66" s="206"/>
      <c r="Y66" s="207" t="str">
        <f t="shared" si="10"/>
        <v/>
      </c>
      <c r="Z66" s="208"/>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row>
    <row r="67" spans="1:69" s="118" customFormat="1" ht="16" customHeight="1">
      <c r="A67" s="204" t="str">
        <f t="shared" si="5"/>
        <v/>
      </c>
      <c r="B67" s="188"/>
      <c r="C67" s="188"/>
      <c r="D67" s="188"/>
      <c r="E67" s="188"/>
      <c r="F67" s="189"/>
      <c r="G67" s="190"/>
      <c r="H67" s="191"/>
      <c r="I67" s="188" t="str">
        <f t="shared" si="6"/>
        <v/>
      </c>
      <c r="J67" s="189"/>
      <c r="K67" s="190"/>
      <c r="L67" s="191"/>
      <c r="M67" s="188" t="str">
        <f t="shared" si="7"/>
        <v/>
      </c>
      <c r="N67" s="189"/>
      <c r="O67" s="190"/>
      <c r="P67" s="191"/>
      <c r="Q67" s="188" t="str">
        <f t="shared" si="8"/>
        <v/>
      </c>
      <c r="R67" s="189"/>
      <c r="S67" s="190"/>
      <c r="T67" s="191"/>
      <c r="U67" s="188" t="str">
        <f t="shared" si="9"/>
        <v/>
      </c>
      <c r="V67" s="189"/>
      <c r="W67" s="190"/>
      <c r="X67" s="191"/>
      <c r="Y67" s="188" t="str">
        <f t="shared" si="10"/>
        <v/>
      </c>
      <c r="Z67" s="189"/>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row>
    <row r="68" spans="1:69" s="118" customFormat="1" ht="16" customHeight="1">
      <c r="A68" s="204" t="str">
        <f t="shared" si="5"/>
        <v>Total</v>
      </c>
      <c r="B68" s="188"/>
      <c r="C68" s="188"/>
      <c r="D68" s="188"/>
      <c r="E68" s="188"/>
      <c r="F68" s="189"/>
      <c r="G68" s="190">
        <f>SUM(G53:H67)</f>
        <v>0</v>
      </c>
      <c r="H68" s="191"/>
      <c r="I68" s="188" t="str">
        <f t="shared" si="6"/>
        <v>Coils</v>
      </c>
      <c r="J68" s="189"/>
      <c r="K68" s="190">
        <f>SUM(K53:L67)</f>
        <v>0</v>
      </c>
      <c r="L68" s="191"/>
      <c r="M68" s="188" t="str">
        <f t="shared" si="7"/>
        <v>Coils</v>
      </c>
      <c r="N68" s="189"/>
      <c r="O68" s="190">
        <f>SUM(O53:P67)</f>
        <v>0</v>
      </c>
      <c r="P68" s="191"/>
      <c r="Q68" s="188" t="str">
        <f t="shared" si="8"/>
        <v>Coils</v>
      </c>
      <c r="R68" s="189"/>
      <c r="S68" s="190">
        <f>SUM(S53:T67)</f>
        <v>0</v>
      </c>
      <c r="T68" s="191"/>
      <c r="U68" s="188" t="str">
        <f t="shared" si="9"/>
        <v>Coils</v>
      </c>
      <c r="V68" s="189"/>
      <c r="W68" s="190">
        <f>SUM(W53:X67)</f>
        <v>0</v>
      </c>
      <c r="X68" s="191"/>
      <c r="Y68" s="188" t="str">
        <f t="shared" si="10"/>
        <v>Coils</v>
      </c>
      <c r="Z68" s="189"/>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row>
    <row r="69" spans="1:69" s="118" customFormat="1">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row>
    <row r="70" spans="1:69" s="118" customFormat="1" ht="14.5">
      <c r="A70" s="192" t="s">
        <v>47</v>
      </c>
      <c r="B70" s="192"/>
      <c r="C70" s="192"/>
      <c r="D70" s="202" t="s">
        <v>180</v>
      </c>
      <c r="E70" s="202"/>
      <c r="F70" s="202"/>
      <c r="G70" s="202"/>
      <c r="H70" s="136"/>
      <c r="I70" s="203" t="s">
        <v>171</v>
      </c>
      <c r="J70" s="203"/>
      <c r="K70" s="203"/>
      <c r="L70" s="203"/>
      <c r="M70" s="203"/>
      <c r="N70" s="203"/>
      <c r="O70" s="195"/>
      <c r="P70" s="196"/>
      <c r="S70" s="137" t="s">
        <v>181</v>
      </c>
      <c r="T70" s="138">
        <v>3</v>
      </c>
      <c r="U70" s="118" t="s">
        <v>172</v>
      </c>
      <c r="W70" s="138">
        <v>2</v>
      </c>
      <c r="X70" s="118" t="s">
        <v>173</v>
      </c>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row>
    <row r="71" spans="1:69" s="118" customFormat="1" ht="17" customHeight="1">
      <c r="D71" s="139" t="s">
        <v>182</v>
      </c>
      <c r="G71" s="193" t="s">
        <v>421</v>
      </c>
      <c r="H71" s="194"/>
      <c r="I71" s="140" t="s">
        <v>174</v>
      </c>
      <c r="J71" s="140"/>
      <c r="K71" s="195"/>
      <c r="L71" s="196"/>
      <c r="O71" s="197" t="s">
        <v>183</v>
      </c>
      <c r="P71" s="197"/>
      <c r="Q71" s="197"/>
      <c r="R71" s="141" t="s">
        <v>165</v>
      </c>
      <c r="S71" s="142" t="s">
        <v>175</v>
      </c>
      <c r="U71" s="198" t="s">
        <v>191</v>
      </c>
      <c r="V71" s="199"/>
      <c r="W71" s="118" t="s">
        <v>142</v>
      </c>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row>
    <row r="72" spans="1:69" s="118" customFormat="1" ht="14.5">
      <c r="D72" s="143" t="s">
        <v>166</v>
      </c>
      <c r="G72" s="195" t="s">
        <v>167</v>
      </c>
      <c r="H72" s="196"/>
      <c r="I72" s="140"/>
      <c r="J72" s="140"/>
      <c r="K72" s="140"/>
      <c r="L72" s="197" t="s">
        <v>184</v>
      </c>
      <c r="M72" s="200"/>
      <c r="N72" s="200"/>
      <c r="O72" s="200"/>
      <c r="P72" s="200"/>
      <c r="Q72" s="200"/>
      <c r="R72" s="141" t="s">
        <v>167</v>
      </c>
      <c r="S72" s="140" t="s">
        <v>176</v>
      </c>
      <c r="U72" s="195"/>
      <c r="V72" s="201"/>
      <c r="W72" s="201"/>
      <c r="X72" s="196"/>
      <c r="Y72" s="118" t="s">
        <v>142</v>
      </c>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row>
    <row r="73" spans="1:69" s="118" customFormat="1" ht="19" customHeight="1">
      <c r="D73" s="144" t="s">
        <v>168</v>
      </c>
      <c r="G73" s="116"/>
      <c r="H73" s="150" t="s">
        <v>167</v>
      </c>
      <c r="J73" s="118" t="s">
        <v>141</v>
      </c>
      <c r="K73" s="192" t="s">
        <v>169</v>
      </c>
      <c r="L73" s="192"/>
      <c r="M73" s="118" t="s">
        <v>177</v>
      </c>
      <c r="P73" s="118">
        <v>0</v>
      </c>
      <c r="Q73" s="118" t="s">
        <v>178</v>
      </c>
      <c r="S73" s="118">
        <v>0</v>
      </c>
      <c r="T73" s="118" t="s">
        <v>179</v>
      </c>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row>
    <row r="76" spans="1:69">
      <c r="S76" s="100" t="s">
        <v>49</v>
      </c>
    </row>
  </sheetData>
  <mergeCells count="391">
    <mergeCell ref="X40:Z40"/>
    <mergeCell ref="X41:Z41"/>
    <mergeCell ref="X42:Z42"/>
    <mergeCell ref="X43:Z43"/>
    <mergeCell ref="X44:Z44"/>
    <mergeCell ref="X45:Z45"/>
    <mergeCell ref="X46:Z46"/>
    <mergeCell ref="X47:Z47"/>
    <mergeCell ref="X48:Z48"/>
    <mergeCell ref="W67:X67"/>
    <mergeCell ref="A64:F64"/>
    <mergeCell ref="A65:F65"/>
    <mergeCell ref="A66:F66"/>
    <mergeCell ref="A67:F67"/>
    <mergeCell ref="T35:U35"/>
    <mergeCell ref="T36:U36"/>
    <mergeCell ref="T37:U37"/>
    <mergeCell ref="T38:U38"/>
    <mergeCell ref="T39:U39"/>
    <mergeCell ref="T40:U40"/>
    <mergeCell ref="T41:U41"/>
    <mergeCell ref="T42:U42"/>
    <mergeCell ref="T43:U43"/>
    <mergeCell ref="T44:U44"/>
    <mergeCell ref="T45:U45"/>
    <mergeCell ref="T46:U46"/>
    <mergeCell ref="T47:U47"/>
    <mergeCell ref="T48:U48"/>
    <mergeCell ref="T49:U49"/>
    <mergeCell ref="X36:Z36"/>
    <mergeCell ref="X37:Z37"/>
    <mergeCell ref="X38:Z38"/>
    <mergeCell ref="X39:Z39"/>
    <mergeCell ref="U65:V65"/>
    <mergeCell ref="U66:V66"/>
    <mergeCell ref="U67:V67"/>
    <mergeCell ref="Y64:Z64"/>
    <mergeCell ref="Y65:Z65"/>
    <mergeCell ref="Y66:Z66"/>
    <mergeCell ref="Y67:Z67"/>
    <mergeCell ref="G64:H64"/>
    <mergeCell ref="K64:L64"/>
    <mergeCell ref="O64:P64"/>
    <mergeCell ref="S64:T64"/>
    <mergeCell ref="W64:X64"/>
    <mergeCell ref="G65:H65"/>
    <mergeCell ref="K65:L65"/>
    <mergeCell ref="O65:P65"/>
    <mergeCell ref="S65:T65"/>
    <mergeCell ref="W65:X65"/>
    <mergeCell ref="G66:H66"/>
    <mergeCell ref="K66:L66"/>
    <mergeCell ref="O66:P66"/>
    <mergeCell ref="S66:T66"/>
    <mergeCell ref="W66:X66"/>
    <mergeCell ref="G67:H67"/>
    <mergeCell ref="S67:T67"/>
    <mergeCell ref="I65:J65"/>
    <mergeCell ref="I66:J66"/>
    <mergeCell ref="I67:J67"/>
    <mergeCell ref="M64:N64"/>
    <mergeCell ref="M65:N65"/>
    <mergeCell ref="M66:N66"/>
    <mergeCell ref="M67:N67"/>
    <mergeCell ref="Q64:R64"/>
    <mergeCell ref="Q65:R65"/>
    <mergeCell ref="Q66:R66"/>
    <mergeCell ref="Q67:R67"/>
    <mergeCell ref="K67:L67"/>
    <mergeCell ref="O67:P67"/>
    <mergeCell ref="V45:W45"/>
    <mergeCell ref="V46:W46"/>
    <mergeCell ref="V47:W47"/>
    <mergeCell ref="V48:W48"/>
    <mergeCell ref="V49:W49"/>
    <mergeCell ref="P34:S34"/>
    <mergeCell ref="P36:R36"/>
    <mergeCell ref="P37:R37"/>
    <mergeCell ref="I64:J64"/>
    <mergeCell ref="U64:V64"/>
    <mergeCell ref="H50:K50"/>
    <mergeCell ref="L50:N50"/>
    <mergeCell ref="P50:R50"/>
    <mergeCell ref="T50:U50"/>
    <mergeCell ref="V50:W50"/>
    <mergeCell ref="V36:W36"/>
    <mergeCell ref="V37:W37"/>
    <mergeCell ref="V38:W38"/>
    <mergeCell ref="V39:W39"/>
    <mergeCell ref="V40:W40"/>
    <mergeCell ref="V41:W41"/>
    <mergeCell ref="V42:W42"/>
    <mergeCell ref="V43:W43"/>
    <mergeCell ref="V44:W44"/>
    <mergeCell ref="H45:K45"/>
    <mergeCell ref="H46:K46"/>
    <mergeCell ref="H42:K42"/>
    <mergeCell ref="H43:K43"/>
    <mergeCell ref="H44:K44"/>
    <mergeCell ref="P45:R45"/>
    <mergeCell ref="P46:R46"/>
    <mergeCell ref="L45:N45"/>
    <mergeCell ref="L46:N46"/>
    <mergeCell ref="L42:N42"/>
    <mergeCell ref="L43:N43"/>
    <mergeCell ref="L44:N44"/>
    <mergeCell ref="P38:R38"/>
    <mergeCell ref="P39:R39"/>
    <mergeCell ref="P40:R40"/>
    <mergeCell ref="P41:R41"/>
    <mergeCell ref="P42:R42"/>
    <mergeCell ref="P43:R43"/>
    <mergeCell ref="P44:R44"/>
    <mergeCell ref="H36:K36"/>
    <mergeCell ref="H37:K37"/>
    <mergeCell ref="H38:K38"/>
    <mergeCell ref="H39:K39"/>
    <mergeCell ref="H40:K40"/>
    <mergeCell ref="H41:K41"/>
    <mergeCell ref="L36:N36"/>
    <mergeCell ref="L37:N37"/>
    <mergeCell ref="L38:N38"/>
    <mergeCell ref="L39:N39"/>
    <mergeCell ref="L40:N40"/>
    <mergeCell ref="L41:N41"/>
    <mergeCell ref="A8:D8"/>
    <mergeCell ref="E8:N8"/>
    <mergeCell ref="S8:Z8"/>
    <mergeCell ref="A9:C9"/>
    <mergeCell ref="E9:I9"/>
    <mergeCell ref="N9:R9"/>
    <mergeCell ref="V9:Z9"/>
    <mergeCell ref="A5:Z5"/>
    <mergeCell ref="AB6:AO6"/>
    <mergeCell ref="A7:D7"/>
    <mergeCell ref="E7:I7"/>
    <mergeCell ref="O7:R7"/>
    <mergeCell ref="S7:Z7"/>
    <mergeCell ref="E17:I17"/>
    <mergeCell ref="J17:L17"/>
    <mergeCell ref="M17:Q17"/>
    <mergeCell ref="V17:Z17"/>
    <mergeCell ref="A10:D10"/>
    <mergeCell ref="E10:N10"/>
    <mergeCell ref="V10:Z10"/>
    <mergeCell ref="E11:N11"/>
    <mergeCell ref="V11:Z11"/>
    <mergeCell ref="A12:D12"/>
    <mergeCell ref="E12:N12"/>
    <mergeCell ref="S12:U12"/>
    <mergeCell ref="V12:Z12"/>
    <mergeCell ref="A13:D13"/>
    <mergeCell ref="G13:N13"/>
    <mergeCell ref="G14:N14"/>
    <mergeCell ref="S16:U16"/>
    <mergeCell ref="S15:Z15"/>
    <mergeCell ref="S18:U18"/>
    <mergeCell ref="V18:Z18"/>
    <mergeCell ref="J19:L19"/>
    <mergeCell ref="M19:N19"/>
    <mergeCell ref="O19:T19"/>
    <mergeCell ref="J20:L20"/>
    <mergeCell ref="M20:N20"/>
    <mergeCell ref="O20:T20"/>
    <mergeCell ref="S13:U13"/>
    <mergeCell ref="V13:Z13"/>
    <mergeCell ref="J23:L23"/>
    <mergeCell ref="M23:N23"/>
    <mergeCell ref="O23:T23"/>
    <mergeCell ref="J24:L24"/>
    <mergeCell ref="Q24:Y24"/>
    <mergeCell ref="A26:D26"/>
    <mergeCell ref="J21:L21"/>
    <mergeCell ref="M21:N21"/>
    <mergeCell ref="O21:T21"/>
    <mergeCell ref="J22:L22"/>
    <mergeCell ref="M22:N22"/>
    <mergeCell ref="O22:T22"/>
    <mergeCell ref="X34:Z34"/>
    <mergeCell ref="A35:D35"/>
    <mergeCell ref="X35:Z35"/>
    <mergeCell ref="U32:V32"/>
    <mergeCell ref="W32:Z32"/>
    <mergeCell ref="U33:V33"/>
    <mergeCell ref="W33:Z33"/>
    <mergeCell ref="A34:D34"/>
    <mergeCell ref="E34:G34"/>
    <mergeCell ref="E35:G35"/>
    <mergeCell ref="H34:K34"/>
    <mergeCell ref="H35:K35"/>
    <mergeCell ref="L34:O34"/>
    <mergeCell ref="P35:R35"/>
    <mergeCell ref="L35:N35"/>
    <mergeCell ref="T34:W34"/>
    <mergeCell ref="V35:W35"/>
    <mergeCell ref="A36:D36"/>
    <mergeCell ref="A37:D37"/>
    <mergeCell ref="E36:G36"/>
    <mergeCell ref="E37:G37"/>
    <mergeCell ref="A38:D38"/>
    <mergeCell ref="A39:D39"/>
    <mergeCell ref="E38:G38"/>
    <mergeCell ref="E39:G39"/>
    <mergeCell ref="A40:D40"/>
    <mergeCell ref="A41:D41"/>
    <mergeCell ref="E40:G40"/>
    <mergeCell ref="E41:G41"/>
    <mergeCell ref="A42:D42"/>
    <mergeCell ref="A43:D43"/>
    <mergeCell ref="E42:G42"/>
    <mergeCell ref="E43:G43"/>
    <mergeCell ref="A44:D44"/>
    <mergeCell ref="A45:D45"/>
    <mergeCell ref="E44:G44"/>
    <mergeCell ref="E45:G45"/>
    <mergeCell ref="W52:Y52"/>
    <mergeCell ref="A46:D46"/>
    <mergeCell ref="A47:D47"/>
    <mergeCell ref="E46:G46"/>
    <mergeCell ref="E47:G47"/>
    <mergeCell ref="A48:D48"/>
    <mergeCell ref="A49:D49"/>
    <mergeCell ref="E48:G48"/>
    <mergeCell ref="E49:G49"/>
    <mergeCell ref="B51:E51"/>
    <mergeCell ref="F51:I51"/>
    <mergeCell ref="H47:K47"/>
    <mergeCell ref="H48:K48"/>
    <mergeCell ref="H49:K49"/>
    <mergeCell ref="P47:R47"/>
    <mergeCell ref="P48:R48"/>
    <mergeCell ref="P49:R49"/>
    <mergeCell ref="X49:Z49"/>
    <mergeCell ref="A50:D50"/>
    <mergeCell ref="E50:G50"/>
    <mergeCell ref="X50:Z50"/>
    <mergeCell ref="L47:N47"/>
    <mergeCell ref="L48:N48"/>
    <mergeCell ref="L49:N49"/>
    <mergeCell ref="M53:N53"/>
    <mergeCell ref="O53:P53"/>
    <mergeCell ref="Q53:R53"/>
    <mergeCell ref="S53:T53"/>
    <mergeCell ref="U53:V53"/>
    <mergeCell ref="J51:M51"/>
    <mergeCell ref="N51:Q51"/>
    <mergeCell ref="R51:U51"/>
    <mergeCell ref="A52:F52"/>
    <mergeCell ref="G52:I52"/>
    <mergeCell ref="K52:M52"/>
    <mergeCell ref="O52:Q52"/>
    <mergeCell ref="S52:U52"/>
    <mergeCell ref="A57:F57"/>
    <mergeCell ref="G57:H57"/>
    <mergeCell ref="I57:J57"/>
    <mergeCell ref="K57:L57"/>
    <mergeCell ref="M57:N57"/>
    <mergeCell ref="O57:P57"/>
    <mergeCell ref="Q57:R57"/>
    <mergeCell ref="W53:X53"/>
    <mergeCell ref="Y53:Z53"/>
    <mergeCell ref="A54:F54"/>
    <mergeCell ref="G54:H54"/>
    <mergeCell ref="I54:J54"/>
    <mergeCell ref="K54:L54"/>
    <mergeCell ref="M54:N54"/>
    <mergeCell ref="O54:P54"/>
    <mergeCell ref="Q54:R54"/>
    <mergeCell ref="S54:T54"/>
    <mergeCell ref="U54:V54"/>
    <mergeCell ref="W54:X54"/>
    <mergeCell ref="Y54:Z54"/>
    <mergeCell ref="A53:F53"/>
    <mergeCell ref="G53:H53"/>
    <mergeCell ref="I53:J53"/>
    <mergeCell ref="K53:L53"/>
    <mergeCell ref="S55:T55"/>
    <mergeCell ref="U55:V55"/>
    <mergeCell ref="W55:X55"/>
    <mergeCell ref="Y55:Z55"/>
    <mergeCell ref="A56:F56"/>
    <mergeCell ref="G56:H56"/>
    <mergeCell ref="I56:J56"/>
    <mergeCell ref="K56:L56"/>
    <mergeCell ref="M56:N56"/>
    <mergeCell ref="O56:P56"/>
    <mergeCell ref="A55:F55"/>
    <mergeCell ref="G55:H55"/>
    <mergeCell ref="I55:J55"/>
    <mergeCell ref="K55:L55"/>
    <mergeCell ref="M55:N55"/>
    <mergeCell ref="O55:P55"/>
    <mergeCell ref="Q55:R55"/>
    <mergeCell ref="S57:T57"/>
    <mergeCell ref="U57:V57"/>
    <mergeCell ref="W57:X57"/>
    <mergeCell ref="Y57:Z57"/>
    <mergeCell ref="Q56:R56"/>
    <mergeCell ref="S56:T56"/>
    <mergeCell ref="U56:V56"/>
    <mergeCell ref="W56:X56"/>
    <mergeCell ref="Y56:Z56"/>
    <mergeCell ref="A59:F59"/>
    <mergeCell ref="G59:H59"/>
    <mergeCell ref="I59:J59"/>
    <mergeCell ref="K59:L59"/>
    <mergeCell ref="M59:N59"/>
    <mergeCell ref="A58:F58"/>
    <mergeCell ref="G58:H58"/>
    <mergeCell ref="I58:J58"/>
    <mergeCell ref="K58:L58"/>
    <mergeCell ref="M58:N58"/>
    <mergeCell ref="O59:P59"/>
    <mergeCell ref="Q59:R59"/>
    <mergeCell ref="S59:T59"/>
    <mergeCell ref="U59:V59"/>
    <mergeCell ref="W59:X59"/>
    <mergeCell ref="Y59:Z59"/>
    <mergeCell ref="Q58:R58"/>
    <mergeCell ref="S58:T58"/>
    <mergeCell ref="U58:V58"/>
    <mergeCell ref="W58:X58"/>
    <mergeCell ref="Y58:Z58"/>
    <mergeCell ref="O58:P58"/>
    <mergeCell ref="A61:F61"/>
    <mergeCell ref="G61:H61"/>
    <mergeCell ref="I61:J61"/>
    <mergeCell ref="K61:L61"/>
    <mergeCell ref="M61:N61"/>
    <mergeCell ref="A60:F60"/>
    <mergeCell ref="G60:H60"/>
    <mergeCell ref="I60:J60"/>
    <mergeCell ref="K60:L60"/>
    <mergeCell ref="M60:N60"/>
    <mergeCell ref="O61:P61"/>
    <mergeCell ref="Q61:R61"/>
    <mergeCell ref="S61:T61"/>
    <mergeCell ref="U61:V61"/>
    <mergeCell ref="W61:X61"/>
    <mergeCell ref="Y61:Z61"/>
    <mergeCell ref="Q60:R60"/>
    <mergeCell ref="S60:T60"/>
    <mergeCell ref="U60:V60"/>
    <mergeCell ref="W60:X60"/>
    <mergeCell ref="Y60:Z60"/>
    <mergeCell ref="O60:P60"/>
    <mergeCell ref="A63:F63"/>
    <mergeCell ref="G63:H63"/>
    <mergeCell ref="I63:J63"/>
    <mergeCell ref="K63:L63"/>
    <mergeCell ref="M63:N63"/>
    <mergeCell ref="A62:F62"/>
    <mergeCell ref="G62:H62"/>
    <mergeCell ref="I62:J62"/>
    <mergeCell ref="K62:L62"/>
    <mergeCell ref="M62:N62"/>
    <mergeCell ref="O63:P63"/>
    <mergeCell ref="Q63:R63"/>
    <mergeCell ref="S63:T63"/>
    <mergeCell ref="U63:V63"/>
    <mergeCell ref="W63:X63"/>
    <mergeCell ref="Y63:Z63"/>
    <mergeCell ref="Q62:R62"/>
    <mergeCell ref="S62:T62"/>
    <mergeCell ref="U62:V62"/>
    <mergeCell ref="W62:X62"/>
    <mergeCell ref="Y62:Z62"/>
    <mergeCell ref="O62:P62"/>
    <mergeCell ref="A70:C70"/>
    <mergeCell ref="D70:G70"/>
    <mergeCell ref="I70:N70"/>
    <mergeCell ref="O70:P70"/>
    <mergeCell ref="A68:F68"/>
    <mergeCell ref="G68:H68"/>
    <mergeCell ref="I68:J68"/>
    <mergeCell ref="K68:L68"/>
    <mergeCell ref="M68:N68"/>
    <mergeCell ref="O68:P68"/>
    <mergeCell ref="Q68:R68"/>
    <mergeCell ref="S68:T68"/>
    <mergeCell ref="U68:V68"/>
    <mergeCell ref="W68:X68"/>
    <mergeCell ref="Y68:Z68"/>
    <mergeCell ref="K73:L73"/>
    <mergeCell ref="G71:H71"/>
    <mergeCell ref="K71:L71"/>
    <mergeCell ref="O71:Q71"/>
    <mergeCell ref="U71:V71"/>
    <mergeCell ref="G72:H72"/>
    <mergeCell ref="L72:Q72"/>
    <mergeCell ref="U72:X72"/>
  </mergeCells>
  <phoneticPr fontId="2" type="noConversion"/>
  <dataValidations count="14">
    <dataValidation type="list" allowBlank="1" showInputMessage="1" showErrorMessage="1" sqref="R13" xr:uid="{C5D2844E-10ED-433E-A6D9-97B53E93B55F}">
      <formula1>"  ,V"</formula1>
    </dataValidation>
    <dataValidation type="list" allowBlank="1" showInputMessage="1" showErrorMessage="1" sqref="O70:P70" xr:uid="{512A28D2-7B8B-4BB3-B5E2-E5448345D980}">
      <formula1>"(是),(否)"</formula1>
    </dataValidation>
    <dataValidation type="list" allowBlank="1" showInputMessage="1" showErrorMessage="1" sqref="K73:L73" xr:uid="{31897F83-9A95-4861-BE7D-1CD34FF312B5}">
      <formula1>"壓艙,雨"</formula1>
    </dataValidation>
    <dataValidation type="list" allowBlank="1" showInputMessage="1" showErrorMessage="1" sqref="U72" xr:uid="{0F5D92A6-0171-4368-A7FA-47ECC1864385}">
      <formula1>"航海膠布,保麗龍"</formula1>
    </dataValidation>
    <dataValidation type="list" allowBlank="1" showInputMessage="1" showErrorMessage="1" sqref="G72:H72" xr:uid="{E70D6023-DB93-44F2-8C15-465DAF586CBC}">
      <formula1>"併裝, 否"</formula1>
    </dataValidation>
    <dataValidation type="list" allowBlank="1" showInputMessage="1" showErrorMessage="1" sqref="U71" xr:uid="{5DF5E427-8D05-49AC-A824-2685342073B8}">
      <formula1>"帆布,塑膠布"</formula1>
    </dataValidation>
    <dataValidation type="list" allowBlank="1" showInputMessage="1" showErrorMessage="1" sqref="R71:R72 H73" xr:uid="{E4220D16-A6DE-4E9A-9A6D-C625A0AED177}">
      <formula1>"是,否"</formula1>
    </dataValidation>
    <dataValidation type="list" allowBlank="1" showInputMessage="1" showErrorMessage="1" sqref="K71:L71" xr:uid="{8266A957-F133-4172-8661-0800CC839E16}">
      <formula1>" ,(否)"</formula1>
    </dataValidation>
    <dataValidation type="list" allowBlank="1" showInputMessage="1" showErrorMessage="1" sqref="G71" xr:uid="{84C40E20-8ED7-4F37-92D1-C6DEF4CA8B55}">
      <formula1>"鋼索,鐵帶"</formula1>
    </dataValidation>
    <dataValidation type="list" allowBlank="1" showInputMessage="1" showErrorMessage="1" sqref="J24:L25" xr:uid="{AC98EB4C-7A88-4579-9E20-607D93E5A7C8}">
      <formula1>$AD$20:$AD$25</formula1>
    </dataValidation>
    <dataValidation type="list" allowBlank="1" showInputMessage="1" showErrorMessage="1" sqref="S13:U13" xr:uid="{EC293EA9-9219-453E-8601-9B377BC5C6C7}">
      <formula1>"godown,open yard"</formula1>
    </dataValidation>
    <dataValidation type="list" allowBlank="1" showInputMessage="1" showErrorMessage="1" sqref="V18:Z18" xr:uid="{88E42C9C-C694-4DC9-9F81-B8789C5B4A3B}">
      <formula1>"使用堆高機作業,無"</formula1>
    </dataValidation>
    <dataValidation type="list" allowBlank="1" showInputMessage="1" showErrorMessage="1" sqref="E17:I17" xr:uid="{9805D656-E992-438E-ABB2-8181D05436DB}">
      <formula1>$AB$16:$AB$21</formula1>
    </dataValidation>
    <dataValidation type="list" allowBlank="1" showInputMessage="1" showErrorMessage="1" sqref="R15" xr:uid="{9CBE0A4C-E88B-46E5-9229-E998569F1C74}">
      <formula1>" ,V,X"</formula1>
    </dataValidation>
  </dataValidations>
  <printOptions horizontalCentered="1" verticalCentered="1"/>
  <pageMargins left="0.19685039370078741" right="0.19685039370078741" top="0.39370078740157483" bottom="0.39370078740157483" header="0.31496062992125984" footer="0.31496062992125984"/>
  <pageSetup paperSize="9" scale="72" orientation="portrait" r:id="rId1"/>
  <colBreaks count="1" manualBreakCount="1">
    <brk id="2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2144-6922-4DA7-A58C-7B2FFA5B3A5C}">
  <dimension ref="A1:BP64"/>
  <sheetViews>
    <sheetView view="pageBreakPreview" zoomScaleNormal="100" zoomScaleSheetLayoutView="100" workbookViewId="0">
      <selection activeCell="E27" sqref="E27"/>
    </sheetView>
  </sheetViews>
  <sheetFormatPr defaultRowHeight="14"/>
  <cols>
    <col min="1" max="25" width="3.36328125" style="100" customWidth="1"/>
    <col min="26" max="26" width="4.26953125" style="100" customWidth="1"/>
    <col min="27" max="42" width="3.6328125" style="100" customWidth="1"/>
    <col min="43" max="49" width="3.6328125" style="109" customWidth="1"/>
    <col min="50" max="68" width="5.6328125" style="109" customWidth="1"/>
    <col min="69" max="72" width="5.6328125" style="100" customWidth="1"/>
    <col min="73" max="78" width="2.453125" style="100" customWidth="1"/>
    <col min="79" max="16384" width="8.7265625" style="100"/>
  </cols>
  <sheetData>
    <row r="1" spans="1:68" ht="16" customHeight="1"/>
    <row r="2" spans="1:68" ht="16" customHeight="1">
      <c r="J2" s="101"/>
      <c r="K2" s="101"/>
      <c r="L2" s="101"/>
      <c r="M2" s="101"/>
      <c r="N2" s="101"/>
      <c r="O2" s="101"/>
      <c r="P2" s="101"/>
      <c r="Q2" s="101"/>
      <c r="R2" s="101"/>
      <c r="S2" s="101"/>
      <c r="T2" s="101"/>
      <c r="U2" s="101"/>
      <c r="V2" s="101"/>
      <c r="W2" s="101"/>
      <c r="X2" s="101"/>
      <c r="Y2" s="101"/>
    </row>
    <row r="3" spans="1:68" ht="16" customHeight="1">
      <c r="J3" s="107"/>
      <c r="K3" s="107"/>
      <c r="L3" s="107"/>
      <c r="M3" s="148"/>
      <c r="N3" s="107"/>
      <c r="O3" s="107"/>
      <c r="P3" s="107"/>
      <c r="Q3" s="107"/>
      <c r="R3" s="107"/>
      <c r="S3" s="107"/>
      <c r="T3" s="107"/>
      <c r="U3" s="148"/>
      <c r="V3" s="107"/>
      <c r="W3" s="107"/>
      <c r="X3" s="107"/>
      <c r="Y3" s="107"/>
    </row>
    <row r="4" spans="1:68" ht="16" customHeight="1">
      <c r="J4" s="107"/>
      <c r="K4" s="107"/>
      <c r="L4" s="107"/>
      <c r="M4" s="148"/>
      <c r="N4" s="107"/>
      <c r="O4" s="107"/>
      <c r="P4" s="107"/>
      <c r="Q4" s="107"/>
      <c r="R4" s="107"/>
      <c r="S4" s="107"/>
      <c r="T4" s="107"/>
      <c r="U4" s="148"/>
      <c r="V4" s="107"/>
      <c r="W4" s="107"/>
      <c r="X4" s="107"/>
      <c r="Y4" s="107"/>
      <c r="AQ4" s="111"/>
      <c r="AR4" s="111"/>
      <c r="AS4" s="111"/>
      <c r="AT4" s="111"/>
      <c r="AU4" s="111"/>
      <c r="AV4" s="111"/>
      <c r="AW4" s="111"/>
      <c r="AX4" s="111"/>
      <c r="AY4" s="111"/>
      <c r="AZ4" s="111"/>
      <c r="BA4" s="111"/>
      <c r="BB4" s="111"/>
      <c r="BC4" s="111"/>
      <c r="BD4" s="111"/>
      <c r="BE4" s="111"/>
      <c r="BF4" s="111"/>
      <c r="BG4" s="111"/>
      <c r="BH4" s="111"/>
      <c r="BI4" s="111"/>
      <c r="BJ4" s="111"/>
      <c r="BK4" s="111"/>
      <c r="BL4" s="111"/>
      <c r="BM4" s="108"/>
      <c r="BN4" s="108"/>
      <c r="BO4" s="108"/>
      <c r="BP4" s="108"/>
    </row>
    <row r="5" spans="1:68" ht="16" customHeight="1">
      <c r="A5" s="239" t="s">
        <v>170</v>
      </c>
      <c r="B5" s="239"/>
      <c r="C5" s="239"/>
      <c r="D5" s="239"/>
      <c r="E5" s="239"/>
      <c r="F5" s="239"/>
      <c r="G5" s="239"/>
      <c r="H5" s="239"/>
      <c r="I5" s="239"/>
      <c r="J5" s="239"/>
      <c r="K5" s="239"/>
      <c r="L5" s="239"/>
      <c r="M5" s="239"/>
      <c r="N5" s="239"/>
      <c r="O5" s="239"/>
      <c r="P5" s="239"/>
      <c r="Q5" s="239"/>
      <c r="R5" s="239"/>
      <c r="S5" s="239"/>
      <c r="T5" s="239"/>
      <c r="U5" s="239"/>
      <c r="V5" s="239"/>
      <c r="W5" s="239"/>
      <c r="X5" s="239"/>
      <c r="Y5" s="239"/>
      <c r="AQ5" s="111"/>
      <c r="AR5" s="111"/>
      <c r="AS5" s="111"/>
      <c r="AT5" s="108"/>
      <c r="AU5" s="108"/>
      <c r="AV5" s="108"/>
      <c r="AW5" s="108"/>
      <c r="AX5" s="111"/>
      <c r="AY5" s="111"/>
      <c r="AZ5" s="111"/>
      <c r="BA5" s="108"/>
      <c r="BB5" s="108"/>
      <c r="BC5" s="108"/>
      <c r="BD5" s="108"/>
      <c r="BE5" s="117"/>
      <c r="BF5" s="117"/>
      <c r="BG5" s="117"/>
      <c r="BH5" s="117"/>
      <c r="BI5" s="117"/>
      <c r="BJ5" s="117"/>
      <c r="BK5" s="117"/>
      <c r="BL5" s="110"/>
      <c r="BM5" s="110"/>
      <c r="BN5" s="110"/>
      <c r="BO5" s="111"/>
      <c r="BP5" s="111"/>
    </row>
    <row r="6" spans="1:68" ht="16" customHeight="1">
      <c r="A6" s="108"/>
      <c r="B6" s="108"/>
      <c r="C6" s="108"/>
      <c r="D6" s="108"/>
      <c r="E6" s="108"/>
      <c r="F6" s="108"/>
      <c r="G6" s="108"/>
      <c r="H6" s="108"/>
      <c r="I6" s="108"/>
      <c r="J6" s="108"/>
      <c r="K6" s="108"/>
      <c r="L6" s="108"/>
      <c r="M6" s="108"/>
      <c r="N6" s="108"/>
      <c r="O6" s="108"/>
      <c r="P6" s="108"/>
      <c r="Q6" s="108"/>
      <c r="R6" s="108"/>
      <c r="S6" s="108"/>
      <c r="T6" s="108"/>
      <c r="U6" s="108"/>
      <c r="V6" s="108"/>
      <c r="W6" s="108"/>
      <c r="X6" s="108"/>
      <c r="Y6" s="108"/>
      <c r="Z6" s="109"/>
      <c r="AA6" s="160"/>
      <c r="AB6" s="160"/>
      <c r="AC6" s="160"/>
      <c r="AD6" s="160"/>
      <c r="AE6" s="160"/>
      <c r="AF6" s="160"/>
      <c r="AG6" s="160"/>
      <c r="AH6" s="160"/>
      <c r="AI6" s="160"/>
      <c r="AJ6" s="160"/>
      <c r="AK6" s="160"/>
      <c r="AL6" s="160"/>
      <c r="AM6" s="160"/>
      <c r="AN6" s="160"/>
      <c r="AQ6" s="111"/>
      <c r="AR6" s="111"/>
      <c r="AS6" s="111"/>
      <c r="AT6" s="111"/>
      <c r="AU6" s="111"/>
      <c r="AV6" s="111"/>
      <c r="AW6" s="111"/>
      <c r="AX6" s="111"/>
      <c r="AY6" s="111"/>
      <c r="AZ6" s="111"/>
      <c r="BA6" s="108"/>
      <c r="BB6" s="108"/>
      <c r="BC6" s="108"/>
      <c r="BD6" s="108"/>
      <c r="BE6" s="108"/>
      <c r="BF6" s="108"/>
      <c r="BG6" s="111"/>
      <c r="BH6" s="111"/>
      <c r="BI6" s="111"/>
      <c r="BJ6" s="111"/>
      <c r="BK6" s="111"/>
      <c r="BL6" s="111"/>
      <c r="BM6" s="111"/>
      <c r="BN6" s="111"/>
      <c r="BO6" s="108"/>
      <c r="BP6" s="108"/>
    </row>
    <row r="7" spans="1:68" s="118" customFormat="1" ht="16" customHeight="1">
      <c r="A7" s="243" t="s">
        <v>224</v>
      </c>
      <c r="B7" s="243"/>
      <c r="C7" s="243"/>
      <c r="D7" s="243"/>
      <c r="E7" s="245" t="s">
        <v>226</v>
      </c>
      <c r="F7" s="245"/>
      <c r="G7" s="245"/>
      <c r="H7" s="245"/>
      <c r="I7" s="245"/>
      <c r="J7" s="245"/>
      <c r="K7" s="245"/>
      <c r="L7" s="245"/>
      <c r="M7" s="245"/>
      <c r="N7" s="245"/>
      <c r="O7" s="245"/>
      <c r="P7" s="245"/>
      <c r="Q7" s="245"/>
      <c r="R7" s="245"/>
      <c r="S7" s="245"/>
      <c r="T7" s="245" t="s">
        <v>225</v>
      </c>
      <c r="U7" s="245"/>
      <c r="V7" s="245"/>
      <c r="W7" s="245"/>
      <c r="X7" s="115"/>
      <c r="Y7" s="115"/>
      <c r="Z7" s="115"/>
      <c r="AA7" s="243" t="s">
        <v>224</v>
      </c>
      <c r="AB7" s="243"/>
      <c r="AC7" s="243"/>
      <c r="AD7" s="243"/>
      <c r="AE7" s="245" t="s">
        <v>226</v>
      </c>
      <c r="AF7" s="245"/>
      <c r="AG7" s="245"/>
      <c r="AH7" s="245"/>
      <c r="AI7" s="245"/>
      <c r="AJ7" s="245"/>
      <c r="AK7" s="245"/>
      <c r="AL7" s="245"/>
      <c r="AM7" s="245"/>
      <c r="AN7" s="245"/>
      <c r="AO7" s="245"/>
      <c r="AP7" s="245"/>
      <c r="AQ7" s="245"/>
      <c r="AR7" s="245"/>
      <c r="AS7" s="245"/>
      <c r="AT7" s="245" t="s">
        <v>225</v>
      </c>
      <c r="AU7" s="245"/>
      <c r="AV7" s="245"/>
      <c r="AW7" s="245"/>
      <c r="AX7" s="114"/>
      <c r="AY7" s="114"/>
      <c r="AZ7" s="115"/>
      <c r="BA7" s="120"/>
      <c r="BB7" s="120"/>
      <c r="BC7" s="120"/>
      <c r="BD7" s="120"/>
      <c r="BE7" s="120"/>
      <c r="BF7" s="120"/>
      <c r="BG7" s="120"/>
      <c r="BH7" s="115"/>
      <c r="BI7" s="115"/>
      <c r="BJ7" s="115"/>
      <c r="BK7" s="115"/>
      <c r="BL7" s="115"/>
      <c r="BM7" s="115"/>
      <c r="BN7" s="115"/>
      <c r="BO7" s="115"/>
      <c r="BP7" s="115"/>
    </row>
    <row r="8" spans="1:68" s="118" customFormat="1" ht="16" customHeight="1">
      <c r="A8" s="243"/>
      <c r="B8" s="243"/>
      <c r="C8" s="243"/>
      <c r="D8" s="243"/>
      <c r="E8" s="244"/>
      <c r="F8" s="244"/>
      <c r="G8" s="244"/>
      <c r="H8" s="244"/>
      <c r="I8" s="244"/>
      <c r="J8" s="244"/>
      <c r="K8" s="244"/>
      <c r="L8" s="244"/>
      <c r="M8" s="244"/>
      <c r="N8" s="244"/>
      <c r="O8" s="244"/>
      <c r="P8" s="244"/>
      <c r="Q8" s="244"/>
      <c r="R8" s="244"/>
      <c r="S8" s="244"/>
      <c r="T8" s="243"/>
      <c r="U8" s="243"/>
      <c r="V8" s="243"/>
      <c r="W8" s="243"/>
      <c r="X8" s="115"/>
      <c r="Y8" s="115"/>
      <c r="Z8" s="115"/>
      <c r="AA8" s="243"/>
      <c r="AB8" s="243"/>
      <c r="AC8" s="243"/>
      <c r="AD8" s="243"/>
      <c r="AE8" s="244"/>
      <c r="AF8" s="244"/>
      <c r="AG8" s="244"/>
      <c r="AH8" s="244"/>
      <c r="AI8" s="244"/>
      <c r="AJ8" s="244"/>
      <c r="AK8" s="244"/>
      <c r="AL8" s="244"/>
      <c r="AM8" s="244"/>
      <c r="AN8" s="244"/>
      <c r="AO8" s="244"/>
      <c r="AP8" s="244"/>
      <c r="AQ8" s="244"/>
      <c r="AR8" s="244"/>
      <c r="AS8" s="244"/>
      <c r="AT8" s="243"/>
      <c r="AU8" s="243"/>
      <c r="AV8" s="243"/>
      <c r="AW8" s="243"/>
      <c r="AX8" s="114"/>
      <c r="AY8" s="114"/>
      <c r="AZ8" s="115"/>
      <c r="BA8" s="120"/>
      <c r="BB8" s="120"/>
      <c r="BC8" s="120"/>
      <c r="BD8" s="120"/>
      <c r="BE8" s="120"/>
      <c r="BF8" s="120"/>
      <c r="BG8" s="120"/>
      <c r="BH8" s="115"/>
      <c r="BI8" s="115"/>
      <c r="BJ8" s="115"/>
      <c r="BK8" s="115"/>
      <c r="BL8" s="115"/>
      <c r="BM8" s="115"/>
      <c r="BN8" s="115"/>
      <c r="BO8" s="115"/>
      <c r="BP8" s="115"/>
    </row>
    <row r="9" spans="1:68" s="118" customFormat="1" ht="16" customHeight="1">
      <c r="A9" s="243"/>
      <c r="B9" s="243"/>
      <c r="C9" s="243"/>
      <c r="D9" s="243"/>
      <c r="E9" s="244"/>
      <c r="F9" s="244"/>
      <c r="G9" s="244"/>
      <c r="H9" s="244"/>
      <c r="I9" s="244"/>
      <c r="J9" s="244"/>
      <c r="K9" s="244"/>
      <c r="L9" s="244"/>
      <c r="M9" s="244"/>
      <c r="N9" s="244"/>
      <c r="O9" s="244"/>
      <c r="P9" s="244"/>
      <c r="Q9" s="244"/>
      <c r="R9" s="244"/>
      <c r="S9" s="244"/>
      <c r="T9" s="243"/>
      <c r="U9" s="243"/>
      <c r="V9" s="243"/>
      <c r="W9" s="243"/>
      <c r="X9" s="115"/>
      <c r="Y9" s="115"/>
      <c r="Z9" s="115"/>
      <c r="AA9" s="243"/>
      <c r="AB9" s="243"/>
      <c r="AC9" s="243"/>
      <c r="AD9" s="243"/>
      <c r="AE9" s="244"/>
      <c r="AF9" s="244"/>
      <c r="AG9" s="244"/>
      <c r="AH9" s="244"/>
      <c r="AI9" s="244"/>
      <c r="AJ9" s="244"/>
      <c r="AK9" s="244"/>
      <c r="AL9" s="244"/>
      <c r="AM9" s="244"/>
      <c r="AN9" s="244"/>
      <c r="AO9" s="244"/>
      <c r="AP9" s="244"/>
      <c r="AQ9" s="244"/>
      <c r="AR9" s="244"/>
      <c r="AS9" s="244"/>
      <c r="AT9" s="243"/>
      <c r="AU9" s="243"/>
      <c r="AV9" s="243"/>
      <c r="AW9" s="243"/>
      <c r="AX9" s="114"/>
      <c r="AY9" s="114"/>
      <c r="AZ9" s="115"/>
      <c r="BA9" s="120"/>
      <c r="BB9" s="120"/>
      <c r="BC9" s="120"/>
      <c r="BD9" s="120"/>
      <c r="BE9" s="120"/>
      <c r="BF9" s="120"/>
      <c r="BG9" s="120"/>
      <c r="BH9" s="115"/>
      <c r="BI9" s="115"/>
      <c r="BJ9" s="115"/>
      <c r="BK9" s="115"/>
      <c r="BL9" s="115"/>
      <c r="BM9" s="115"/>
      <c r="BN9" s="115"/>
      <c r="BO9" s="115"/>
      <c r="BP9" s="115"/>
    </row>
    <row r="10" spans="1:68" s="118" customFormat="1" ht="16" customHeight="1">
      <c r="A10" s="243"/>
      <c r="B10" s="243"/>
      <c r="C10" s="243"/>
      <c r="D10" s="243"/>
      <c r="E10" s="244"/>
      <c r="F10" s="244"/>
      <c r="G10" s="244"/>
      <c r="H10" s="244"/>
      <c r="I10" s="244"/>
      <c r="J10" s="244"/>
      <c r="K10" s="244"/>
      <c r="L10" s="244"/>
      <c r="M10" s="244"/>
      <c r="N10" s="244"/>
      <c r="O10" s="244"/>
      <c r="P10" s="244"/>
      <c r="Q10" s="244"/>
      <c r="R10" s="244"/>
      <c r="S10" s="244"/>
      <c r="T10" s="243"/>
      <c r="U10" s="243"/>
      <c r="V10" s="243"/>
      <c r="W10" s="243"/>
      <c r="X10" s="115"/>
      <c r="Y10" s="115"/>
      <c r="Z10" s="115"/>
      <c r="AA10" s="243"/>
      <c r="AB10" s="243"/>
      <c r="AC10" s="243"/>
      <c r="AD10" s="243"/>
      <c r="AE10" s="244"/>
      <c r="AF10" s="244"/>
      <c r="AG10" s="244"/>
      <c r="AH10" s="244"/>
      <c r="AI10" s="244"/>
      <c r="AJ10" s="244"/>
      <c r="AK10" s="244"/>
      <c r="AL10" s="244"/>
      <c r="AM10" s="244"/>
      <c r="AN10" s="244"/>
      <c r="AO10" s="244"/>
      <c r="AP10" s="244"/>
      <c r="AQ10" s="244"/>
      <c r="AR10" s="244"/>
      <c r="AS10" s="244"/>
      <c r="AT10" s="243"/>
      <c r="AU10" s="243"/>
      <c r="AV10" s="243"/>
      <c r="AW10" s="243"/>
      <c r="AX10" s="114"/>
      <c r="AY10" s="114"/>
      <c r="AZ10" s="115"/>
      <c r="BA10" s="120"/>
      <c r="BB10" s="120"/>
      <c r="BC10" s="120"/>
      <c r="BD10" s="120"/>
      <c r="BE10" s="120"/>
      <c r="BF10" s="120"/>
      <c r="BG10" s="120"/>
      <c r="BH10" s="115"/>
      <c r="BI10" s="115"/>
      <c r="BJ10" s="115"/>
      <c r="BK10" s="115"/>
      <c r="BL10" s="115"/>
      <c r="BM10" s="115"/>
      <c r="BN10" s="115"/>
      <c r="BO10" s="115"/>
      <c r="BP10" s="115"/>
    </row>
    <row r="11" spans="1:68" s="118" customFormat="1" ht="16" customHeight="1">
      <c r="A11" s="243"/>
      <c r="B11" s="243"/>
      <c r="C11" s="243"/>
      <c r="D11" s="243"/>
      <c r="E11" s="244"/>
      <c r="F11" s="244"/>
      <c r="G11" s="244"/>
      <c r="H11" s="244"/>
      <c r="I11" s="244"/>
      <c r="J11" s="244"/>
      <c r="K11" s="244"/>
      <c r="L11" s="244"/>
      <c r="M11" s="244"/>
      <c r="N11" s="244"/>
      <c r="O11" s="244"/>
      <c r="P11" s="244"/>
      <c r="Q11" s="244"/>
      <c r="R11" s="244"/>
      <c r="S11" s="244"/>
      <c r="T11" s="243"/>
      <c r="U11" s="243"/>
      <c r="V11" s="243"/>
      <c r="W11" s="243"/>
      <c r="X11" s="115"/>
      <c r="Y11" s="115"/>
      <c r="Z11" s="115"/>
      <c r="AA11" s="243"/>
      <c r="AB11" s="243"/>
      <c r="AC11" s="243"/>
      <c r="AD11" s="243"/>
      <c r="AE11" s="244"/>
      <c r="AF11" s="244"/>
      <c r="AG11" s="244"/>
      <c r="AH11" s="244"/>
      <c r="AI11" s="244"/>
      <c r="AJ11" s="244"/>
      <c r="AK11" s="244"/>
      <c r="AL11" s="244"/>
      <c r="AM11" s="244"/>
      <c r="AN11" s="244"/>
      <c r="AO11" s="244"/>
      <c r="AP11" s="244"/>
      <c r="AQ11" s="244"/>
      <c r="AR11" s="244"/>
      <c r="AS11" s="244"/>
      <c r="AT11" s="243"/>
      <c r="AU11" s="243"/>
      <c r="AV11" s="243"/>
      <c r="AW11" s="243"/>
      <c r="AX11" s="114"/>
      <c r="AY11" s="114"/>
      <c r="AZ11" s="115"/>
      <c r="BA11" s="120"/>
      <c r="BB11" s="120"/>
      <c r="BC11" s="120"/>
      <c r="BD11" s="120"/>
      <c r="BE11" s="120"/>
      <c r="BF11" s="120"/>
      <c r="BG11" s="120"/>
      <c r="BH11" s="115"/>
      <c r="BI11" s="115"/>
      <c r="BJ11" s="115"/>
      <c r="BK11" s="115"/>
      <c r="BL11" s="115"/>
      <c r="BM11" s="115"/>
      <c r="BN11" s="115"/>
      <c r="BO11" s="115"/>
      <c r="BP11" s="115"/>
    </row>
    <row r="12" spans="1:68" s="118" customFormat="1" ht="16" customHeight="1">
      <c r="A12" s="243"/>
      <c r="B12" s="243"/>
      <c r="C12" s="243"/>
      <c r="D12" s="243"/>
      <c r="E12" s="244"/>
      <c r="F12" s="244"/>
      <c r="G12" s="244"/>
      <c r="H12" s="244"/>
      <c r="I12" s="244"/>
      <c r="J12" s="244"/>
      <c r="K12" s="244"/>
      <c r="L12" s="244"/>
      <c r="M12" s="244"/>
      <c r="N12" s="244"/>
      <c r="O12" s="244"/>
      <c r="P12" s="244"/>
      <c r="Q12" s="244"/>
      <c r="R12" s="244"/>
      <c r="S12" s="244"/>
      <c r="T12" s="243"/>
      <c r="U12" s="243"/>
      <c r="V12" s="243"/>
      <c r="W12" s="243"/>
      <c r="X12" s="115"/>
      <c r="Y12" s="115"/>
      <c r="Z12" s="115"/>
      <c r="AA12" s="243"/>
      <c r="AB12" s="243"/>
      <c r="AC12" s="243"/>
      <c r="AD12" s="243"/>
      <c r="AE12" s="244"/>
      <c r="AF12" s="244"/>
      <c r="AG12" s="244"/>
      <c r="AH12" s="244"/>
      <c r="AI12" s="244"/>
      <c r="AJ12" s="244"/>
      <c r="AK12" s="244"/>
      <c r="AL12" s="244"/>
      <c r="AM12" s="244"/>
      <c r="AN12" s="244"/>
      <c r="AO12" s="244"/>
      <c r="AP12" s="244"/>
      <c r="AQ12" s="244"/>
      <c r="AR12" s="244"/>
      <c r="AS12" s="244"/>
      <c r="AT12" s="243"/>
      <c r="AU12" s="243"/>
      <c r="AV12" s="243"/>
      <c r="AW12" s="243"/>
      <c r="AX12" s="115"/>
      <c r="AY12" s="115"/>
      <c r="AZ12" s="115"/>
      <c r="BA12" s="115"/>
      <c r="BB12" s="115"/>
      <c r="BC12" s="115"/>
      <c r="BD12" s="115"/>
      <c r="BE12" s="115"/>
      <c r="BF12" s="115"/>
      <c r="BG12" s="115"/>
      <c r="BH12" s="115"/>
      <c r="BI12" s="115"/>
      <c r="BJ12" s="115"/>
      <c r="BK12" s="115"/>
      <c r="BL12" s="115"/>
      <c r="BM12" s="115"/>
      <c r="BN12" s="115"/>
      <c r="BO12" s="115"/>
      <c r="BP12" s="115"/>
    </row>
    <row r="13" spans="1:68" s="118" customFormat="1" ht="16" customHeight="1">
      <c r="A13" s="243"/>
      <c r="B13" s="243"/>
      <c r="C13" s="243"/>
      <c r="D13" s="243"/>
      <c r="E13" s="244"/>
      <c r="F13" s="244"/>
      <c r="G13" s="244"/>
      <c r="H13" s="244"/>
      <c r="I13" s="244"/>
      <c r="J13" s="244"/>
      <c r="K13" s="244"/>
      <c r="L13" s="244"/>
      <c r="M13" s="244"/>
      <c r="N13" s="244"/>
      <c r="O13" s="244"/>
      <c r="P13" s="244"/>
      <c r="Q13" s="244"/>
      <c r="R13" s="244"/>
      <c r="S13" s="244"/>
      <c r="T13" s="243"/>
      <c r="U13" s="243"/>
      <c r="V13" s="243"/>
      <c r="W13" s="243"/>
      <c r="X13" s="115"/>
      <c r="Y13" s="115"/>
      <c r="Z13" s="115"/>
      <c r="AA13" s="243"/>
      <c r="AB13" s="243"/>
      <c r="AC13" s="243"/>
      <c r="AD13" s="243"/>
      <c r="AE13" s="244"/>
      <c r="AF13" s="244"/>
      <c r="AG13" s="244"/>
      <c r="AH13" s="244"/>
      <c r="AI13" s="244"/>
      <c r="AJ13" s="244"/>
      <c r="AK13" s="244"/>
      <c r="AL13" s="244"/>
      <c r="AM13" s="244"/>
      <c r="AN13" s="244"/>
      <c r="AO13" s="244"/>
      <c r="AP13" s="244"/>
      <c r="AQ13" s="244"/>
      <c r="AR13" s="244"/>
      <c r="AS13" s="244"/>
      <c r="AT13" s="243"/>
      <c r="AU13" s="243"/>
      <c r="AV13" s="243"/>
      <c r="AW13" s="243"/>
      <c r="AX13" s="115"/>
      <c r="AY13" s="115"/>
      <c r="AZ13" s="115"/>
      <c r="BA13" s="115"/>
      <c r="BB13" s="115"/>
      <c r="BC13" s="115"/>
      <c r="BD13" s="115"/>
      <c r="BE13" s="115"/>
      <c r="BF13" s="115"/>
      <c r="BG13" s="115"/>
      <c r="BH13" s="115"/>
      <c r="BI13" s="115"/>
      <c r="BJ13" s="115"/>
      <c r="BK13" s="115"/>
      <c r="BL13" s="115"/>
      <c r="BM13" s="115"/>
      <c r="BN13" s="115"/>
      <c r="BO13" s="115"/>
      <c r="BP13" s="115"/>
    </row>
    <row r="14" spans="1:68" s="118" customFormat="1" ht="16" customHeight="1">
      <c r="A14" s="243"/>
      <c r="B14" s="243"/>
      <c r="C14" s="243"/>
      <c r="D14" s="243"/>
      <c r="E14" s="244"/>
      <c r="F14" s="244"/>
      <c r="G14" s="244"/>
      <c r="H14" s="244"/>
      <c r="I14" s="244"/>
      <c r="J14" s="244"/>
      <c r="K14" s="244"/>
      <c r="L14" s="244"/>
      <c r="M14" s="244"/>
      <c r="N14" s="244"/>
      <c r="O14" s="244"/>
      <c r="P14" s="244"/>
      <c r="Q14" s="244"/>
      <c r="R14" s="244"/>
      <c r="S14" s="244"/>
      <c r="T14" s="243"/>
      <c r="U14" s="243"/>
      <c r="V14" s="243"/>
      <c r="W14" s="243"/>
      <c r="X14" s="145"/>
      <c r="Y14" s="145"/>
      <c r="Z14" s="115"/>
      <c r="AA14" s="243"/>
      <c r="AB14" s="243"/>
      <c r="AC14" s="243"/>
      <c r="AD14" s="243"/>
      <c r="AE14" s="244"/>
      <c r="AF14" s="244"/>
      <c r="AG14" s="244"/>
      <c r="AH14" s="244"/>
      <c r="AI14" s="244"/>
      <c r="AJ14" s="244"/>
      <c r="AK14" s="244"/>
      <c r="AL14" s="244"/>
      <c r="AM14" s="244"/>
      <c r="AN14" s="244"/>
      <c r="AO14" s="244"/>
      <c r="AP14" s="244"/>
      <c r="AQ14" s="244"/>
      <c r="AR14" s="244"/>
      <c r="AS14" s="244"/>
      <c r="AT14" s="243"/>
      <c r="AU14" s="243"/>
      <c r="AV14" s="243"/>
      <c r="AW14" s="243"/>
      <c r="AX14" s="115"/>
      <c r="AY14" s="115"/>
      <c r="AZ14" s="115"/>
      <c r="BA14" s="115"/>
      <c r="BB14" s="115"/>
      <c r="BC14" s="115"/>
      <c r="BD14" s="115"/>
      <c r="BE14" s="115"/>
      <c r="BF14" s="115"/>
      <c r="BG14" s="115"/>
      <c r="BH14" s="115"/>
      <c r="BI14" s="115"/>
      <c r="BJ14" s="115"/>
      <c r="BK14" s="115"/>
      <c r="BL14" s="115"/>
      <c r="BM14" s="115"/>
      <c r="BN14" s="115"/>
      <c r="BO14" s="115"/>
      <c r="BP14" s="115"/>
    </row>
    <row r="15" spans="1:68" s="118" customFormat="1" ht="16" customHeight="1">
      <c r="A15" s="243"/>
      <c r="B15" s="243"/>
      <c r="C15" s="243"/>
      <c r="D15" s="243"/>
      <c r="E15" s="244"/>
      <c r="F15" s="244"/>
      <c r="G15" s="244"/>
      <c r="H15" s="244"/>
      <c r="I15" s="244"/>
      <c r="J15" s="244"/>
      <c r="K15" s="244"/>
      <c r="L15" s="244"/>
      <c r="M15" s="244"/>
      <c r="N15" s="244"/>
      <c r="O15" s="244"/>
      <c r="P15" s="244"/>
      <c r="Q15" s="244"/>
      <c r="R15" s="244"/>
      <c r="S15" s="244"/>
      <c r="T15" s="243"/>
      <c r="U15" s="243"/>
      <c r="V15" s="243"/>
      <c r="W15" s="243"/>
      <c r="X15" s="145"/>
      <c r="Y15" s="145"/>
      <c r="Z15" s="115"/>
      <c r="AA15" s="243"/>
      <c r="AB15" s="243"/>
      <c r="AC15" s="243"/>
      <c r="AD15" s="243"/>
      <c r="AE15" s="244"/>
      <c r="AF15" s="244"/>
      <c r="AG15" s="244"/>
      <c r="AH15" s="244"/>
      <c r="AI15" s="244"/>
      <c r="AJ15" s="244"/>
      <c r="AK15" s="244"/>
      <c r="AL15" s="244"/>
      <c r="AM15" s="244"/>
      <c r="AN15" s="244"/>
      <c r="AO15" s="244"/>
      <c r="AP15" s="244"/>
      <c r="AQ15" s="244"/>
      <c r="AR15" s="244"/>
      <c r="AS15" s="244"/>
      <c r="AT15" s="243"/>
      <c r="AU15" s="243"/>
      <c r="AV15" s="243"/>
      <c r="AW15" s="243"/>
      <c r="AX15" s="115"/>
      <c r="AY15" s="115"/>
      <c r="AZ15" s="115"/>
      <c r="BA15" s="115"/>
      <c r="BB15" s="115"/>
      <c r="BC15" s="115"/>
      <c r="BD15" s="115"/>
      <c r="BE15" s="115"/>
      <c r="BF15" s="115"/>
      <c r="BG15" s="115"/>
      <c r="BH15" s="115"/>
      <c r="BI15" s="115"/>
      <c r="BJ15" s="115"/>
      <c r="BK15" s="115"/>
      <c r="BL15" s="115"/>
      <c r="BM15" s="115"/>
      <c r="BN15" s="115"/>
      <c r="BO15" s="115"/>
      <c r="BP15" s="115"/>
    </row>
    <row r="16" spans="1:68" s="118" customFormat="1" ht="16" customHeight="1">
      <c r="A16" s="243"/>
      <c r="B16" s="243"/>
      <c r="C16" s="243"/>
      <c r="D16" s="243"/>
      <c r="E16" s="244"/>
      <c r="F16" s="244"/>
      <c r="G16" s="244"/>
      <c r="H16" s="244"/>
      <c r="I16" s="244"/>
      <c r="J16" s="244"/>
      <c r="K16" s="244"/>
      <c r="L16" s="244"/>
      <c r="M16" s="244"/>
      <c r="N16" s="244"/>
      <c r="O16" s="244"/>
      <c r="P16" s="244"/>
      <c r="Q16" s="244"/>
      <c r="R16" s="244"/>
      <c r="S16" s="244"/>
      <c r="T16" s="243"/>
      <c r="U16" s="243"/>
      <c r="V16" s="243"/>
      <c r="W16" s="243"/>
      <c r="X16" s="145"/>
      <c r="Y16" s="145"/>
      <c r="Z16" s="115"/>
      <c r="AA16" s="243"/>
      <c r="AB16" s="243"/>
      <c r="AC16" s="243"/>
      <c r="AD16" s="243"/>
      <c r="AE16" s="244"/>
      <c r="AF16" s="244"/>
      <c r="AG16" s="244"/>
      <c r="AH16" s="244"/>
      <c r="AI16" s="244"/>
      <c r="AJ16" s="244"/>
      <c r="AK16" s="244"/>
      <c r="AL16" s="244"/>
      <c r="AM16" s="244"/>
      <c r="AN16" s="244"/>
      <c r="AO16" s="244"/>
      <c r="AP16" s="244"/>
      <c r="AQ16" s="244"/>
      <c r="AR16" s="244"/>
      <c r="AS16" s="244"/>
      <c r="AT16" s="243"/>
      <c r="AU16" s="243"/>
      <c r="AV16" s="243"/>
      <c r="AW16" s="243"/>
      <c r="AX16" s="115"/>
      <c r="AY16" s="115"/>
      <c r="AZ16" s="115"/>
      <c r="BA16" s="115"/>
      <c r="BB16" s="115"/>
      <c r="BC16" s="115"/>
      <c r="BD16" s="115"/>
      <c r="BE16" s="115"/>
      <c r="BF16" s="115"/>
      <c r="BG16" s="115"/>
      <c r="BH16" s="115"/>
      <c r="BI16" s="115"/>
      <c r="BJ16" s="115"/>
      <c r="BK16" s="115"/>
      <c r="BL16" s="115"/>
      <c r="BM16" s="115"/>
      <c r="BN16" s="115"/>
      <c r="BO16" s="115"/>
      <c r="BP16" s="115"/>
    </row>
    <row r="17" spans="1:68" s="118" customFormat="1" ht="16" customHeight="1">
      <c r="A17" s="243"/>
      <c r="B17" s="243"/>
      <c r="C17" s="243"/>
      <c r="D17" s="243"/>
      <c r="E17" s="244"/>
      <c r="F17" s="244"/>
      <c r="G17" s="244"/>
      <c r="H17" s="244"/>
      <c r="I17" s="244"/>
      <c r="J17" s="244"/>
      <c r="K17" s="244"/>
      <c r="L17" s="244"/>
      <c r="M17" s="244"/>
      <c r="N17" s="244"/>
      <c r="O17" s="244"/>
      <c r="P17" s="244"/>
      <c r="Q17" s="244"/>
      <c r="R17" s="244"/>
      <c r="S17" s="244"/>
      <c r="T17" s="243"/>
      <c r="U17" s="243"/>
      <c r="V17" s="243"/>
      <c r="W17" s="243"/>
      <c r="X17" s="145"/>
      <c r="Y17" s="145"/>
      <c r="Z17" s="115"/>
      <c r="AA17" s="243"/>
      <c r="AB17" s="243"/>
      <c r="AC17" s="243"/>
      <c r="AD17" s="243"/>
      <c r="AE17" s="244"/>
      <c r="AF17" s="244"/>
      <c r="AG17" s="244"/>
      <c r="AH17" s="244"/>
      <c r="AI17" s="244"/>
      <c r="AJ17" s="244"/>
      <c r="AK17" s="244"/>
      <c r="AL17" s="244"/>
      <c r="AM17" s="244"/>
      <c r="AN17" s="244"/>
      <c r="AO17" s="244"/>
      <c r="AP17" s="244"/>
      <c r="AQ17" s="244"/>
      <c r="AR17" s="244"/>
      <c r="AS17" s="244"/>
      <c r="AT17" s="243"/>
      <c r="AU17" s="243"/>
      <c r="AV17" s="243"/>
      <c r="AW17" s="243"/>
      <c r="AX17" s="115"/>
      <c r="AY17" s="115"/>
      <c r="AZ17" s="115"/>
      <c r="BA17" s="115"/>
      <c r="BB17" s="115"/>
      <c r="BC17" s="115"/>
      <c r="BD17" s="115"/>
      <c r="BE17" s="115"/>
      <c r="BF17" s="115"/>
      <c r="BG17" s="115"/>
      <c r="BH17" s="115"/>
      <c r="BI17" s="115"/>
      <c r="BJ17" s="115"/>
      <c r="BK17" s="115"/>
      <c r="BL17" s="115"/>
      <c r="BM17" s="115"/>
      <c r="BN17" s="115"/>
      <c r="BO17" s="115"/>
      <c r="BP17" s="115"/>
    </row>
    <row r="18" spans="1:68" s="118" customFormat="1" ht="16" customHeight="1">
      <c r="A18" s="243"/>
      <c r="B18" s="243"/>
      <c r="C18" s="243"/>
      <c r="D18" s="243"/>
      <c r="E18" s="244"/>
      <c r="F18" s="244"/>
      <c r="G18" s="244"/>
      <c r="H18" s="244"/>
      <c r="I18" s="244"/>
      <c r="J18" s="244"/>
      <c r="K18" s="244"/>
      <c r="L18" s="244"/>
      <c r="M18" s="244"/>
      <c r="N18" s="244"/>
      <c r="O18" s="244"/>
      <c r="P18" s="244"/>
      <c r="Q18" s="244"/>
      <c r="R18" s="244"/>
      <c r="S18" s="244"/>
      <c r="T18" s="243"/>
      <c r="U18" s="243"/>
      <c r="V18" s="243"/>
      <c r="W18" s="243"/>
      <c r="X18" s="145"/>
      <c r="Y18" s="145"/>
      <c r="Z18" s="115"/>
      <c r="AA18" s="243"/>
      <c r="AB18" s="243"/>
      <c r="AC18" s="243"/>
      <c r="AD18" s="243"/>
      <c r="AE18" s="244"/>
      <c r="AF18" s="244"/>
      <c r="AG18" s="244"/>
      <c r="AH18" s="244"/>
      <c r="AI18" s="244"/>
      <c r="AJ18" s="244"/>
      <c r="AK18" s="244"/>
      <c r="AL18" s="244"/>
      <c r="AM18" s="244"/>
      <c r="AN18" s="244"/>
      <c r="AO18" s="244"/>
      <c r="AP18" s="244"/>
      <c r="AQ18" s="244"/>
      <c r="AR18" s="244"/>
      <c r="AS18" s="244"/>
      <c r="AT18" s="243"/>
      <c r="AU18" s="243"/>
      <c r="AV18" s="243"/>
      <c r="AW18" s="243"/>
      <c r="AX18" s="115"/>
      <c r="AY18" s="115"/>
      <c r="AZ18" s="115"/>
      <c r="BA18" s="115"/>
      <c r="BB18" s="115"/>
      <c r="BC18" s="115"/>
      <c r="BD18" s="115"/>
      <c r="BE18" s="115"/>
      <c r="BF18" s="115"/>
      <c r="BG18" s="115"/>
      <c r="BH18" s="115"/>
      <c r="BI18" s="115"/>
      <c r="BJ18" s="115"/>
      <c r="BK18" s="115"/>
      <c r="BL18" s="115"/>
      <c r="BM18" s="115"/>
      <c r="BN18" s="115"/>
      <c r="BO18" s="115"/>
      <c r="BP18" s="115"/>
    </row>
    <row r="19" spans="1:68" s="118" customFormat="1" ht="16" customHeight="1">
      <c r="A19" s="243"/>
      <c r="B19" s="243"/>
      <c r="C19" s="243"/>
      <c r="D19" s="243"/>
      <c r="E19" s="244"/>
      <c r="F19" s="244"/>
      <c r="G19" s="244"/>
      <c r="H19" s="244"/>
      <c r="I19" s="244"/>
      <c r="J19" s="244"/>
      <c r="K19" s="244"/>
      <c r="L19" s="244"/>
      <c r="M19" s="244"/>
      <c r="N19" s="244"/>
      <c r="O19" s="244"/>
      <c r="P19" s="244"/>
      <c r="Q19" s="244"/>
      <c r="R19" s="244"/>
      <c r="S19" s="244"/>
      <c r="T19" s="243"/>
      <c r="U19" s="243"/>
      <c r="V19" s="243"/>
      <c r="W19" s="243"/>
      <c r="X19" s="145"/>
      <c r="Y19" s="145"/>
      <c r="Z19" s="115"/>
      <c r="AA19" s="243"/>
      <c r="AB19" s="243"/>
      <c r="AC19" s="243"/>
      <c r="AD19" s="243"/>
      <c r="AE19" s="244"/>
      <c r="AF19" s="244"/>
      <c r="AG19" s="244"/>
      <c r="AH19" s="244"/>
      <c r="AI19" s="244"/>
      <c r="AJ19" s="244"/>
      <c r="AK19" s="244"/>
      <c r="AL19" s="244"/>
      <c r="AM19" s="244"/>
      <c r="AN19" s="244"/>
      <c r="AO19" s="244"/>
      <c r="AP19" s="244"/>
      <c r="AQ19" s="244"/>
      <c r="AR19" s="244"/>
      <c r="AS19" s="244"/>
      <c r="AT19" s="243"/>
      <c r="AU19" s="243"/>
      <c r="AV19" s="243"/>
      <c r="AW19" s="243"/>
      <c r="AX19" s="115"/>
      <c r="AY19" s="115"/>
      <c r="AZ19" s="115"/>
      <c r="BA19" s="115"/>
      <c r="BB19" s="115"/>
      <c r="BC19" s="115"/>
      <c r="BD19" s="115"/>
      <c r="BE19" s="115"/>
      <c r="BF19" s="115"/>
      <c r="BG19" s="115"/>
      <c r="BH19" s="115"/>
      <c r="BI19" s="115"/>
      <c r="BJ19" s="115"/>
      <c r="BK19" s="115"/>
      <c r="BL19" s="115"/>
      <c r="BM19" s="115"/>
      <c r="BN19" s="115"/>
      <c r="BO19" s="115"/>
      <c r="BP19" s="115"/>
    </row>
    <row r="20" spans="1:68" s="118" customFormat="1" ht="16" customHeight="1">
      <c r="A20" s="243"/>
      <c r="B20" s="243"/>
      <c r="C20" s="243"/>
      <c r="D20" s="243"/>
      <c r="E20" s="244"/>
      <c r="F20" s="244"/>
      <c r="G20" s="244"/>
      <c r="H20" s="244"/>
      <c r="I20" s="244"/>
      <c r="J20" s="244"/>
      <c r="K20" s="244"/>
      <c r="L20" s="244"/>
      <c r="M20" s="244"/>
      <c r="N20" s="244"/>
      <c r="O20" s="244"/>
      <c r="P20" s="244"/>
      <c r="Q20" s="244"/>
      <c r="R20" s="244"/>
      <c r="S20" s="244"/>
      <c r="T20" s="243"/>
      <c r="U20" s="243"/>
      <c r="V20" s="243"/>
      <c r="W20" s="243"/>
      <c r="X20" s="145"/>
      <c r="Y20" s="145"/>
      <c r="Z20" s="115"/>
      <c r="AA20" s="243"/>
      <c r="AB20" s="243"/>
      <c r="AC20" s="243"/>
      <c r="AD20" s="243"/>
      <c r="AE20" s="244"/>
      <c r="AF20" s="244"/>
      <c r="AG20" s="244"/>
      <c r="AH20" s="244"/>
      <c r="AI20" s="244"/>
      <c r="AJ20" s="244"/>
      <c r="AK20" s="244"/>
      <c r="AL20" s="244"/>
      <c r="AM20" s="244"/>
      <c r="AN20" s="244"/>
      <c r="AO20" s="244"/>
      <c r="AP20" s="244"/>
      <c r="AQ20" s="244"/>
      <c r="AR20" s="244"/>
      <c r="AS20" s="244"/>
      <c r="AT20" s="243"/>
      <c r="AU20" s="243"/>
      <c r="AV20" s="243"/>
      <c r="AW20" s="243"/>
      <c r="AX20" s="115"/>
      <c r="AY20" s="115"/>
      <c r="AZ20" s="115"/>
      <c r="BA20" s="115"/>
      <c r="BB20" s="115"/>
      <c r="BC20" s="115"/>
      <c r="BD20" s="115"/>
      <c r="BE20" s="115"/>
      <c r="BF20" s="115"/>
      <c r="BG20" s="115"/>
      <c r="BH20" s="115"/>
      <c r="BI20" s="115"/>
      <c r="BJ20" s="115"/>
      <c r="BK20" s="115"/>
      <c r="BL20" s="115"/>
      <c r="BM20" s="115"/>
      <c r="BN20" s="115"/>
      <c r="BO20" s="115"/>
      <c r="BP20" s="115"/>
    </row>
    <row r="21" spans="1:68" s="118" customFormat="1" ht="16" customHeight="1">
      <c r="A21" s="243"/>
      <c r="B21" s="243"/>
      <c r="C21" s="243"/>
      <c r="D21" s="243"/>
      <c r="E21" s="244"/>
      <c r="F21" s="244"/>
      <c r="G21" s="244"/>
      <c r="H21" s="244"/>
      <c r="I21" s="244"/>
      <c r="J21" s="244"/>
      <c r="K21" s="244"/>
      <c r="L21" s="244"/>
      <c r="M21" s="244"/>
      <c r="N21" s="244"/>
      <c r="O21" s="244"/>
      <c r="P21" s="244"/>
      <c r="Q21" s="244"/>
      <c r="R21" s="244"/>
      <c r="S21" s="244"/>
      <c r="T21" s="243"/>
      <c r="U21" s="243"/>
      <c r="V21" s="243"/>
      <c r="W21" s="243"/>
      <c r="X21" s="145"/>
      <c r="Y21" s="145"/>
      <c r="Z21" s="115"/>
      <c r="AA21" s="243"/>
      <c r="AB21" s="243"/>
      <c r="AC21" s="243"/>
      <c r="AD21" s="243"/>
      <c r="AE21" s="244"/>
      <c r="AF21" s="244"/>
      <c r="AG21" s="244"/>
      <c r="AH21" s="244"/>
      <c r="AI21" s="244"/>
      <c r="AJ21" s="244"/>
      <c r="AK21" s="244"/>
      <c r="AL21" s="244"/>
      <c r="AM21" s="244"/>
      <c r="AN21" s="244"/>
      <c r="AO21" s="244"/>
      <c r="AP21" s="244"/>
      <c r="AQ21" s="244"/>
      <c r="AR21" s="244"/>
      <c r="AS21" s="244"/>
      <c r="AT21" s="243"/>
      <c r="AU21" s="243"/>
      <c r="AV21" s="243"/>
      <c r="AW21" s="243"/>
      <c r="AX21" s="115"/>
      <c r="AY21" s="115"/>
      <c r="AZ21" s="115"/>
      <c r="BA21" s="115"/>
      <c r="BB21" s="115"/>
      <c r="BC21" s="115"/>
      <c r="BD21" s="115"/>
      <c r="BE21" s="115"/>
      <c r="BF21" s="115"/>
      <c r="BG21" s="115"/>
      <c r="BH21" s="115"/>
      <c r="BI21" s="115"/>
      <c r="BJ21" s="115"/>
      <c r="BK21" s="115"/>
      <c r="BL21" s="115"/>
      <c r="BM21" s="115"/>
      <c r="BN21" s="115"/>
      <c r="BO21" s="115"/>
      <c r="BP21" s="115"/>
    </row>
    <row r="22" spans="1:68" s="118" customFormat="1" ht="16" customHeight="1">
      <c r="A22" s="243"/>
      <c r="B22" s="243"/>
      <c r="C22" s="243"/>
      <c r="D22" s="243"/>
      <c r="E22" s="244"/>
      <c r="F22" s="244"/>
      <c r="G22" s="244"/>
      <c r="H22" s="244"/>
      <c r="I22" s="244"/>
      <c r="J22" s="244"/>
      <c r="K22" s="244"/>
      <c r="L22" s="244"/>
      <c r="M22" s="244"/>
      <c r="N22" s="244"/>
      <c r="O22" s="244"/>
      <c r="P22" s="244"/>
      <c r="Q22" s="244"/>
      <c r="R22" s="244"/>
      <c r="S22" s="244"/>
      <c r="T22" s="243"/>
      <c r="U22" s="243"/>
      <c r="V22" s="243"/>
      <c r="W22" s="243"/>
      <c r="X22" s="145"/>
      <c r="Y22" s="145"/>
      <c r="Z22" s="115"/>
      <c r="AA22" s="243"/>
      <c r="AB22" s="243"/>
      <c r="AC22" s="243"/>
      <c r="AD22" s="243"/>
      <c r="AE22" s="244"/>
      <c r="AF22" s="244"/>
      <c r="AG22" s="244"/>
      <c r="AH22" s="244"/>
      <c r="AI22" s="244"/>
      <c r="AJ22" s="244"/>
      <c r="AK22" s="244"/>
      <c r="AL22" s="244"/>
      <c r="AM22" s="244"/>
      <c r="AN22" s="244"/>
      <c r="AO22" s="244"/>
      <c r="AP22" s="244"/>
      <c r="AQ22" s="244"/>
      <c r="AR22" s="244"/>
      <c r="AS22" s="244"/>
      <c r="AT22" s="243"/>
      <c r="AU22" s="243"/>
      <c r="AV22" s="243"/>
      <c r="AW22" s="243"/>
      <c r="AX22" s="115"/>
      <c r="AY22" s="115"/>
      <c r="AZ22" s="115"/>
      <c r="BA22" s="115"/>
      <c r="BB22" s="115"/>
      <c r="BC22" s="115"/>
      <c r="BD22" s="115"/>
      <c r="BE22" s="115"/>
      <c r="BF22" s="115"/>
      <c r="BG22" s="115"/>
      <c r="BH22" s="115"/>
      <c r="BI22" s="115"/>
      <c r="BJ22" s="115"/>
      <c r="BK22" s="115"/>
      <c r="BL22" s="115"/>
      <c r="BM22" s="115"/>
      <c r="BN22" s="115"/>
      <c r="BO22" s="115"/>
      <c r="BP22" s="115"/>
    </row>
    <row r="23" spans="1:68" s="118" customFormat="1" ht="16" customHeight="1">
      <c r="A23" s="243"/>
      <c r="B23" s="243"/>
      <c r="C23" s="243"/>
      <c r="D23" s="243"/>
      <c r="E23" s="244"/>
      <c r="F23" s="244"/>
      <c r="G23" s="244"/>
      <c r="H23" s="244"/>
      <c r="I23" s="244"/>
      <c r="J23" s="244"/>
      <c r="K23" s="244"/>
      <c r="L23" s="244"/>
      <c r="M23" s="244"/>
      <c r="N23" s="244"/>
      <c r="O23" s="244"/>
      <c r="P23" s="244"/>
      <c r="Q23" s="244"/>
      <c r="R23" s="244"/>
      <c r="S23" s="244"/>
      <c r="T23" s="243"/>
      <c r="U23" s="243"/>
      <c r="V23" s="243"/>
      <c r="W23" s="243"/>
      <c r="X23" s="145"/>
      <c r="Y23" s="145"/>
      <c r="Z23" s="115"/>
      <c r="AA23" s="243"/>
      <c r="AB23" s="243"/>
      <c r="AC23" s="243"/>
      <c r="AD23" s="243"/>
      <c r="AE23" s="244"/>
      <c r="AF23" s="244"/>
      <c r="AG23" s="244"/>
      <c r="AH23" s="244"/>
      <c r="AI23" s="244"/>
      <c r="AJ23" s="244"/>
      <c r="AK23" s="244"/>
      <c r="AL23" s="244"/>
      <c r="AM23" s="244"/>
      <c r="AN23" s="244"/>
      <c r="AO23" s="244"/>
      <c r="AP23" s="244"/>
      <c r="AQ23" s="244"/>
      <c r="AR23" s="244"/>
      <c r="AS23" s="244"/>
      <c r="AT23" s="243"/>
      <c r="AU23" s="243"/>
      <c r="AV23" s="243"/>
      <c r="AW23" s="243"/>
      <c r="AX23" s="115"/>
      <c r="AY23" s="115"/>
      <c r="AZ23" s="115"/>
      <c r="BA23" s="115"/>
      <c r="BB23" s="115"/>
      <c r="BC23" s="115"/>
      <c r="BD23" s="115"/>
      <c r="BE23" s="115"/>
      <c r="BF23" s="115"/>
      <c r="BG23" s="115"/>
      <c r="BH23" s="115"/>
      <c r="BI23" s="115"/>
      <c r="BJ23" s="115"/>
      <c r="BK23" s="115"/>
      <c r="BL23" s="115"/>
      <c r="BM23" s="115"/>
      <c r="BN23" s="115"/>
      <c r="BO23" s="115"/>
      <c r="BP23" s="115"/>
    </row>
    <row r="24" spans="1:68" s="118" customFormat="1" ht="16" customHeight="1">
      <c r="A24" s="243"/>
      <c r="B24" s="243"/>
      <c r="C24" s="243"/>
      <c r="D24" s="243"/>
      <c r="E24" s="244"/>
      <c r="F24" s="244"/>
      <c r="G24" s="244"/>
      <c r="H24" s="244"/>
      <c r="I24" s="244"/>
      <c r="J24" s="244"/>
      <c r="K24" s="244"/>
      <c r="L24" s="244"/>
      <c r="M24" s="244"/>
      <c r="N24" s="244"/>
      <c r="O24" s="244"/>
      <c r="P24" s="244"/>
      <c r="Q24" s="244"/>
      <c r="R24" s="244"/>
      <c r="S24" s="244"/>
      <c r="T24" s="243"/>
      <c r="U24" s="243"/>
      <c r="V24" s="243"/>
      <c r="W24" s="243"/>
      <c r="X24" s="145"/>
      <c r="Y24" s="145"/>
      <c r="Z24" s="115"/>
      <c r="AA24" s="243"/>
      <c r="AB24" s="243"/>
      <c r="AC24" s="243"/>
      <c r="AD24" s="243"/>
      <c r="AE24" s="244"/>
      <c r="AF24" s="244"/>
      <c r="AG24" s="244"/>
      <c r="AH24" s="244"/>
      <c r="AI24" s="244"/>
      <c r="AJ24" s="244"/>
      <c r="AK24" s="244"/>
      <c r="AL24" s="244"/>
      <c r="AM24" s="244"/>
      <c r="AN24" s="244"/>
      <c r="AO24" s="244"/>
      <c r="AP24" s="244"/>
      <c r="AQ24" s="244"/>
      <c r="AR24" s="244"/>
      <c r="AS24" s="244"/>
      <c r="AT24" s="243"/>
      <c r="AU24" s="243"/>
      <c r="AV24" s="243"/>
      <c r="AW24" s="243"/>
      <c r="AX24" s="115"/>
      <c r="AY24" s="115"/>
      <c r="AZ24" s="115"/>
      <c r="BA24" s="115"/>
      <c r="BB24" s="115"/>
      <c r="BC24" s="115"/>
      <c r="BD24" s="115"/>
      <c r="BE24" s="115"/>
      <c r="BF24" s="115"/>
      <c r="BG24" s="115"/>
      <c r="BH24" s="115"/>
      <c r="BI24" s="115"/>
      <c r="BJ24" s="115"/>
      <c r="BK24" s="115"/>
      <c r="BL24" s="115"/>
      <c r="BM24" s="115"/>
      <c r="BN24" s="115"/>
      <c r="BO24" s="115"/>
      <c r="BP24" s="115"/>
    </row>
    <row r="25" spans="1:68" s="118" customFormat="1" ht="16" customHeight="1">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15"/>
      <c r="AA25" s="115"/>
      <c r="AB25" s="115"/>
      <c r="AC25" s="115"/>
      <c r="AD25" s="115"/>
      <c r="AE25" s="115"/>
      <c r="AF25" s="115"/>
      <c r="AG25" s="115"/>
      <c r="AH25" s="115"/>
      <c r="AI25" s="115"/>
      <c r="AJ25" s="115"/>
      <c r="AK25" s="115"/>
      <c r="AL25" s="115"/>
      <c r="AM25" s="115"/>
      <c r="AN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row>
    <row r="26" spans="1:68" s="118" customFormat="1" ht="16" customHeight="1">
      <c r="A26" s="132"/>
      <c r="B26" s="132"/>
      <c r="C26" s="132"/>
      <c r="D26" s="132"/>
      <c r="E26" s="132" t="s">
        <v>426</v>
      </c>
      <c r="F26" s="132"/>
      <c r="G26" s="132"/>
      <c r="H26" s="132"/>
      <c r="I26" s="132"/>
      <c r="J26" s="132"/>
      <c r="K26" s="132"/>
      <c r="L26" s="132"/>
      <c r="M26" s="132"/>
      <c r="N26" s="132"/>
      <c r="O26" s="132"/>
      <c r="P26" s="132"/>
      <c r="Q26" s="132"/>
      <c r="R26" s="132"/>
      <c r="S26" s="132"/>
      <c r="T26" s="132"/>
      <c r="U26" s="132"/>
      <c r="V26" s="132"/>
      <c r="W26" s="132"/>
      <c r="X26" s="132"/>
      <c r="Y26" s="132"/>
      <c r="Z26" s="115"/>
      <c r="AA26" s="115"/>
      <c r="AB26" s="115"/>
      <c r="AC26" s="115"/>
      <c r="AD26" s="115"/>
      <c r="AE26" s="115"/>
      <c r="AF26" s="115"/>
      <c r="AG26" s="115"/>
      <c r="AH26" s="115"/>
      <c r="AI26" s="115"/>
      <c r="AJ26" s="115"/>
      <c r="AK26" s="115"/>
      <c r="AL26" s="115"/>
      <c r="AM26" s="115"/>
      <c r="AN26" s="115"/>
      <c r="AQ26" s="114"/>
      <c r="AR26" s="114"/>
      <c r="AS26" s="114"/>
      <c r="AT26" s="114"/>
      <c r="AU26" s="114"/>
      <c r="AV26" s="114"/>
      <c r="AW26" s="114"/>
      <c r="AX26" s="114"/>
      <c r="AY26" s="114"/>
      <c r="AZ26" s="114"/>
      <c r="BA26" s="114"/>
      <c r="BB26" s="120"/>
      <c r="BC26" s="120"/>
      <c r="BD26" s="120"/>
      <c r="BE26" s="120"/>
      <c r="BF26" s="120"/>
      <c r="BG26" s="120"/>
      <c r="BH26" s="120"/>
      <c r="BI26" s="120"/>
      <c r="BJ26" s="120"/>
      <c r="BK26" s="120"/>
      <c r="BL26" s="120"/>
      <c r="BM26" s="120"/>
      <c r="BN26" s="120"/>
      <c r="BO26" s="120"/>
      <c r="BP26" s="120"/>
    </row>
    <row r="27" spans="1:68" s="118" customFormat="1" ht="16" customHeight="1">
      <c r="A27" s="132"/>
      <c r="B27" s="183" t="s">
        <v>422</v>
      </c>
      <c r="C27" s="183"/>
      <c r="D27" s="132"/>
      <c r="E27" s="132"/>
      <c r="F27" s="132"/>
      <c r="G27" s="132"/>
      <c r="H27" s="132"/>
      <c r="I27" s="132"/>
      <c r="J27" s="132"/>
      <c r="K27" s="132"/>
      <c r="L27" s="132"/>
      <c r="M27" s="132"/>
      <c r="N27" s="132"/>
      <c r="O27" s="132"/>
      <c r="P27" s="132"/>
      <c r="Q27" s="132"/>
      <c r="R27" s="132"/>
      <c r="S27" s="132"/>
      <c r="T27" s="132"/>
      <c r="U27" s="132"/>
      <c r="V27" s="132"/>
      <c r="W27" s="132"/>
      <c r="X27" s="132"/>
      <c r="Y27" s="132"/>
      <c r="Z27" s="115"/>
      <c r="AA27" s="115"/>
      <c r="AB27" s="115"/>
      <c r="AC27" s="115"/>
      <c r="AD27" s="115"/>
      <c r="AE27" s="115"/>
      <c r="AF27" s="115"/>
      <c r="AG27" s="115"/>
      <c r="AH27" s="115"/>
      <c r="AI27" s="115"/>
      <c r="AJ27" s="115"/>
      <c r="AK27" s="115"/>
      <c r="AL27" s="115"/>
      <c r="AM27" s="115"/>
      <c r="AN27" s="115"/>
      <c r="AQ27" s="129"/>
      <c r="AR27" s="129"/>
      <c r="AS27" s="129"/>
      <c r="AT27" s="129"/>
      <c r="AU27" s="129"/>
      <c r="AV27" s="129"/>
      <c r="AW27" s="114"/>
      <c r="AX27" s="114"/>
      <c r="AY27" s="130"/>
      <c r="AZ27" s="130"/>
      <c r="BA27" s="130"/>
      <c r="BB27" s="131"/>
      <c r="BC27" s="131"/>
      <c r="BD27" s="131"/>
      <c r="BE27" s="131"/>
      <c r="BF27" s="131"/>
      <c r="BG27" s="131"/>
      <c r="BH27" s="131"/>
      <c r="BI27" s="131"/>
      <c r="BJ27" s="131"/>
      <c r="BK27" s="131"/>
      <c r="BL27" s="131"/>
      <c r="BM27" s="131"/>
      <c r="BN27" s="131"/>
      <c r="BO27" s="131"/>
      <c r="BP27" s="131"/>
    </row>
    <row r="28" spans="1:68" s="118" customFormat="1" ht="16" customHeight="1">
      <c r="A28" s="132"/>
      <c r="B28" s="183" t="s">
        <v>423</v>
      </c>
      <c r="C28" s="183"/>
      <c r="D28" s="132"/>
      <c r="E28" s="132"/>
      <c r="F28" s="132"/>
      <c r="G28" s="132"/>
      <c r="H28" s="132"/>
      <c r="I28" s="132"/>
      <c r="J28" s="132"/>
      <c r="K28" s="132"/>
      <c r="L28" s="132"/>
      <c r="M28" s="132"/>
      <c r="N28" s="132"/>
      <c r="O28" s="132"/>
      <c r="P28" s="132"/>
      <c r="Q28" s="132"/>
      <c r="R28" s="132"/>
      <c r="S28" s="132"/>
      <c r="T28" s="132"/>
      <c r="U28" s="132"/>
      <c r="V28" s="132"/>
      <c r="W28" s="132"/>
      <c r="X28" s="132"/>
      <c r="Y28" s="132"/>
      <c r="Z28" s="115"/>
      <c r="AA28" s="115"/>
      <c r="AB28" s="115"/>
      <c r="AC28" s="115"/>
      <c r="AD28" s="115"/>
      <c r="AE28" s="115"/>
      <c r="AF28" s="115"/>
      <c r="AG28" s="115"/>
      <c r="AH28" s="115"/>
      <c r="AI28" s="115"/>
      <c r="AJ28" s="115"/>
      <c r="AK28" s="115"/>
      <c r="AL28" s="115"/>
      <c r="AM28" s="115"/>
      <c r="AN28" s="115"/>
      <c r="AQ28" s="129"/>
      <c r="AR28" s="129"/>
      <c r="AS28" s="129"/>
      <c r="AT28" s="129"/>
      <c r="AU28" s="129"/>
      <c r="AV28" s="129"/>
      <c r="AW28" s="114"/>
      <c r="AX28" s="114"/>
      <c r="AY28" s="130"/>
      <c r="AZ28" s="130"/>
      <c r="BA28" s="130"/>
      <c r="BB28" s="131"/>
      <c r="BC28" s="131"/>
      <c r="BD28" s="131"/>
      <c r="BE28" s="131"/>
      <c r="BF28" s="131"/>
      <c r="BG28" s="131"/>
      <c r="BH28" s="131"/>
      <c r="BI28" s="131"/>
      <c r="BJ28" s="131"/>
      <c r="BK28" s="131"/>
      <c r="BL28" s="131"/>
      <c r="BM28" s="131"/>
      <c r="BN28" s="131"/>
      <c r="BO28" s="131"/>
      <c r="BP28" s="131"/>
    </row>
    <row r="29" spans="1:68" s="118" customFormat="1">
      <c r="A29" s="132"/>
      <c r="B29" s="183" t="s">
        <v>424</v>
      </c>
      <c r="C29" s="183"/>
      <c r="D29" s="132"/>
      <c r="E29" s="132"/>
      <c r="F29" s="132"/>
      <c r="G29" s="132"/>
      <c r="H29" s="132"/>
      <c r="I29" s="132"/>
      <c r="J29" s="132"/>
      <c r="K29" s="132"/>
      <c r="L29" s="132"/>
      <c r="M29" s="132"/>
      <c r="N29" s="132"/>
      <c r="O29" s="132"/>
      <c r="P29" s="132"/>
      <c r="Q29" s="132"/>
      <c r="R29" s="132"/>
      <c r="S29" s="132"/>
      <c r="T29" s="132"/>
      <c r="U29" s="132"/>
      <c r="V29" s="132"/>
      <c r="W29" s="132"/>
      <c r="X29" s="132"/>
      <c r="Y29" s="132"/>
      <c r="Z29" s="115"/>
      <c r="AA29" s="115"/>
      <c r="AB29" s="115"/>
      <c r="AC29" s="115"/>
      <c r="AD29" s="115"/>
      <c r="AE29" s="115"/>
      <c r="AF29" s="115"/>
      <c r="AG29" s="115"/>
      <c r="AH29" s="115"/>
      <c r="AI29" s="115"/>
      <c r="AJ29" s="115"/>
      <c r="AK29" s="115"/>
      <c r="AL29" s="115"/>
      <c r="AM29" s="115"/>
      <c r="AN29" s="115"/>
      <c r="AQ29" s="129"/>
      <c r="AR29" s="129"/>
      <c r="AS29" s="129"/>
      <c r="AT29" s="129"/>
      <c r="AU29" s="129"/>
      <c r="AV29" s="129"/>
      <c r="AW29" s="114"/>
      <c r="AX29" s="114"/>
      <c r="AY29" s="130"/>
      <c r="AZ29" s="130"/>
      <c r="BA29" s="130"/>
      <c r="BB29" s="131"/>
      <c r="BC29" s="131"/>
      <c r="BD29" s="131"/>
      <c r="BE29" s="131"/>
      <c r="BF29" s="131"/>
      <c r="BG29" s="131"/>
      <c r="BH29" s="131"/>
      <c r="BI29" s="131"/>
      <c r="BJ29" s="131"/>
      <c r="BK29" s="131"/>
      <c r="BL29" s="131"/>
      <c r="BM29" s="131"/>
      <c r="BN29" s="131"/>
      <c r="BO29" s="131"/>
      <c r="BP29" s="131"/>
    </row>
    <row r="30" spans="1:68" s="118" customFormat="1" ht="16" customHeight="1">
      <c r="A30" s="132"/>
      <c r="B30" s="183"/>
      <c r="C30" s="183"/>
      <c r="D30" s="132"/>
      <c r="E30" s="132"/>
      <c r="F30" s="132"/>
      <c r="G30" s="132"/>
      <c r="H30" s="132"/>
      <c r="I30" s="132"/>
      <c r="J30" s="132"/>
      <c r="K30" s="132"/>
      <c r="L30" s="132"/>
      <c r="M30" s="132"/>
      <c r="N30" s="132"/>
      <c r="O30" s="132"/>
      <c r="P30" s="132"/>
      <c r="Q30" s="132"/>
      <c r="R30" s="132"/>
      <c r="S30" s="132"/>
      <c r="T30" s="132"/>
      <c r="U30" s="132"/>
      <c r="V30" s="132"/>
      <c r="W30" s="132"/>
      <c r="X30" s="132"/>
      <c r="Y30" s="132"/>
      <c r="Z30" s="115"/>
      <c r="AA30" s="115"/>
      <c r="AB30" s="115"/>
      <c r="AC30" s="115"/>
      <c r="AD30" s="115"/>
      <c r="AE30" s="115"/>
      <c r="AF30" s="115"/>
      <c r="AG30" s="115"/>
      <c r="AH30" s="115"/>
      <c r="AI30" s="115"/>
      <c r="AJ30" s="115"/>
      <c r="AK30" s="115"/>
      <c r="AL30" s="115"/>
      <c r="AM30" s="115"/>
      <c r="AN30" s="115"/>
      <c r="AQ30" s="129"/>
      <c r="AR30" s="129"/>
      <c r="AS30" s="129"/>
      <c r="AT30" s="129"/>
      <c r="AU30" s="129"/>
      <c r="AV30" s="129"/>
      <c r="AW30" s="114"/>
      <c r="AX30" s="114"/>
      <c r="AY30" s="130"/>
      <c r="AZ30" s="130"/>
      <c r="BA30" s="130"/>
      <c r="BB30" s="131"/>
      <c r="BC30" s="131"/>
      <c r="BD30" s="131"/>
      <c r="BE30" s="131"/>
      <c r="BF30" s="131"/>
      <c r="BG30" s="131"/>
      <c r="BH30" s="131"/>
      <c r="BI30" s="131"/>
      <c r="BJ30" s="131"/>
      <c r="BK30" s="131"/>
      <c r="BL30" s="131"/>
      <c r="BM30" s="131"/>
      <c r="BN30" s="131"/>
      <c r="BO30" s="131"/>
      <c r="BP30" s="131"/>
    </row>
    <row r="31" spans="1:68" s="118" customFormat="1" ht="16" customHeight="1">
      <c r="A31" s="132"/>
      <c r="B31" s="183" t="s">
        <v>425</v>
      </c>
      <c r="C31" s="183"/>
      <c r="D31" s="132"/>
      <c r="E31" s="132"/>
      <c r="F31" s="132"/>
      <c r="G31" s="132"/>
      <c r="H31" s="132"/>
      <c r="I31" s="132"/>
      <c r="J31" s="132"/>
      <c r="K31" s="132"/>
      <c r="L31" s="132"/>
      <c r="M31" s="132"/>
      <c r="N31" s="132"/>
      <c r="O31" s="132"/>
      <c r="P31" s="132"/>
      <c r="Q31" s="132"/>
      <c r="R31" s="132"/>
      <c r="S31" s="132"/>
      <c r="T31" s="132"/>
      <c r="U31" s="132"/>
      <c r="V31" s="132"/>
      <c r="W31" s="132"/>
      <c r="X31" s="132"/>
      <c r="Y31" s="132"/>
      <c r="Z31" s="115"/>
      <c r="AA31" s="115"/>
      <c r="AB31" s="115"/>
      <c r="AC31" s="115"/>
      <c r="AD31" s="115"/>
      <c r="AE31" s="115"/>
      <c r="AF31" s="115"/>
      <c r="AG31" s="115"/>
      <c r="AH31" s="115"/>
      <c r="AI31" s="115"/>
      <c r="AJ31" s="115"/>
      <c r="AK31" s="115"/>
      <c r="AL31" s="115"/>
      <c r="AM31" s="115"/>
      <c r="AN31" s="115"/>
      <c r="AQ31" s="129"/>
      <c r="AR31" s="129"/>
      <c r="AS31" s="129"/>
      <c r="AT31" s="129"/>
      <c r="AU31" s="129"/>
      <c r="AV31" s="129"/>
      <c r="AW31" s="114"/>
      <c r="AX31" s="114"/>
      <c r="AY31" s="130"/>
      <c r="AZ31" s="130"/>
      <c r="BA31" s="130"/>
      <c r="BB31" s="131"/>
      <c r="BC31" s="131"/>
      <c r="BD31" s="131"/>
      <c r="BE31" s="131"/>
      <c r="BF31" s="131"/>
      <c r="BG31" s="131"/>
      <c r="BH31" s="131"/>
      <c r="BI31" s="131"/>
      <c r="BJ31" s="131"/>
      <c r="BK31" s="131"/>
      <c r="BL31" s="131"/>
      <c r="BM31" s="131"/>
      <c r="BN31" s="131"/>
      <c r="BO31" s="131"/>
      <c r="BP31" s="131"/>
    </row>
    <row r="32" spans="1:68" s="118" customFormat="1" ht="16" customHeight="1">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15"/>
      <c r="AA32" s="115"/>
      <c r="AB32" s="115"/>
      <c r="AC32" s="115"/>
      <c r="AD32" s="115"/>
      <c r="AE32" s="115"/>
      <c r="AF32" s="115"/>
      <c r="AG32" s="115"/>
      <c r="AH32" s="115"/>
      <c r="AI32" s="115"/>
      <c r="AJ32" s="115"/>
      <c r="AK32" s="115"/>
      <c r="AL32" s="115"/>
      <c r="AM32" s="115"/>
      <c r="AN32" s="115"/>
      <c r="AQ32" s="129"/>
      <c r="AR32" s="129"/>
      <c r="AS32" s="129"/>
      <c r="AT32" s="129"/>
      <c r="AU32" s="129"/>
      <c r="AV32" s="129"/>
      <c r="AW32" s="114"/>
      <c r="AX32" s="114"/>
      <c r="AY32" s="130"/>
      <c r="AZ32" s="130"/>
      <c r="BA32" s="130"/>
      <c r="BB32" s="131"/>
      <c r="BC32" s="131"/>
      <c r="BD32" s="131"/>
      <c r="BE32" s="131"/>
      <c r="BF32" s="131"/>
      <c r="BG32" s="131"/>
      <c r="BH32" s="131"/>
      <c r="BI32" s="131"/>
      <c r="BJ32" s="131"/>
      <c r="BK32" s="131"/>
      <c r="BL32" s="131"/>
      <c r="BM32" s="131"/>
      <c r="BN32" s="131"/>
      <c r="BO32" s="131"/>
      <c r="BP32" s="131"/>
    </row>
    <row r="33" spans="1:68" s="118" customFormat="1" ht="16" customHeight="1">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15"/>
      <c r="AA33" s="115"/>
      <c r="AB33" s="115"/>
      <c r="AC33" s="115"/>
      <c r="AD33" s="115"/>
      <c r="AE33" s="115"/>
      <c r="AF33" s="115"/>
      <c r="AG33" s="115"/>
      <c r="AH33" s="115"/>
      <c r="AI33" s="115"/>
      <c r="AJ33" s="115"/>
      <c r="AK33" s="115"/>
      <c r="AL33" s="115"/>
      <c r="AM33" s="115"/>
      <c r="AN33" s="115"/>
      <c r="AQ33" s="129"/>
      <c r="AR33" s="129"/>
      <c r="AS33" s="129"/>
      <c r="AT33" s="129"/>
      <c r="AU33" s="129"/>
      <c r="AV33" s="129"/>
      <c r="AW33" s="114"/>
      <c r="AX33" s="114"/>
      <c r="AY33" s="130"/>
      <c r="AZ33" s="130"/>
      <c r="BA33" s="130"/>
      <c r="BB33" s="131"/>
      <c r="BC33" s="131"/>
      <c r="BD33" s="131"/>
      <c r="BE33" s="131"/>
      <c r="BF33" s="131"/>
      <c r="BG33" s="131"/>
      <c r="BH33" s="131"/>
      <c r="BI33" s="131"/>
      <c r="BJ33" s="131"/>
      <c r="BK33" s="131"/>
      <c r="BL33" s="131"/>
      <c r="BM33" s="131"/>
      <c r="BN33" s="131"/>
      <c r="BO33" s="131"/>
      <c r="BP33" s="131"/>
    </row>
    <row r="34" spans="1:68" s="118" customFormat="1" ht="16" customHeight="1">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15"/>
      <c r="AA34" s="115"/>
      <c r="AB34" s="115"/>
      <c r="AC34" s="115"/>
      <c r="AD34" s="115"/>
      <c r="AE34" s="115"/>
      <c r="AF34" s="115"/>
      <c r="AG34" s="115"/>
      <c r="AH34" s="115"/>
      <c r="AI34" s="115"/>
      <c r="AJ34" s="115"/>
      <c r="AK34" s="115"/>
      <c r="AL34" s="115"/>
      <c r="AM34" s="115"/>
      <c r="AN34" s="115"/>
      <c r="AQ34" s="129"/>
      <c r="AR34" s="129"/>
      <c r="AS34" s="129"/>
      <c r="AT34" s="129"/>
      <c r="AU34" s="129"/>
      <c r="AV34" s="129"/>
      <c r="AW34" s="114"/>
      <c r="AX34" s="114"/>
      <c r="AY34" s="130"/>
      <c r="AZ34" s="130"/>
      <c r="BA34" s="130"/>
      <c r="BB34" s="131"/>
      <c r="BC34" s="131"/>
      <c r="BD34" s="131"/>
      <c r="BE34" s="131"/>
      <c r="BF34" s="131"/>
      <c r="BG34" s="131"/>
      <c r="BH34" s="131"/>
      <c r="BI34" s="131"/>
      <c r="BJ34" s="131"/>
      <c r="BK34" s="131"/>
      <c r="BL34" s="131"/>
      <c r="BM34" s="131"/>
      <c r="BN34" s="131"/>
      <c r="BO34" s="131"/>
      <c r="BP34" s="131"/>
    </row>
    <row r="35" spans="1:68" s="118" customFormat="1" ht="16"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15"/>
      <c r="AA35" s="115"/>
      <c r="AB35" s="115"/>
      <c r="AC35" s="115"/>
      <c r="AD35" s="115"/>
      <c r="AE35" s="115"/>
      <c r="AF35" s="115"/>
      <c r="AG35" s="115"/>
      <c r="AH35" s="115"/>
      <c r="AI35" s="115"/>
      <c r="AJ35" s="115"/>
      <c r="AK35" s="115"/>
      <c r="AL35" s="115"/>
      <c r="AM35" s="115"/>
      <c r="AN35" s="115"/>
      <c r="AQ35" s="129"/>
      <c r="AR35" s="129"/>
      <c r="AS35" s="129"/>
      <c r="AT35" s="129"/>
      <c r="AU35" s="129"/>
      <c r="AV35" s="129"/>
      <c r="AW35" s="114"/>
      <c r="AX35" s="114"/>
      <c r="AY35" s="130"/>
      <c r="AZ35" s="130"/>
      <c r="BA35" s="130"/>
      <c r="BB35" s="131"/>
      <c r="BC35" s="131"/>
      <c r="BD35" s="131"/>
      <c r="BE35" s="131"/>
      <c r="BF35" s="131"/>
      <c r="BG35" s="131"/>
      <c r="BH35" s="131"/>
      <c r="BI35" s="131"/>
      <c r="BJ35" s="131"/>
      <c r="BK35" s="131"/>
      <c r="BL35" s="131"/>
      <c r="BM35" s="131"/>
      <c r="BN35" s="131"/>
      <c r="BO35" s="131"/>
      <c r="BP35" s="131"/>
    </row>
    <row r="36" spans="1:68" s="118" customFormat="1" ht="16" customHeight="1">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15"/>
      <c r="AA36" s="115"/>
      <c r="AB36" s="115"/>
      <c r="AC36" s="115"/>
      <c r="AD36" s="115"/>
      <c r="AE36" s="115"/>
      <c r="AF36" s="115"/>
      <c r="AG36" s="115"/>
      <c r="AH36" s="115"/>
      <c r="AI36" s="115"/>
      <c r="AJ36" s="115"/>
      <c r="AK36" s="115"/>
      <c r="AL36" s="115"/>
      <c r="AM36" s="115"/>
      <c r="AN36" s="115"/>
      <c r="AQ36" s="129"/>
      <c r="AR36" s="129"/>
      <c r="AS36" s="129"/>
      <c r="AT36" s="129"/>
      <c r="AU36" s="129"/>
      <c r="AV36" s="129"/>
      <c r="AW36" s="114"/>
      <c r="AX36" s="114"/>
      <c r="AY36" s="130"/>
      <c r="AZ36" s="130"/>
      <c r="BA36" s="130"/>
      <c r="BB36" s="131"/>
      <c r="BC36" s="131"/>
      <c r="BD36" s="131"/>
      <c r="BE36" s="131"/>
      <c r="BF36" s="131"/>
      <c r="BG36" s="131"/>
      <c r="BH36" s="131"/>
      <c r="BI36" s="131"/>
      <c r="BJ36" s="131"/>
      <c r="BK36" s="131"/>
      <c r="BL36" s="131"/>
      <c r="BM36" s="131"/>
      <c r="BN36" s="131"/>
      <c r="BO36" s="131"/>
      <c r="BP36" s="131"/>
    </row>
    <row r="37" spans="1:68" s="118" customFormat="1" ht="16" customHeight="1">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15"/>
      <c r="AA37" s="115"/>
      <c r="AB37" s="115"/>
      <c r="AC37" s="115"/>
      <c r="AD37" s="115"/>
      <c r="AE37" s="115"/>
      <c r="AF37" s="115"/>
      <c r="AG37" s="115"/>
      <c r="AH37" s="115"/>
      <c r="AI37" s="115"/>
      <c r="AJ37" s="115"/>
      <c r="AK37" s="115"/>
      <c r="AL37" s="115"/>
      <c r="AM37" s="115"/>
      <c r="AN37" s="115"/>
      <c r="AQ37" s="129"/>
      <c r="AR37" s="129"/>
      <c r="AS37" s="129"/>
      <c r="AT37" s="129"/>
      <c r="AU37" s="129"/>
      <c r="AV37" s="129"/>
      <c r="AW37" s="114"/>
      <c r="AX37" s="114"/>
      <c r="AY37" s="130"/>
      <c r="AZ37" s="130"/>
      <c r="BA37" s="130"/>
      <c r="BB37" s="131"/>
      <c r="BC37" s="131"/>
      <c r="BD37" s="131"/>
      <c r="BE37" s="131"/>
      <c r="BF37" s="131"/>
      <c r="BG37" s="131"/>
      <c r="BH37" s="131"/>
      <c r="BI37" s="131"/>
      <c r="BJ37" s="131"/>
      <c r="BK37" s="131"/>
      <c r="BL37" s="131"/>
      <c r="BM37" s="131"/>
      <c r="BN37" s="131"/>
      <c r="BO37" s="131"/>
      <c r="BP37" s="131"/>
    </row>
    <row r="38" spans="1:68" s="118" customFormat="1" ht="16" customHeight="1">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15"/>
      <c r="AA38" s="115"/>
      <c r="AB38" s="115"/>
      <c r="AC38" s="115"/>
      <c r="AD38" s="115"/>
      <c r="AE38" s="115"/>
      <c r="AF38" s="115"/>
      <c r="AG38" s="115"/>
      <c r="AH38" s="115"/>
      <c r="AI38" s="115"/>
      <c r="AJ38" s="115"/>
      <c r="AK38" s="115"/>
      <c r="AL38" s="115"/>
      <c r="AM38" s="115"/>
      <c r="AN38" s="115"/>
      <c r="AQ38" s="129"/>
      <c r="AR38" s="129"/>
      <c r="AS38" s="129"/>
      <c r="AT38" s="129"/>
      <c r="AU38" s="129"/>
      <c r="AV38" s="129"/>
      <c r="AW38" s="114"/>
      <c r="AX38" s="114"/>
      <c r="AY38" s="130"/>
      <c r="AZ38" s="130"/>
      <c r="BA38" s="130"/>
      <c r="BB38" s="131"/>
      <c r="BC38" s="131"/>
      <c r="BD38" s="131"/>
      <c r="BE38" s="131"/>
      <c r="BF38" s="131"/>
      <c r="BG38" s="131"/>
      <c r="BH38" s="131"/>
      <c r="BI38" s="131"/>
      <c r="BJ38" s="131"/>
      <c r="BK38" s="131"/>
      <c r="BL38" s="131"/>
      <c r="BM38" s="131"/>
      <c r="BN38" s="131"/>
      <c r="BO38" s="131"/>
      <c r="BP38" s="131"/>
    </row>
    <row r="39" spans="1:68" s="118" customFormat="1" ht="16"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4"/>
      <c r="Y39" s="134"/>
      <c r="Z39" s="115"/>
      <c r="AA39" s="115"/>
      <c r="AB39" s="115"/>
      <c r="AC39" s="115"/>
      <c r="AD39" s="115"/>
      <c r="AE39" s="115"/>
      <c r="AF39" s="115"/>
      <c r="AG39" s="115"/>
      <c r="AH39" s="115"/>
      <c r="AI39" s="115"/>
      <c r="AJ39" s="115"/>
      <c r="AK39" s="115"/>
      <c r="AL39" s="115"/>
      <c r="AM39" s="115"/>
      <c r="AN39" s="115"/>
      <c r="AQ39" s="129"/>
      <c r="AR39" s="129"/>
      <c r="AS39" s="129"/>
      <c r="AT39" s="129"/>
      <c r="AU39" s="129"/>
      <c r="AV39" s="129"/>
      <c r="AW39" s="114"/>
      <c r="AX39" s="114"/>
      <c r="AY39" s="130"/>
      <c r="AZ39" s="130"/>
      <c r="BA39" s="130"/>
      <c r="BB39" s="131"/>
      <c r="BC39" s="131"/>
      <c r="BD39" s="131"/>
      <c r="BE39" s="131"/>
      <c r="BF39" s="131"/>
      <c r="BG39" s="131"/>
      <c r="BH39" s="131"/>
      <c r="BI39" s="131"/>
      <c r="BJ39" s="131"/>
      <c r="BK39" s="131"/>
      <c r="BL39" s="131"/>
      <c r="BM39" s="131"/>
      <c r="BN39" s="131"/>
      <c r="BO39" s="131"/>
      <c r="BP39" s="131"/>
    </row>
    <row r="40" spans="1:68" s="118" customFormat="1" ht="16" customHeight="1">
      <c r="A40" s="115"/>
      <c r="B40" s="115"/>
      <c r="C40" s="115"/>
      <c r="D40" s="115"/>
      <c r="E40" s="115"/>
      <c r="F40" s="115"/>
      <c r="G40" s="115"/>
      <c r="H40" s="115"/>
      <c r="I40" s="115"/>
      <c r="J40" s="147"/>
      <c r="K40" s="115"/>
      <c r="L40" s="115"/>
      <c r="M40" s="115"/>
      <c r="N40" s="115"/>
      <c r="O40" s="147"/>
      <c r="P40" s="115"/>
      <c r="Q40" s="115"/>
      <c r="R40" s="115"/>
      <c r="S40" s="147"/>
      <c r="T40" s="115"/>
      <c r="U40" s="115"/>
      <c r="V40" s="115"/>
      <c r="W40" s="115"/>
      <c r="X40" s="115"/>
      <c r="Y40" s="115"/>
      <c r="Z40" s="115"/>
      <c r="AA40" s="115"/>
      <c r="AB40" s="115"/>
      <c r="AC40" s="115"/>
      <c r="AD40" s="115"/>
      <c r="AE40" s="115"/>
      <c r="AF40" s="115"/>
      <c r="AG40" s="115"/>
      <c r="AH40" s="115"/>
      <c r="AI40" s="115"/>
      <c r="AJ40" s="115"/>
      <c r="AK40" s="115"/>
      <c r="AL40" s="115"/>
      <c r="AM40" s="115"/>
      <c r="AN40" s="115"/>
      <c r="AQ40" s="129"/>
      <c r="AR40" s="129"/>
      <c r="AS40" s="129"/>
      <c r="AT40" s="129"/>
      <c r="AU40" s="129"/>
      <c r="AV40" s="129"/>
      <c r="AW40" s="114"/>
      <c r="AX40" s="114"/>
      <c r="AY40" s="130"/>
      <c r="AZ40" s="130"/>
      <c r="BA40" s="130"/>
      <c r="BB40" s="131"/>
      <c r="BC40" s="131"/>
      <c r="BD40" s="131"/>
      <c r="BE40" s="131"/>
      <c r="BF40" s="131"/>
      <c r="BG40" s="131"/>
      <c r="BH40" s="131"/>
      <c r="BI40" s="131"/>
      <c r="BJ40" s="131"/>
      <c r="BK40" s="131"/>
      <c r="BL40" s="131"/>
      <c r="BM40" s="131"/>
      <c r="BN40" s="131"/>
      <c r="BO40" s="131"/>
      <c r="BP40" s="131"/>
    </row>
    <row r="41" spans="1:68" s="118" customFormat="1" ht="16" customHeight="1">
      <c r="A41" s="132"/>
      <c r="B41" s="132"/>
      <c r="C41" s="132"/>
      <c r="D41" s="132"/>
      <c r="E41" s="132"/>
      <c r="F41" s="132"/>
      <c r="G41" s="159"/>
      <c r="H41" s="159"/>
      <c r="I41" s="132"/>
      <c r="J41" s="132"/>
      <c r="K41" s="159"/>
      <c r="L41" s="159"/>
      <c r="M41" s="159"/>
      <c r="N41" s="132"/>
      <c r="O41" s="132"/>
      <c r="P41" s="159"/>
      <c r="Q41" s="159"/>
      <c r="R41" s="132"/>
      <c r="S41" s="132"/>
      <c r="T41" s="159"/>
      <c r="U41" s="159"/>
      <c r="V41" s="159"/>
      <c r="W41" s="132"/>
      <c r="X41" s="159"/>
      <c r="Y41" s="159"/>
      <c r="Z41" s="115"/>
      <c r="AA41" s="115"/>
      <c r="AB41" s="115"/>
      <c r="AC41" s="115"/>
      <c r="AD41" s="115"/>
      <c r="AE41" s="115"/>
      <c r="AF41" s="115"/>
      <c r="AG41" s="115"/>
      <c r="AH41" s="115"/>
      <c r="AI41" s="115"/>
      <c r="AJ41" s="115"/>
      <c r="AK41" s="115"/>
      <c r="AL41" s="115"/>
      <c r="AM41" s="115"/>
      <c r="AN41" s="115"/>
      <c r="AQ41" s="129"/>
      <c r="AR41" s="129"/>
      <c r="AS41" s="129"/>
      <c r="AT41" s="129"/>
      <c r="AU41" s="129"/>
      <c r="AV41" s="129"/>
      <c r="AW41" s="114"/>
      <c r="AX41" s="114"/>
      <c r="AY41" s="130"/>
      <c r="AZ41" s="130"/>
      <c r="BA41" s="130"/>
      <c r="BB41" s="131"/>
      <c r="BC41" s="131"/>
      <c r="BD41" s="131"/>
      <c r="BE41" s="131"/>
      <c r="BF41" s="131"/>
      <c r="BG41" s="131"/>
      <c r="BH41" s="131"/>
      <c r="BI41" s="131"/>
      <c r="BJ41" s="131"/>
      <c r="BK41" s="131"/>
      <c r="BL41" s="131"/>
      <c r="BM41" s="131"/>
      <c r="BN41" s="131"/>
      <c r="BO41" s="131"/>
      <c r="BP41" s="131"/>
    </row>
    <row r="42" spans="1:68" s="118" customFormat="1" ht="16" customHeight="1">
      <c r="A42" s="132"/>
      <c r="B42" s="132"/>
      <c r="C42" s="132"/>
      <c r="D42" s="132"/>
      <c r="E42" s="132"/>
      <c r="F42" s="132"/>
      <c r="G42" s="159"/>
      <c r="H42" s="159"/>
      <c r="I42" s="132"/>
      <c r="J42" s="132"/>
      <c r="K42" s="159"/>
      <c r="L42" s="159"/>
      <c r="M42" s="159"/>
      <c r="N42" s="132"/>
      <c r="O42" s="132"/>
      <c r="P42" s="159"/>
      <c r="Q42" s="159"/>
      <c r="R42" s="132"/>
      <c r="S42" s="132"/>
      <c r="T42" s="159"/>
      <c r="U42" s="159"/>
      <c r="V42" s="159"/>
      <c r="W42" s="132"/>
      <c r="X42" s="159"/>
      <c r="Y42" s="159"/>
      <c r="Z42" s="115"/>
      <c r="AA42" s="115"/>
      <c r="AB42" s="115"/>
      <c r="AC42" s="115"/>
      <c r="AD42" s="115"/>
      <c r="AE42" s="115"/>
      <c r="AF42" s="115"/>
      <c r="AG42" s="115"/>
      <c r="AH42" s="115"/>
      <c r="AI42" s="115"/>
      <c r="AJ42" s="115"/>
      <c r="AK42" s="115"/>
      <c r="AL42" s="115"/>
      <c r="AM42" s="115"/>
      <c r="AN42" s="115"/>
      <c r="AQ42" s="129"/>
      <c r="AR42" s="129"/>
      <c r="AS42" s="129"/>
      <c r="AT42" s="129"/>
      <c r="AU42" s="129"/>
      <c r="AV42" s="129"/>
      <c r="AW42" s="114"/>
      <c r="AX42" s="114"/>
      <c r="AY42" s="130"/>
      <c r="AZ42" s="130"/>
      <c r="BA42" s="130"/>
      <c r="BB42" s="131"/>
      <c r="BC42" s="131"/>
      <c r="BD42" s="131"/>
      <c r="BE42" s="131"/>
      <c r="BF42" s="131"/>
      <c r="BG42" s="131"/>
      <c r="BH42" s="131"/>
      <c r="BI42" s="131"/>
      <c r="BJ42" s="131"/>
      <c r="BK42" s="131"/>
      <c r="BL42" s="131"/>
      <c r="BM42" s="131"/>
      <c r="BN42" s="131"/>
      <c r="BO42" s="131"/>
      <c r="BP42" s="131"/>
    </row>
    <row r="43" spans="1:68" s="118" customFormat="1" ht="16" customHeight="1">
      <c r="A43" s="132"/>
      <c r="B43" s="132"/>
      <c r="C43" s="132"/>
      <c r="D43" s="132"/>
      <c r="E43" s="132"/>
      <c r="F43" s="132"/>
      <c r="G43" s="159"/>
      <c r="H43" s="159"/>
      <c r="I43" s="132"/>
      <c r="J43" s="132"/>
      <c r="K43" s="159"/>
      <c r="L43" s="159"/>
      <c r="M43" s="159"/>
      <c r="N43" s="132"/>
      <c r="O43" s="132"/>
      <c r="P43" s="159"/>
      <c r="Q43" s="159"/>
      <c r="R43" s="132"/>
      <c r="S43" s="132"/>
      <c r="T43" s="159"/>
      <c r="U43" s="159"/>
      <c r="V43" s="159"/>
      <c r="W43" s="132"/>
      <c r="X43" s="159"/>
      <c r="Y43" s="159"/>
      <c r="Z43" s="115"/>
      <c r="AA43" s="115"/>
      <c r="AB43" s="115"/>
      <c r="AC43" s="115"/>
      <c r="AD43" s="115"/>
      <c r="AE43" s="115"/>
      <c r="AF43" s="115"/>
      <c r="AG43" s="115"/>
      <c r="AH43" s="115"/>
      <c r="AI43" s="115"/>
      <c r="AJ43" s="115"/>
      <c r="AK43" s="115"/>
      <c r="AL43" s="115"/>
      <c r="AM43" s="115"/>
      <c r="AN43" s="115"/>
      <c r="AQ43" s="129"/>
      <c r="AR43" s="129"/>
      <c r="AS43" s="129"/>
      <c r="AT43" s="129"/>
      <c r="AU43" s="129"/>
      <c r="AV43" s="129"/>
      <c r="AW43" s="114"/>
      <c r="AX43" s="114"/>
      <c r="AY43" s="130"/>
      <c r="AZ43" s="130"/>
      <c r="BA43" s="130"/>
      <c r="BB43" s="131"/>
      <c r="BC43" s="131"/>
      <c r="BD43" s="131"/>
      <c r="BE43" s="131"/>
      <c r="BF43" s="131"/>
      <c r="BG43" s="131"/>
      <c r="BH43" s="131"/>
      <c r="BI43" s="131"/>
      <c r="BJ43" s="131"/>
      <c r="BK43" s="131"/>
      <c r="BL43" s="131"/>
      <c r="BM43" s="131"/>
      <c r="BN43" s="131"/>
      <c r="BO43" s="131"/>
      <c r="BP43" s="131"/>
    </row>
    <row r="44" spans="1:68" s="118" customFormat="1" ht="16" customHeight="1">
      <c r="A44" s="132"/>
      <c r="B44" s="132"/>
      <c r="C44" s="132"/>
      <c r="D44" s="132"/>
      <c r="E44" s="132"/>
      <c r="F44" s="132"/>
      <c r="G44" s="159"/>
      <c r="H44" s="159"/>
      <c r="I44" s="132"/>
      <c r="J44" s="132"/>
      <c r="K44" s="159"/>
      <c r="L44" s="159"/>
      <c r="M44" s="159"/>
      <c r="N44" s="132"/>
      <c r="O44" s="132"/>
      <c r="P44" s="159"/>
      <c r="Q44" s="159"/>
      <c r="R44" s="132"/>
      <c r="S44" s="132"/>
      <c r="T44" s="159"/>
      <c r="U44" s="159"/>
      <c r="V44" s="159"/>
      <c r="W44" s="132"/>
      <c r="X44" s="159"/>
      <c r="Y44" s="159"/>
      <c r="Z44" s="115"/>
      <c r="AA44" s="115"/>
      <c r="AB44" s="115"/>
      <c r="AC44" s="115"/>
      <c r="AD44" s="115"/>
      <c r="AE44" s="115"/>
      <c r="AF44" s="115"/>
      <c r="AG44" s="115"/>
      <c r="AH44" s="115"/>
      <c r="AI44" s="115"/>
      <c r="AJ44" s="115"/>
      <c r="AK44" s="115"/>
      <c r="AL44" s="115"/>
      <c r="AM44" s="115"/>
      <c r="AN44" s="115"/>
      <c r="AQ44" s="129"/>
      <c r="AR44" s="129"/>
      <c r="AS44" s="129"/>
      <c r="AT44" s="129"/>
      <c r="AU44" s="129"/>
      <c r="AV44" s="129"/>
      <c r="AW44" s="114"/>
      <c r="AX44" s="114"/>
      <c r="AY44" s="130"/>
      <c r="AZ44" s="130"/>
      <c r="BA44" s="130"/>
      <c r="BB44" s="131"/>
      <c r="BC44" s="131"/>
      <c r="BD44" s="131"/>
      <c r="BE44" s="131"/>
      <c r="BF44" s="131"/>
      <c r="BG44" s="131"/>
      <c r="BH44" s="131"/>
      <c r="BI44" s="131"/>
      <c r="BJ44" s="131"/>
      <c r="BK44" s="131"/>
      <c r="BL44" s="131"/>
      <c r="BM44" s="131"/>
      <c r="BN44" s="131"/>
      <c r="BO44" s="131"/>
      <c r="BP44" s="131"/>
    </row>
    <row r="45" spans="1:68" s="118" customFormat="1" ht="16" customHeight="1">
      <c r="A45" s="132"/>
      <c r="B45" s="132"/>
      <c r="C45" s="132"/>
      <c r="D45" s="132"/>
      <c r="E45" s="132"/>
      <c r="F45" s="132"/>
      <c r="G45" s="159"/>
      <c r="H45" s="159"/>
      <c r="I45" s="132"/>
      <c r="J45" s="132"/>
      <c r="K45" s="159"/>
      <c r="L45" s="159"/>
      <c r="M45" s="159"/>
      <c r="N45" s="132"/>
      <c r="O45" s="132"/>
      <c r="P45" s="159"/>
      <c r="Q45" s="159"/>
      <c r="R45" s="132"/>
      <c r="S45" s="132"/>
      <c r="T45" s="159"/>
      <c r="U45" s="159"/>
      <c r="V45" s="159"/>
      <c r="W45" s="132"/>
      <c r="X45" s="159"/>
      <c r="Y45" s="159"/>
      <c r="Z45" s="115"/>
      <c r="AA45" s="115"/>
      <c r="AB45" s="115"/>
      <c r="AC45" s="115"/>
      <c r="AD45" s="115"/>
      <c r="AE45" s="115"/>
      <c r="AF45" s="115"/>
      <c r="AG45" s="115"/>
      <c r="AH45" s="115"/>
      <c r="AI45" s="115"/>
      <c r="AJ45" s="115"/>
      <c r="AK45" s="115"/>
      <c r="AL45" s="115"/>
      <c r="AM45" s="115"/>
      <c r="AN45" s="115"/>
      <c r="AQ45" s="129"/>
      <c r="AR45" s="129"/>
      <c r="AS45" s="129"/>
      <c r="AT45" s="129"/>
      <c r="AU45" s="129"/>
      <c r="AV45" s="129"/>
      <c r="AW45" s="114"/>
      <c r="AX45" s="114"/>
      <c r="AY45" s="130"/>
      <c r="AZ45" s="130"/>
      <c r="BA45" s="130"/>
      <c r="BB45" s="131"/>
      <c r="BC45" s="131"/>
      <c r="BD45" s="131"/>
      <c r="BE45" s="131"/>
      <c r="BF45" s="131"/>
      <c r="BG45" s="131"/>
      <c r="BH45" s="131"/>
      <c r="BI45" s="131"/>
      <c r="BJ45" s="131"/>
      <c r="BK45" s="131"/>
      <c r="BL45" s="131"/>
      <c r="BM45" s="131"/>
      <c r="BN45" s="131"/>
      <c r="BO45" s="131"/>
      <c r="BP45" s="131"/>
    </row>
    <row r="46" spans="1:68" s="118" customFormat="1" ht="16" customHeight="1">
      <c r="A46" s="132"/>
      <c r="B46" s="132"/>
      <c r="C46" s="132"/>
      <c r="D46" s="132"/>
      <c r="E46" s="132"/>
      <c r="F46" s="132"/>
      <c r="G46" s="159"/>
      <c r="H46" s="159"/>
      <c r="I46" s="132"/>
      <c r="J46" s="132"/>
      <c r="K46" s="159"/>
      <c r="L46" s="159"/>
      <c r="M46" s="159"/>
      <c r="N46" s="132"/>
      <c r="O46" s="132"/>
      <c r="P46" s="159"/>
      <c r="Q46" s="159"/>
      <c r="R46" s="132"/>
      <c r="S46" s="132"/>
      <c r="T46" s="159"/>
      <c r="U46" s="159"/>
      <c r="V46" s="159"/>
      <c r="W46" s="132"/>
      <c r="X46" s="159"/>
      <c r="Y46" s="159"/>
      <c r="Z46" s="115"/>
      <c r="AA46" s="115"/>
      <c r="AB46" s="115"/>
      <c r="AC46" s="115"/>
      <c r="AD46" s="115"/>
      <c r="AE46" s="115"/>
      <c r="AF46" s="115"/>
      <c r="AG46" s="115"/>
      <c r="AH46" s="115"/>
      <c r="AI46" s="115"/>
      <c r="AJ46" s="115"/>
      <c r="AK46" s="115"/>
      <c r="AL46" s="115"/>
      <c r="AM46" s="115"/>
      <c r="AN46" s="115"/>
      <c r="AQ46" s="129"/>
      <c r="AR46" s="129"/>
      <c r="AS46" s="129"/>
      <c r="AT46" s="129"/>
      <c r="AU46" s="129"/>
      <c r="AV46" s="129"/>
      <c r="AW46" s="114"/>
      <c r="AX46" s="114"/>
      <c r="AY46" s="130"/>
      <c r="AZ46" s="130"/>
      <c r="BA46" s="130"/>
      <c r="BB46" s="131"/>
      <c r="BC46" s="131"/>
      <c r="BD46" s="131"/>
      <c r="BE46" s="131"/>
      <c r="BF46" s="131"/>
      <c r="BG46" s="131"/>
      <c r="BH46" s="131"/>
      <c r="BI46" s="131"/>
      <c r="BJ46" s="131"/>
      <c r="BK46" s="131"/>
      <c r="BL46" s="131"/>
      <c r="BM46" s="131"/>
      <c r="BN46" s="131"/>
      <c r="BO46" s="131"/>
      <c r="BP46" s="131"/>
    </row>
    <row r="47" spans="1:68" s="118" customFormat="1" ht="16" customHeight="1">
      <c r="A47" s="132"/>
      <c r="B47" s="132"/>
      <c r="C47" s="132"/>
      <c r="D47" s="132"/>
      <c r="E47" s="132"/>
      <c r="F47" s="132"/>
      <c r="G47" s="159"/>
      <c r="H47" s="159"/>
      <c r="I47" s="132"/>
      <c r="J47" s="132"/>
      <c r="K47" s="159"/>
      <c r="L47" s="159"/>
      <c r="M47" s="159"/>
      <c r="N47" s="132"/>
      <c r="O47" s="132"/>
      <c r="P47" s="159"/>
      <c r="Q47" s="159"/>
      <c r="R47" s="132"/>
      <c r="S47" s="132"/>
      <c r="T47" s="159"/>
      <c r="U47" s="159"/>
      <c r="V47" s="159"/>
      <c r="W47" s="132"/>
      <c r="X47" s="159"/>
      <c r="Y47" s="159"/>
      <c r="Z47" s="115"/>
      <c r="AA47" s="115"/>
      <c r="AB47" s="115"/>
      <c r="AC47" s="115"/>
      <c r="AD47" s="115"/>
      <c r="AE47" s="115"/>
      <c r="AF47" s="115"/>
      <c r="AG47" s="115"/>
      <c r="AH47" s="115"/>
      <c r="AI47" s="115"/>
      <c r="AJ47" s="115"/>
      <c r="AK47" s="115"/>
      <c r="AL47" s="115"/>
      <c r="AM47" s="115"/>
      <c r="AN47" s="115"/>
      <c r="AQ47" s="129"/>
      <c r="AR47" s="129"/>
      <c r="AS47" s="129"/>
      <c r="AT47" s="129"/>
      <c r="AU47" s="129"/>
      <c r="AV47" s="129"/>
      <c r="AW47" s="114"/>
      <c r="AX47" s="114"/>
      <c r="AY47" s="130"/>
      <c r="AZ47" s="130"/>
      <c r="BA47" s="130"/>
      <c r="BB47" s="131"/>
      <c r="BC47" s="131"/>
      <c r="BD47" s="131"/>
      <c r="BE47" s="131"/>
      <c r="BF47" s="131"/>
      <c r="BG47" s="131"/>
      <c r="BH47" s="131"/>
      <c r="BI47" s="131"/>
      <c r="BJ47" s="131"/>
      <c r="BK47" s="131"/>
      <c r="BL47" s="131"/>
      <c r="BM47" s="131"/>
      <c r="BN47" s="131"/>
      <c r="BO47" s="131"/>
      <c r="BP47" s="131"/>
    </row>
    <row r="48" spans="1:68" s="118" customFormat="1" ht="16" customHeight="1">
      <c r="A48" s="132"/>
      <c r="B48" s="132"/>
      <c r="C48" s="132"/>
      <c r="D48" s="132"/>
      <c r="E48" s="132"/>
      <c r="F48" s="132"/>
      <c r="G48" s="159"/>
      <c r="H48" s="159"/>
      <c r="I48" s="132"/>
      <c r="J48" s="132"/>
      <c r="K48" s="159"/>
      <c r="L48" s="159"/>
      <c r="M48" s="159"/>
      <c r="N48" s="132"/>
      <c r="O48" s="132"/>
      <c r="P48" s="159"/>
      <c r="Q48" s="159"/>
      <c r="R48" s="132"/>
      <c r="S48" s="132"/>
      <c r="T48" s="159"/>
      <c r="U48" s="159"/>
      <c r="V48" s="159"/>
      <c r="W48" s="132"/>
      <c r="X48" s="159"/>
      <c r="Y48" s="159"/>
      <c r="Z48" s="115"/>
      <c r="AA48" s="115"/>
      <c r="AB48" s="115"/>
      <c r="AC48" s="115"/>
      <c r="AD48" s="115"/>
      <c r="AE48" s="115"/>
      <c r="AF48" s="115"/>
      <c r="AG48" s="115"/>
      <c r="AH48" s="115"/>
      <c r="AI48" s="115"/>
      <c r="AJ48" s="115"/>
      <c r="AK48" s="115"/>
      <c r="AL48" s="115"/>
      <c r="AM48" s="115"/>
      <c r="AN48" s="115"/>
      <c r="AQ48" s="129"/>
      <c r="AR48" s="129"/>
      <c r="AS48" s="129"/>
      <c r="AT48" s="129"/>
      <c r="AU48" s="129"/>
      <c r="AV48" s="129"/>
      <c r="AW48" s="114"/>
      <c r="AX48" s="114"/>
      <c r="AY48" s="130"/>
      <c r="AZ48" s="130"/>
      <c r="BA48" s="130"/>
      <c r="BB48" s="131"/>
      <c r="BC48" s="131"/>
      <c r="BD48" s="131"/>
      <c r="BE48" s="131"/>
      <c r="BF48" s="131"/>
      <c r="BG48" s="131"/>
      <c r="BH48" s="131"/>
      <c r="BI48" s="131"/>
      <c r="BJ48" s="131"/>
      <c r="BK48" s="131"/>
      <c r="BL48" s="131"/>
      <c r="BM48" s="131"/>
      <c r="BN48" s="131"/>
      <c r="BO48" s="131"/>
      <c r="BP48" s="131"/>
    </row>
    <row r="49" spans="1:68" s="118" customFormat="1" ht="16" customHeight="1">
      <c r="A49" s="132"/>
      <c r="B49" s="132"/>
      <c r="C49" s="132"/>
      <c r="D49" s="132"/>
      <c r="E49" s="132"/>
      <c r="F49" s="132"/>
      <c r="G49" s="159"/>
      <c r="H49" s="159"/>
      <c r="I49" s="132"/>
      <c r="J49" s="132"/>
      <c r="K49" s="159"/>
      <c r="L49" s="159"/>
      <c r="M49" s="159"/>
      <c r="N49" s="132"/>
      <c r="O49" s="132"/>
      <c r="P49" s="159"/>
      <c r="Q49" s="159"/>
      <c r="R49" s="132"/>
      <c r="S49" s="132"/>
      <c r="T49" s="159"/>
      <c r="U49" s="159"/>
      <c r="V49" s="159"/>
      <c r="W49" s="132"/>
      <c r="X49" s="159"/>
      <c r="Y49" s="159"/>
      <c r="Z49" s="115"/>
      <c r="AA49" s="115"/>
      <c r="AB49" s="115"/>
      <c r="AC49" s="115"/>
      <c r="AD49" s="115"/>
      <c r="AE49" s="115"/>
      <c r="AF49" s="115"/>
      <c r="AG49" s="115"/>
      <c r="AH49" s="115"/>
      <c r="AI49" s="115"/>
      <c r="AJ49" s="115"/>
      <c r="AK49" s="115"/>
      <c r="AL49" s="115"/>
      <c r="AM49" s="115"/>
      <c r="AN49" s="115"/>
      <c r="AQ49" s="129"/>
      <c r="AR49" s="129"/>
      <c r="AS49" s="129"/>
      <c r="AT49" s="129"/>
      <c r="AU49" s="129"/>
      <c r="AV49" s="129"/>
      <c r="AW49" s="114"/>
      <c r="AX49" s="114"/>
      <c r="AY49" s="130"/>
      <c r="AZ49" s="130"/>
      <c r="BA49" s="130"/>
      <c r="BB49" s="131"/>
      <c r="BC49" s="131"/>
      <c r="BD49" s="131"/>
      <c r="BE49" s="131"/>
      <c r="BF49" s="131"/>
      <c r="BG49" s="131"/>
      <c r="BH49" s="131"/>
      <c r="BI49" s="131"/>
      <c r="BJ49" s="131"/>
      <c r="BK49" s="131"/>
      <c r="BL49" s="131"/>
      <c r="BM49" s="131"/>
      <c r="BN49" s="131"/>
      <c r="BO49" s="131"/>
      <c r="BP49" s="131"/>
    </row>
    <row r="50" spans="1:68" s="118" customFormat="1" ht="16" customHeight="1">
      <c r="A50" s="132"/>
      <c r="B50" s="132"/>
      <c r="C50" s="132"/>
      <c r="D50" s="132"/>
      <c r="E50" s="132"/>
      <c r="F50" s="132"/>
      <c r="G50" s="159"/>
      <c r="H50" s="159"/>
      <c r="I50" s="132"/>
      <c r="J50" s="132"/>
      <c r="K50" s="159"/>
      <c r="L50" s="159"/>
      <c r="M50" s="159"/>
      <c r="N50" s="132"/>
      <c r="O50" s="132"/>
      <c r="P50" s="159"/>
      <c r="Q50" s="159"/>
      <c r="R50" s="132"/>
      <c r="S50" s="132"/>
      <c r="T50" s="159"/>
      <c r="U50" s="159"/>
      <c r="V50" s="159"/>
      <c r="W50" s="132"/>
      <c r="X50" s="159"/>
      <c r="Y50" s="159"/>
      <c r="Z50" s="115"/>
      <c r="AA50" s="115"/>
      <c r="AB50" s="115"/>
      <c r="AC50" s="115"/>
      <c r="AD50" s="115"/>
      <c r="AE50" s="115"/>
      <c r="AF50" s="115"/>
      <c r="AG50" s="115"/>
      <c r="AH50" s="115"/>
      <c r="AI50" s="115"/>
      <c r="AJ50" s="115"/>
      <c r="AK50" s="115"/>
      <c r="AL50" s="115"/>
      <c r="AM50" s="115"/>
      <c r="AN50" s="115"/>
      <c r="AQ50" s="115"/>
      <c r="AR50" s="115"/>
      <c r="AS50" s="115"/>
      <c r="AT50" s="115"/>
      <c r="AU50" s="115"/>
      <c r="AV50" s="115"/>
      <c r="AW50" s="115"/>
      <c r="AX50" s="115"/>
      <c r="AY50" s="115"/>
      <c r="AZ50" s="115"/>
      <c r="BA50" s="115"/>
      <c r="BB50" s="114"/>
      <c r="BC50" s="114"/>
      <c r="BD50" s="114"/>
      <c r="BE50" s="114"/>
      <c r="BF50" s="114"/>
      <c r="BG50" s="114"/>
      <c r="BH50" s="114"/>
      <c r="BI50" s="114"/>
      <c r="BJ50" s="114"/>
      <c r="BK50" s="114"/>
      <c r="BL50" s="114"/>
      <c r="BM50" s="114"/>
      <c r="BN50" s="114"/>
      <c r="BO50" s="114"/>
      <c r="BP50" s="114"/>
    </row>
    <row r="51" spans="1:68" s="118" customFormat="1" ht="16" customHeight="1">
      <c r="A51" s="132"/>
      <c r="B51" s="132"/>
      <c r="C51" s="132"/>
      <c r="D51" s="132"/>
      <c r="E51" s="132"/>
      <c r="F51" s="132"/>
      <c r="G51" s="159"/>
      <c r="H51" s="159"/>
      <c r="I51" s="132"/>
      <c r="J51" s="132"/>
      <c r="K51" s="159"/>
      <c r="L51" s="159"/>
      <c r="M51" s="159"/>
      <c r="N51" s="132"/>
      <c r="O51" s="132"/>
      <c r="P51" s="159"/>
      <c r="Q51" s="159"/>
      <c r="R51" s="132"/>
      <c r="S51" s="132"/>
      <c r="T51" s="159"/>
      <c r="U51" s="159"/>
      <c r="V51" s="159"/>
      <c r="W51" s="132"/>
      <c r="X51" s="159"/>
      <c r="Y51" s="159"/>
      <c r="Z51" s="115"/>
      <c r="AA51" s="115"/>
      <c r="AB51" s="115"/>
      <c r="AC51" s="115"/>
      <c r="AD51" s="115"/>
      <c r="AE51" s="115"/>
      <c r="AF51" s="115"/>
      <c r="AG51" s="115"/>
      <c r="AH51" s="115"/>
      <c r="AI51" s="115"/>
      <c r="AJ51" s="115"/>
      <c r="AK51" s="115"/>
      <c r="AL51" s="115"/>
      <c r="AM51" s="115"/>
      <c r="AN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row>
    <row r="52" spans="1:68" s="118" customFormat="1" ht="16" customHeight="1">
      <c r="A52" s="146"/>
      <c r="B52" s="146"/>
      <c r="C52" s="146"/>
      <c r="D52" s="146"/>
      <c r="E52" s="146"/>
      <c r="F52" s="146"/>
      <c r="G52" s="151"/>
      <c r="H52" s="151"/>
      <c r="I52" s="146"/>
      <c r="J52" s="146"/>
      <c r="K52" s="151"/>
      <c r="L52" s="151"/>
      <c r="M52" s="151"/>
      <c r="N52" s="146"/>
      <c r="O52" s="146"/>
      <c r="P52" s="151"/>
      <c r="Q52" s="151"/>
      <c r="R52" s="146"/>
      <c r="S52" s="146"/>
      <c r="T52" s="151"/>
      <c r="U52" s="151"/>
      <c r="V52" s="151"/>
      <c r="W52" s="146"/>
      <c r="X52" s="151"/>
      <c r="Y52" s="151"/>
      <c r="Z52" s="115"/>
      <c r="AA52" s="115"/>
      <c r="AB52" s="115"/>
      <c r="AC52" s="115"/>
      <c r="AD52" s="115"/>
      <c r="AE52" s="115"/>
      <c r="AF52" s="115"/>
      <c r="AG52" s="115"/>
      <c r="AH52" s="115"/>
      <c r="AI52" s="115"/>
      <c r="AJ52" s="115"/>
      <c r="AK52" s="115"/>
      <c r="AL52" s="115"/>
      <c r="AM52" s="115"/>
      <c r="AN52" s="115"/>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row>
    <row r="53" spans="1:68" s="118" customFormat="1" ht="16" customHeight="1">
      <c r="A53" s="146"/>
      <c r="B53" s="146"/>
      <c r="C53" s="146"/>
      <c r="D53" s="146"/>
      <c r="E53" s="146"/>
      <c r="F53" s="146"/>
      <c r="G53" s="151"/>
      <c r="H53" s="151"/>
      <c r="I53" s="146"/>
      <c r="J53" s="146"/>
      <c r="K53" s="151"/>
      <c r="L53" s="151"/>
      <c r="M53" s="151"/>
      <c r="N53" s="146"/>
      <c r="O53" s="146"/>
      <c r="P53" s="151"/>
      <c r="Q53" s="151"/>
      <c r="R53" s="146"/>
      <c r="S53" s="146"/>
      <c r="T53" s="151"/>
      <c r="U53" s="151"/>
      <c r="V53" s="151"/>
      <c r="W53" s="146"/>
      <c r="X53" s="151"/>
      <c r="Y53" s="151"/>
      <c r="Z53" s="115"/>
      <c r="AA53" s="115"/>
      <c r="AB53" s="115"/>
      <c r="AC53" s="115"/>
      <c r="AD53" s="115"/>
      <c r="AE53" s="115"/>
      <c r="AF53" s="115"/>
      <c r="AG53" s="115"/>
      <c r="AH53" s="115"/>
      <c r="AI53" s="115"/>
      <c r="AJ53" s="115"/>
      <c r="AK53" s="115"/>
      <c r="AL53" s="115"/>
      <c r="AM53" s="115"/>
      <c r="AN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row>
    <row r="54" spans="1:68" s="118" customFormat="1" ht="16" customHeight="1">
      <c r="A54" s="146"/>
      <c r="B54" s="146"/>
      <c r="C54" s="146"/>
      <c r="D54" s="146"/>
      <c r="E54" s="146"/>
      <c r="F54" s="146"/>
      <c r="G54" s="151"/>
      <c r="H54" s="151"/>
      <c r="I54" s="146"/>
      <c r="J54" s="146"/>
      <c r="K54" s="151"/>
      <c r="L54" s="151"/>
      <c r="M54" s="151"/>
      <c r="N54" s="146"/>
      <c r="O54" s="146"/>
      <c r="P54" s="151"/>
      <c r="Q54" s="151"/>
      <c r="R54" s="146"/>
      <c r="S54" s="146"/>
      <c r="T54" s="151"/>
      <c r="U54" s="151"/>
      <c r="V54" s="151"/>
      <c r="W54" s="146"/>
      <c r="X54" s="151"/>
      <c r="Y54" s="151"/>
      <c r="Z54" s="115"/>
      <c r="AA54" s="115"/>
      <c r="AB54" s="115"/>
      <c r="AC54" s="115"/>
      <c r="AD54" s="115"/>
      <c r="AE54" s="115"/>
      <c r="AF54" s="115"/>
      <c r="AG54" s="115"/>
      <c r="AH54" s="115"/>
      <c r="AI54" s="115"/>
      <c r="AJ54" s="115"/>
      <c r="AK54" s="115"/>
      <c r="AL54" s="115"/>
      <c r="AM54" s="115"/>
      <c r="AN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row>
    <row r="55" spans="1:68" s="118" customFormat="1" ht="16" customHeight="1">
      <c r="A55" s="146"/>
      <c r="B55" s="146"/>
      <c r="C55" s="146"/>
      <c r="D55" s="146"/>
      <c r="E55" s="146"/>
      <c r="F55" s="146"/>
      <c r="G55" s="151"/>
      <c r="H55" s="151"/>
      <c r="I55" s="146"/>
      <c r="J55" s="146"/>
      <c r="K55" s="151"/>
      <c r="L55" s="151"/>
      <c r="M55" s="151"/>
      <c r="N55" s="146"/>
      <c r="O55" s="146"/>
      <c r="P55" s="151"/>
      <c r="Q55" s="151"/>
      <c r="R55" s="146"/>
      <c r="S55" s="146"/>
      <c r="T55" s="151"/>
      <c r="U55" s="151"/>
      <c r="V55" s="151"/>
      <c r="W55" s="146"/>
      <c r="X55" s="151"/>
      <c r="Y55" s="151"/>
      <c r="Z55" s="115"/>
      <c r="AA55" s="115"/>
      <c r="AB55" s="115"/>
      <c r="AC55" s="115"/>
      <c r="AD55" s="115"/>
      <c r="AE55" s="115"/>
      <c r="AF55" s="115"/>
      <c r="AG55" s="115"/>
      <c r="AH55" s="115"/>
      <c r="AI55" s="115"/>
      <c r="AJ55" s="115"/>
      <c r="AK55" s="115"/>
      <c r="AL55" s="115"/>
      <c r="AM55" s="115"/>
      <c r="AN55" s="115"/>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row>
    <row r="56" spans="1:68" s="118" customFormat="1" ht="16" customHeight="1">
      <c r="A56" s="132"/>
      <c r="B56" s="132"/>
      <c r="C56" s="132"/>
      <c r="D56" s="132"/>
      <c r="E56" s="132"/>
      <c r="F56" s="132"/>
      <c r="G56" s="159"/>
      <c r="H56" s="159"/>
      <c r="I56" s="132"/>
      <c r="J56" s="132"/>
      <c r="K56" s="159"/>
      <c r="L56" s="159"/>
      <c r="M56" s="159"/>
      <c r="N56" s="132"/>
      <c r="O56" s="132"/>
      <c r="P56" s="159"/>
      <c r="Q56" s="159"/>
      <c r="R56" s="132"/>
      <c r="S56" s="132"/>
      <c r="T56" s="159"/>
      <c r="U56" s="159"/>
      <c r="V56" s="159"/>
      <c r="W56" s="132"/>
      <c r="X56" s="159"/>
      <c r="Y56" s="159"/>
      <c r="Z56" s="115"/>
      <c r="AA56" s="115"/>
      <c r="AB56" s="115"/>
      <c r="AC56" s="115"/>
      <c r="AD56" s="115"/>
      <c r="AE56" s="115"/>
      <c r="AF56" s="115"/>
      <c r="AG56" s="115"/>
      <c r="AH56" s="115"/>
      <c r="AI56" s="115"/>
      <c r="AJ56" s="115"/>
      <c r="AK56" s="115"/>
      <c r="AL56" s="115"/>
      <c r="AM56" s="115"/>
      <c r="AN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row>
    <row r="57" spans="1:68" s="118" customForma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row>
    <row r="58" spans="1:68" s="118" customFormat="1">
      <c r="A58" s="115"/>
      <c r="B58" s="115"/>
      <c r="C58" s="115"/>
      <c r="D58" s="155"/>
      <c r="E58" s="155"/>
      <c r="F58" s="155"/>
      <c r="G58" s="155"/>
      <c r="H58" s="145"/>
      <c r="I58" s="122"/>
      <c r="J58" s="122"/>
      <c r="K58" s="122"/>
      <c r="L58" s="122"/>
      <c r="M58" s="122"/>
      <c r="N58" s="122"/>
      <c r="O58" s="122"/>
      <c r="P58" s="115"/>
      <c r="Q58" s="115"/>
      <c r="R58" s="115"/>
      <c r="S58" s="115"/>
      <c r="T58" s="154"/>
      <c r="U58" s="154"/>
      <c r="V58" s="145"/>
      <c r="W58" s="115"/>
      <c r="X58" s="145"/>
      <c r="Y58" s="115"/>
      <c r="Z58" s="115"/>
      <c r="AA58" s="115"/>
      <c r="AB58" s="115"/>
      <c r="AC58" s="115"/>
      <c r="AD58" s="115"/>
      <c r="AE58" s="115"/>
      <c r="AF58" s="115"/>
      <c r="AG58" s="115"/>
      <c r="AH58" s="115"/>
      <c r="AI58" s="115"/>
      <c r="AJ58" s="115"/>
      <c r="AK58" s="115"/>
      <c r="AL58" s="115"/>
      <c r="AM58" s="115"/>
      <c r="AN58" s="115"/>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row>
    <row r="59" spans="1:68" s="118" customFormat="1" ht="17" customHeight="1">
      <c r="A59" s="115"/>
      <c r="B59" s="115"/>
      <c r="C59" s="115"/>
      <c r="D59" s="155"/>
      <c r="E59" s="115"/>
      <c r="F59" s="115"/>
      <c r="G59" s="157"/>
      <c r="H59" s="157"/>
      <c r="I59" s="122"/>
      <c r="J59" s="122"/>
      <c r="K59" s="115"/>
      <c r="L59" s="115"/>
      <c r="M59" s="115"/>
      <c r="N59" s="115"/>
      <c r="O59" s="115"/>
      <c r="P59" s="155"/>
      <c r="Q59" s="155"/>
      <c r="R59" s="155"/>
      <c r="S59" s="122"/>
      <c r="T59" s="156"/>
      <c r="U59" s="156"/>
      <c r="V59" s="115"/>
      <c r="W59" s="115"/>
      <c r="X59" s="115"/>
      <c r="Y59" s="115"/>
      <c r="Z59" s="115"/>
      <c r="AA59" s="115"/>
      <c r="AB59" s="115"/>
      <c r="AC59" s="115"/>
      <c r="AD59" s="115"/>
      <c r="AE59" s="115"/>
      <c r="AF59" s="115"/>
      <c r="AG59" s="115"/>
      <c r="AH59" s="115"/>
      <c r="AI59" s="115"/>
      <c r="AJ59" s="115"/>
      <c r="AK59" s="115"/>
      <c r="AL59" s="115"/>
      <c r="AM59" s="115"/>
      <c r="AN59" s="115"/>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row>
    <row r="60" spans="1:68" s="118" customFormat="1" ht="14.5">
      <c r="A60" s="115"/>
      <c r="B60" s="115"/>
      <c r="C60" s="115"/>
      <c r="D60" s="157"/>
      <c r="E60" s="115"/>
      <c r="F60" s="115"/>
      <c r="G60" s="115"/>
      <c r="H60" s="115"/>
      <c r="I60" s="122"/>
      <c r="J60" s="122"/>
      <c r="K60" s="122"/>
      <c r="L60" s="155"/>
      <c r="M60" s="155"/>
      <c r="N60" s="122"/>
      <c r="O60" s="122"/>
      <c r="P60" s="122"/>
      <c r="Q60" s="122"/>
      <c r="R60" s="122"/>
      <c r="S60" s="122"/>
      <c r="T60" s="122"/>
      <c r="U60" s="122"/>
      <c r="V60" s="115"/>
      <c r="W60" s="115"/>
      <c r="X60" s="115"/>
      <c r="Y60" s="115"/>
      <c r="Z60" s="115"/>
      <c r="AA60" s="115"/>
      <c r="AB60" s="115"/>
      <c r="AC60" s="115"/>
      <c r="AD60" s="115"/>
      <c r="AE60" s="115"/>
      <c r="AF60" s="115"/>
      <c r="AG60" s="115"/>
      <c r="AH60" s="115"/>
      <c r="AI60" s="115"/>
      <c r="AJ60" s="115"/>
      <c r="AK60" s="115"/>
      <c r="AL60" s="115"/>
      <c r="AM60" s="115"/>
      <c r="AN60" s="115"/>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row>
    <row r="61" spans="1:68" s="118" customFormat="1" ht="19" customHeight="1">
      <c r="A61" s="115"/>
      <c r="B61" s="115"/>
      <c r="C61" s="115"/>
      <c r="D61" s="158"/>
      <c r="E61" s="115"/>
      <c r="F61" s="115"/>
      <c r="G61" s="145"/>
      <c r="H61" s="149"/>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row>
    <row r="64" spans="1:68">
      <c r="T64" s="100" t="s">
        <v>49</v>
      </c>
    </row>
  </sheetData>
  <mergeCells count="109">
    <mergeCell ref="AA22:AD22"/>
    <mergeCell ref="AE22:AS22"/>
    <mergeCell ref="AT22:AW22"/>
    <mergeCell ref="AA23:AD23"/>
    <mergeCell ref="AE23:AS23"/>
    <mergeCell ref="AT23:AW23"/>
    <mergeCell ref="AA24:AD24"/>
    <mergeCell ref="AE24:AS24"/>
    <mergeCell ref="AT24:AW24"/>
    <mergeCell ref="AA19:AD19"/>
    <mergeCell ref="AE19:AS19"/>
    <mergeCell ref="AT19:AW19"/>
    <mergeCell ref="AA20:AD20"/>
    <mergeCell ref="AE20:AS20"/>
    <mergeCell ref="AT20:AW20"/>
    <mergeCell ref="AA21:AD21"/>
    <mergeCell ref="AE21:AS21"/>
    <mergeCell ref="AT21:AW21"/>
    <mergeCell ref="AA16:AD16"/>
    <mergeCell ref="AE16:AS16"/>
    <mergeCell ref="AT16:AW16"/>
    <mergeCell ref="AA17:AD17"/>
    <mergeCell ref="AE17:AS17"/>
    <mergeCell ref="AT17:AW17"/>
    <mergeCell ref="AA18:AD18"/>
    <mergeCell ref="AE18:AS18"/>
    <mergeCell ref="AT18:AW18"/>
    <mergeCell ref="AA13:AD13"/>
    <mergeCell ref="AE13:AS13"/>
    <mergeCell ref="AT13:AW13"/>
    <mergeCell ref="AA14:AD14"/>
    <mergeCell ref="AE14:AS14"/>
    <mergeCell ref="AT14:AW14"/>
    <mergeCell ref="AA15:AD15"/>
    <mergeCell ref="AE15:AS15"/>
    <mergeCell ref="AT15:AW15"/>
    <mergeCell ref="AA10:AD10"/>
    <mergeCell ref="AE10:AS10"/>
    <mergeCell ref="AT10:AW10"/>
    <mergeCell ref="AA11:AD11"/>
    <mergeCell ref="AE11:AS11"/>
    <mergeCell ref="AT11:AW11"/>
    <mergeCell ref="AA12:AD12"/>
    <mergeCell ref="AE12:AS12"/>
    <mergeCell ref="AT12:AW12"/>
    <mergeCell ref="AA7:AD7"/>
    <mergeCell ref="AE7:AS7"/>
    <mergeCell ref="AT7:AW7"/>
    <mergeCell ref="AA8:AD8"/>
    <mergeCell ref="AE8:AS8"/>
    <mergeCell ref="AT8:AW8"/>
    <mergeCell ref="AA9:AD9"/>
    <mergeCell ref="AE9:AS9"/>
    <mergeCell ref="AT9:AW9"/>
    <mergeCell ref="A23:D23"/>
    <mergeCell ref="E23:S23"/>
    <mergeCell ref="T23:W23"/>
    <mergeCell ref="A24:D24"/>
    <mergeCell ref="E24:S24"/>
    <mergeCell ref="T24:W24"/>
    <mergeCell ref="A7:D7"/>
    <mergeCell ref="E7:S7"/>
    <mergeCell ref="T7:W7"/>
    <mergeCell ref="A8:D8"/>
    <mergeCell ref="E8:S8"/>
    <mergeCell ref="T8:W8"/>
    <mergeCell ref="A9:D9"/>
    <mergeCell ref="E9:S9"/>
    <mergeCell ref="T9:W9"/>
    <mergeCell ref="A10:D10"/>
    <mergeCell ref="E10:S10"/>
    <mergeCell ref="T10:W10"/>
    <mergeCell ref="A11:D11"/>
    <mergeCell ref="E11:S11"/>
    <mergeCell ref="T11:W11"/>
    <mergeCell ref="A12:D12"/>
    <mergeCell ref="E12:S12"/>
    <mergeCell ref="T12:W12"/>
    <mergeCell ref="T19:W19"/>
    <mergeCell ref="A20:D20"/>
    <mergeCell ref="E20:S20"/>
    <mergeCell ref="T20:W20"/>
    <mergeCell ref="A21:D21"/>
    <mergeCell ref="E21:S21"/>
    <mergeCell ref="T21:W21"/>
    <mergeCell ref="A22:D22"/>
    <mergeCell ref="E22:S22"/>
    <mergeCell ref="T22:W22"/>
    <mergeCell ref="A19:D19"/>
    <mergeCell ref="E19:S19"/>
    <mergeCell ref="A16:D16"/>
    <mergeCell ref="E16:S16"/>
    <mergeCell ref="T16:W16"/>
    <mergeCell ref="A17:D17"/>
    <mergeCell ref="E17:S17"/>
    <mergeCell ref="T17:W17"/>
    <mergeCell ref="A18:D18"/>
    <mergeCell ref="E18:S18"/>
    <mergeCell ref="T18:W18"/>
    <mergeCell ref="A5:Y5"/>
    <mergeCell ref="A13:D13"/>
    <mergeCell ref="E13:S13"/>
    <mergeCell ref="T13:W13"/>
    <mergeCell ref="A14:D14"/>
    <mergeCell ref="E14:S14"/>
    <mergeCell ref="T14:W14"/>
    <mergeCell ref="A15:D15"/>
    <mergeCell ref="E15:S15"/>
    <mergeCell ref="T15:W15"/>
  </mergeCells>
  <phoneticPr fontId="2" type="noConversion"/>
  <printOptions horizontalCentered="1" verticalCentered="1"/>
  <pageMargins left="0.19685039370078741" right="0.19685039370078741" top="0.39370078740157483" bottom="0.39370078740157483" header="0.31496062992125984" footer="0.31496062992125984"/>
  <pageSetup paperSize="9" scale="7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EE44-756E-484F-A489-2704844B7B9C}">
  <dimension ref="B1:H64"/>
  <sheetViews>
    <sheetView workbookViewId="0">
      <selection activeCell="B36" sqref="B36"/>
    </sheetView>
  </sheetViews>
  <sheetFormatPr defaultRowHeight="15.5"/>
  <cols>
    <col min="1" max="1" width="3.36328125" style="182" customWidth="1"/>
    <col min="2" max="2" width="31.08984375" style="182" customWidth="1"/>
    <col min="3" max="3" width="5.26953125" style="182" customWidth="1"/>
    <col min="4" max="4" width="54.90625" style="182" customWidth="1"/>
    <col min="5" max="5" width="9" style="182" customWidth="1"/>
    <col min="6" max="6" width="25.7265625" style="182" customWidth="1"/>
    <col min="7" max="7" width="6.90625" style="182" customWidth="1"/>
    <col min="8" max="16384" width="8.7265625" style="182"/>
  </cols>
  <sheetData>
    <row r="1" spans="2:8">
      <c r="B1" s="181" t="s">
        <v>323</v>
      </c>
      <c r="C1" s="181"/>
      <c r="D1" s="181" t="s">
        <v>324</v>
      </c>
      <c r="E1" s="181" t="s">
        <v>325</v>
      </c>
      <c r="F1" s="181" t="s">
        <v>326</v>
      </c>
      <c r="G1" s="181"/>
      <c r="H1" s="181" t="s">
        <v>327</v>
      </c>
    </row>
    <row r="2" spans="2:8">
      <c r="B2" s="113" t="s">
        <v>87</v>
      </c>
      <c r="D2" s="113" t="s">
        <v>88</v>
      </c>
      <c r="F2" s="113" t="s">
        <v>97</v>
      </c>
    </row>
    <row r="3" spans="2:8">
      <c r="D3" s="113" t="s">
        <v>89</v>
      </c>
      <c r="F3" s="113" t="s">
        <v>98</v>
      </c>
    </row>
    <row r="4" spans="2:8">
      <c r="D4" s="113" t="s">
        <v>90</v>
      </c>
      <c r="F4" s="113" t="s">
        <v>99</v>
      </c>
    </row>
    <row r="5" spans="2:8">
      <c r="D5" s="113" t="s">
        <v>91</v>
      </c>
    </row>
    <row r="6" spans="2:8">
      <c r="D6" s="113" t="s">
        <v>92</v>
      </c>
    </row>
    <row r="7" spans="2:8">
      <c r="D7" s="113" t="s">
        <v>93</v>
      </c>
    </row>
    <row r="8" spans="2:8">
      <c r="D8" s="113" t="s">
        <v>94</v>
      </c>
    </row>
    <row r="9" spans="2:8">
      <c r="D9" s="113" t="s">
        <v>95</v>
      </c>
    </row>
    <row r="10" spans="2:8">
      <c r="D10" s="113" t="s">
        <v>263</v>
      </c>
      <c r="E10" s="182" t="s">
        <v>302</v>
      </c>
      <c r="F10" s="113" t="s">
        <v>264</v>
      </c>
      <c r="H10" s="113" t="s">
        <v>265</v>
      </c>
    </row>
    <row r="11" spans="2:8">
      <c r="F11" s="113"/>
    </row>
    <row r="12" spans="2:8">
      <c r="C12" s="182" t="s">
        <v>345</v>
      </c>
      <c r="D12" s="113" t="s">
        <v>349</v>
      </c>
      <c r="E12" s="182" t="s">
        <v>347</v>
      </c>
      <c r="F12" s="113" t="s">
        <v>348</v>
      </c>
      <c r="H12" s="113" t="s">
        <v>351</v>
      </c>
    </row>
    <row r="13" spans="2:8">
      <c r="C13" s="182" t="s">
        <v>345</v>
      </c>
      <c r="D13" s="113" t="s">
        <v>278</v>
      </c>
      <c r="E13" s="182" t="s">
        <v>307</v>
      </c>
      <c r="F13" s="113" t="s">
        <v>279</v>
      </c>
      <c r="H13" s="113" t="s">
        <v>280</v>
      </c>
    </row>
    <row r="14" spans="2:8">
      <c r="C14" s="182" t="s">
        <v>345</v>
      </c>
      <c r="D14" s="113" t="s">
        <v>278</v>
      </c>
      <c r="E14" s="182" t="s">
        <v>307</v>
      </c>
      <c r="F14" s="113" t="s">
        <v>279</v>
      </c>
      <c r="H14" s="113" t="s">
        <v>389</v>
      </c>
    </row>
    <row r="15" spans="2:8">
      <c r="C15" s="182" t="s">
        <v>345</v>
      </c>
      <c r="D15" s="113" t="s">
        <v>384</v>
      </c>
      <c r="E15" s="182" t="s">
        <v>383</v>
      </c>
      <c r="F15" s="113" t="s">
        <v>385</v>
      </c>
      <c r="H15" s="113" t="s">
        <v>420</v>
      </c>
    </row>
    <row r="16" spans="2:8">
      <c r="C16" s="182" t="s">
        <v>345</v>
      </c>
      <c r="D16" s="113" t="s">
        <v>411</v>
      </c>
      <c r="E16" s="182" t="s">
        <v>414</v>
      </c>
      <c r="F16" s="113" t="s">
        <v>413</v>
      </c>
      <c r="H16" s="113" t="s">
        <v>412</v>
      </c>
    </row>
    <row r="17" spans="3:8">
      <c r="C17" s="182" t="s">
        <v>345</v>
      </c>
      <c r="D17" s="113" t="s">
        <v>403</v>
      </c>
      <c r="E17" s="113" t="s">
        <v>402</v>
      </c>
      <c r="F17" s="113" t="s">
        <v>322</v>
      </c>
      <c r="H17" s="113" t="s">
        <v>309</v>
      </c>
    </row>
    <row r="18" spans="3:8">
      <c r="C18" s="182" t="s">
        <v>345</v>
      </c>
      <c r="D18" s="113" t="s">
        <v>321</v>
      </c>
      <c r="E18" s="182" t="s">
        <v>143</v>
      </c>
      <c r="F18" s="113" t="s">
        <v>322</v>
      </c>
      <c r="H18" s="113" t="s">
        <v>309</v>
      </c>
    </row>
    <row r="19" spans="3:8">
      <c r="C19" s="182" t="s">
        <v>345</v>
      </c>
      <c r="D19" s="113" t="s">
        <v>394</v>
      </c>
      <c r="E19" s="182" t="s">
        <v>374</v>
      </c>
      <c r="F19" s="113" t="s">
        <v>396</v>
      </c>
      <c r="H19" s="113" t="s">
        <v>395</v>
      </c>
    </row>
    <row r="20" spans="3:8">
      <c r="C20" s="182" t="s">
        <v>346</v>
      </c>
      <c r="D20" s="113" t="s">
        <v>270</v>
      </c>
      <c r="E20" s="182" t="s">
        <v>304</v>
      </c>
      <c r="F20" s="113" t="s">
        <v>264</v>
      </c>
      <c r="H20" s="113" t="s">
        <v>254</v>
      </c>
    </row>
    <row r="21" spans="3:8">
      <c r="C21" s="182" t="s">
        <v>345</v>
      </c>
      <c r="D21" s="113" t="s">
        <v>333</v>
      </c>
      <c r="E21" s="182" t="s">
        <v>332</v>
      </c>
      <c r="F21" s="113" t="s">
        <v>334</v>
      </c>
      <c r="H21" s="113" t="s">
        <v>335</v>
      </c>
    </row>
    <row r="22" spans="3:8">
      <c r="C22" s="182" t="s">
        <v>345</v>
      </c>
      <c r="D22" s="113" t="s">
        <v>415</v>
      </c>
      <c r="E22" s="182" t="s">
        <v>416</v>
      </c>
      <c r="F22" s="113" t="s">
        <v>338</v>
      </c>
      <c r="H22" s="113" t="s">
        <v>417</v>
      </c>
    </row>
    <row r="23" spans="3:8">
      <c r="C23" s="182" t="s">
        <v>345</v>
      </c>
      <c r="D23" s="113" t="s">
        <v>404</v>
      </c>
      <c r="E23" s="182" t="s">
        <v>143</v>
      </c>
      <c r="F23" s="113" t="s">
        <v>348</v>
      </c>
      <c r="H23" s="113" t="s">
        <v>405</v>
      </c>
    </row>
    <row r="24" spans="3:8">
      <c r="C24" s="182" t="s">
        <v>346</v>
      </c>
      <c r="D24" s="113" t="s">
        <v>249</v>
      </c>
      <c r="E24" s="182" t="s">
        <v>301</v>
      </c>
      <c r="F24" s="113" t="s">
        <v>250</v>
      </c>
      <c r="H24" s="113" t="s">
        <v>254</v>
      </c>
    </row>
    <row r="25" spans="3:8">
      <c r="C25" s="182" t="s">
        <v>345</v>
      </c>
      <c r="D25" s="113" t="s">
        <v>290</v>
      </c>
      <c r="E25" s="182" t="s">
        <v>313</v>
      </c>
      <c r="F25" s="113" t="s">
        <v>291</v>
      </c>
      <c r="H25" s="113" t="s">
        <v>292</v>
      </c>
    </row>
    <row r="26" spans="3:8">
      <c r="C26" s="182" t="s">
        <v>346</v>
      </c>
      <c r="D26" s="113" t="s">
        <v>276</v>
      </c>
      <c r="E26" s="182" t="s">
        <v>306</v>
      </c>
      <c r="F26" s="113" t="s">
        <v>273</v>
      </c>
      <c r="H26" s="113" t="s">
        <v>277</v>
      </c>
    </row>
    <row r="27" spans="3:8">
      <c r="C27" s="182" t="s">
        <v>345</v>
      </c>
      <c r="D27" s="113" t="s">
        <v>361</v>
      </c>
      <c r="E27" s="182" t="s">
        <v>344</v>
      </c>
      <c r="F27" s="113" t="s">
        <v>360</v>
      </c>
      <c r="H27" s="113" t="s">
        <v>362</v>
      </c>
    </row>
    <row r="28" spans="3:8">
      <c r="C28" s="182" t="s">
        <v>345</v>
      </c>
      <c r="D28" s="113" t="s">
        <v>318</v>
      </c>
      <c r="E28" s="182" t="s">
        <v>317</v>
      </c>
      <c r="F28" s="113" t="s">
        <v>315</v>
      </c>
      <c r="H28" s="113" t="s">
        <v>319</v>
      </c>
    </row>
    <row r="29" spans="3:8">
      <c r="C29" s="182" t="s">
        <v>345</v>
      </c>
      <c r="D29" s="113" t="s">
        <v>314</v>
      </c>
      <c r="E29" s="182" t="s">
        <v>313</v>
      </c>
      <c r="F29" s="113" t="s">
        <v>338</v>
      </c>
      <c r="H29" s="113" t="s">
        <v>316</v>
      </c>
    </row>
    <row r="30" spans="3:8">
      <c r="C30" s="182" t="s">
        <v>345</v>
      </c>
      <c r="D30" s="113" t="s">
        <v>336</v>
      </c>
      <c r="E30" s="182" t="s">
        <v>143</v>
      </c>
      <c r="F30" s="113" t="s">
        <v>338</v>
      </c>
      <c r="H30" s="113" t="s">
        <v>337</v>
      </c>
    </row>
    <row r="31" spans="3:8">
      <c r="C31" s="182" t="s">
        <v>345</v>
      </c>
      <c r="D31" s="113" t="s">
        <v>379</v>
      </c>
      <c r="E31" s="182" t="s">
        <v>382</v>
      </c>
      <c r="F31" s="113" t="s">
        <v>381</v>
      </c>
      <c r="H31" s="113" t="s">
        <v>380</v>
      </c>
    </row>
    <row r="32" spans="3:8">
      <c r="C32" s="182" t="s">
        <v>345</v>
      </c>
      <c r="D32" s="113" t="s">
        <v>370</v>
      </c>
      <c r="E32" s="182" t="s">
        <v>372</v>
      </c>
      <c r="F32" s="113" t="s">
        <v>373</v>
      </c>
      <c r="H32" s="113" t="s">
        <v>371</v>
      </c>
    </row>
    <row r="33" spans="3:8">
      <c r="C33" s="182" t="s">
        <v>345</v>
      </c>
      <c r="D33" s="113" t="s">
        <v>400</v>
      </c>
      <c r="E33" s="182" t="s">
        <v>143</v>
      </c>
      <c r="F33" s="113" t="s">
        <v>401</v>
      </c>
      <c r="H33" s="113" t="s">
        <v>309</v>
      </c>
    </row>
    <row r="34" spans="3:8">
      <c r="C34" s="182" t="s">
        <v>345</v>
      </c>
      <c r="D34" s="113" t="s">
        <v>308</v>
      </c>
      <c r="E34" s="182" t="s">
        <v>143</v>
      </c>
      <c r="F34" s="113" t="s">
        <v>310</v>
      </c>
      <c r="H34" s="113" t="s">
        <v>309</v>
      </c>
    </row>
    <row r="35" spans="3:8">
      <c r="C35" s="182" t="s">
        <v>345</v>
      </c>
      <c r="D35" s="113" t="s">
        <v>407</v>
      </c>
      <c r="E35" s="182" t="s">
        <v>406</v>
      </c>
      <c r="F35" s="113" t="s">
        <v>408</v>
      </c>
      <c r="H35" s="113" t="s">
        <v>409</v>
      </c>
    </row>
    <row r="36" spans="3:8">
      <c r="C36" s="182" t="s">
        <v>345</v>
      </c>
      <c r="D36" s="113" t="s">
        <v>298</v>
      </c>
      <c r="E36" s="182" t="s">
        <v>317</v>
      </c>
      <c r="F36" s="113" t="s">
        <v>297</v>
      </c>
      <c r="H36" s="113" t="s">
        <v>299</v>
      </c>
    </row>
    <row r="37" spans="3:8">
      <c r="C37" s="182" t="s">
        <v>346</v>
      </c>
      <c r="D37" s="113" t="s">
        <v>267</v>
      </c>
      <c r="E37" s="182" t="s">
        <v>303</v>
      </c>
      <c r="F37" s="113" t="s">
        <v>268</v>
      </c>
      <c r="H37" s="113" t="s">
        <v>269</v>
      </c>
    </row>
    <row r="38" spans="3:8">
      <c r="C38" s="182" t="s">
        <v>345</v>
      </c>
      <c r="D38" s="113" t="s">
        <v>287</v>
      </c>
      <c r="E38" s="182" t="s">
        <v>375</v>
      </c>
      <c r="F38" s="113" t="s">
        <v>289</v>
      </c>
      <c r="H38" s="113" t="s">
        <v>288</v>
      </c>
    </row>
    <row r="39" spans="3:8">
      <c r="C39" s="182" t="s">
        <v>346</v>
      </c>
      <c r="D39" s="113" t="s">
        <v>285</v>
      </c>
      <c r="E39" s="182" t="s">
        <v>368</v>
      </c>
      <c r="F39" s="113" t="s">
        <v>284</v>
      </c>
      <c r="H39" s="113" t="s">
        <v>286</v>
      </c>
    </row>
    <row r="40" spans="3:8">
      <c r="C40" s="182" t="s">
        <v>345</v>
      </c>
      <c r="D40" s="113" t="s">
        <v>364</v>
      </c>
      <c r="E40" s="182" t="s">
        <v>366</v>
      </c>
      <c r="F40" s="113" t="s">
        <v>363</v>
      </c>
      <c r="H40" s="113" t="s">
        <v>365</v>
      </c>
    </row>
    <row r="41" spans="3:8">
      <c r="C41" s="182" t="s">
        <v>346</v>
      </c>
      <c r="D41" s="113" t="s">
        <v>274</v>
      </c>
      <c r="E41" s="182" t="s">
        <v>143</v>
      </c>
      <c r="F41" s="113" t="s">
        <v>273</v>
      </c>
      <c r="H41" s="113" t="s">
        <v>275</v>
      </c>
    </row>
    <row r="42" spans="3:8">
      <c r="C42" s="182" t="s">
        <v>345</v>
      </c>
      <c r="D42" s="113" t="s">
        <v>376</v>
      </c>
      <c r="E42" s="182" t="s">
        <v>378</v>
      </c>
      <c r="F42" s="113" t="s">
        <v>315</v>
      </c>
      <c r="H42" s="113" t="s">
        <v>377</v>
      </c>
    </row>
    <row r="43" spans="3:8">
      <c r="C43" s="182" t="s">
        <v>345</v>
      </c>
      <c r="D43" s="113" t="s">
        <v>353</v>
      </c>
      <c r="E43" s="182" t="s">
        <v>143</v>
      </c>
      <c r="F43" s="113" t="s">
        <v>352</v>
      </c>
      <c r="H43" s="113" t="s">
        <v>350</v>
      </c>
    </row>
    <row r="44" spans="3:8">
      <c r="C44" s="182" t="s">
        <v>345</v>
      </c>
      <c r="D44" s="113" t="s">
        <v>353</v>
      </c>
      <c r="E44" s="182" t="s">
        <v>354</v>
      </c>
      <c r="F44" s="113" t="s">
        <v>352</v>
      </c>
      <c r="H44" s="113" t="s">
        <v>355</v>
      </c>
    </row>
    <row r="45" spans="3:8">
      <c r="C45" s="182" t="s">
        <v>345</v>
      </c>
      <c r="D45" s="113" t="s">
        <v>330</v>
      </c>
      <c r="E45" s="182" t="s">
        <v>328</v>
      </c>
      <c r="F45" s="113" t="s">
        <v>329</v>
      </c>
      <c r="H45" s="113" t="s">
        <v>331</v>
      </c>
    </row>
    <row r="46" spans="3:8">
      <c r="D46" s="113" t="s">
        <v>418</v>
      </c>
      <c r="E46" s="182" t="s">
        <v>143</v>
      </c>
      <c r="F46" s="113" t="s">
        <v>338</v>
      </c>
      <c r="H46" s="113" t="s">
        <v>419</v>
      </c>
    </row>
    <row r="47" spans="3:8">
      <c r="C47" s="182" t="s">
        <v>345</v>
      </c>
      <c r="D47" s="176" t="s">
        <v>281</v>
      </c>
      <c r="E47" s="182" t="s">
        <v>344</v>
      </c>
      <c r="F47" s="113" t="s">
        <v>282</v>
      </c>
      <c r="H47" s="113" t="s">
        <v>283</v>
      </c>
    </row>
    <row r="48" spans="3:8">
      <c r="C48" s="182" t="s">
        <v>345</v>
      </c>
      <c r="D48" s="113" t="s">
        <v>398</v>
      </c>
      <c r="E48" s="182" t="s">
        <v>397</v>
      </c>
      <c r="F48" s="113" t="s">
        <v>338</v>
      </c>
      <c r="H48" s="113" t="s">
        <v>399</v>
      </c>
    </row>
    <row r="49" spans="2:8">
      <c r="C49" s="182" t="s">
        <v>345</v>
      </c>
      <c r="D49" s="113" t="s">
        <v>388</v>
      </c>
      <c r="E49" s="182" t="s">
        <v>386</v>
      </c>
      <c r="F49" s="113" t="s">
        <v>338</v>
      </c>
      <c r="H49" s="113" t="s">
        <v>387</v>
      </c>
    </row>
    <row r="50" spans="2:8">
      <c r="C50" s="182" t="s">
        <v>345</v>
      </c>
      <c r="D50" s="113" t="s">
        <v>391</v>
      </c>
      <c r="E50" s="182" t="s">
        <v>390</v>
      </c>
      <c r="F50" s="113" t="s">
        <v>393</v>
      </c>
      <c r="H50" s="113" t="s">
        <v>392</v>
      </c>
    </row>
    <row r="51" spans="2:8">
      <c r="C51" s="182" t="s">
        <v>346</v>
      </c>
      <c r="D51" s="113" t="s">
        <v>293</v>
      </c>
      <c r="E51" s="182" t="s">
        <v>367</v>
      </c>
      <c r="F51" s="113" t="s">
        <v>295</v>
      </c>
      <c r="H51" s="113" t="s">
        <v>294</v>
      </c>
    </row>
    <row r="52" spans="2:8">
      <c r="C52" s="182" t="s">
        <v>345</v>
      </c>
      <c r="D52" s="113" t="s">
        <v>356</v>
      </c>
      <c r="E52" s="182" t="s">
        <v>357</v>
      </c>
      <c r="F52" s="113" t="s">
        <v>358</v>
      </c>
      <c r="H52" s="113" t="s">
        <v>359</v>
      </c>
    </row>
    <row r="53" spans="2:8">
      <c r="C53" s="182" t="s">
        <v>346</v>
      </c>
      <c r="D53" s="113" t="s">
        <v>410</v>
      </c>
      <c r="E53" s="182" t="s">
        <v>305</v>
      </c>
      <c r="F53" s="113" t="s">
        <v>271</v>
      </c>
      <c r="H53" s="113" t="s">
        <v>272</v>
      </c>
    </row>
    <row r="54" spans="2:8">
      <c r="D54" s="113"/>
      <c r="F54" s="113"/>
    </row>
    <row r="55" spans="2:8">
      <c r="D55" s="113"/>
      <c r="F55" s="113"/>
    </row>
    <row r="56" spans="2:8">
      <c r="B56" s="113" t="s">
        <v>101</v>
      </c>
      <c r="D56" s="113" t="s">
        <v>100</v>
      </c>
    </row>
    <row r="61" spans="2:8">
      <c r="F61" s="182" t="s">
        <v>258</v>
      </c>
      <c r="H61" s="182" t="s">
        <v>255</v>
      </c>
    </row>
    <row r="62" spans="2:8">
      <c r="F62" s="182" t="s">
        <v>257</v>
      </c>
      <c r="H62" s="182" t="s">
        <v>256</v>
      </c>
    </row>
    <row r="63" spans="2:8">
      <c r="D63" s="113" t="s">
        <v>205</v>
      </c>
    </row>
    <row r="64" spans="2:8">
      <c r="D64" s="113" t="s">
        <v>207</v>
      </c>
    </row>
  </sheetData>
  <sortState xmlns:xlrd2="http://schemas.microsoft.com/office/spreadsheetml/2017/richdata2" ref="B12:H53">
    <sortCondition ref="D12:D53"/>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6499-D425-457D-86DE-5720EDD4D465}">
  <dimension ref="A2:I27"/>
  <sheetViews>
    <sheetView workbookViewId="0">
      <selection activeCell="G2" sqref="G2"/>
    </sheetView>
  </sheetViews>
  <sheetFormatPr defaultRowHeight="17"/>
  <cols>
    <col min="3" max="3" width="62.6328125" customWidth="1"/>
    <col min="6" max="6" width="16.1796875" customWidth="1"/>
    <col min="7" max="7" width="25.90625" customWidth="1"/>
    <col min="8" max="8" width="20.90625" customWidth="1"/>
  </cols>
  <sheetData>
    <row r="2" spans="1:8">
      <c r="C2" s="113" t="s">
        <v>300</v>
      </c>
      <c r="G2" s="113" t="s">
        <v>369</v>
      </c>
    </row>
    <row r="6" spans="1:8" ht="153">
      <c r="A6" t="s">
        <v>223</v>
      </c>
      <c r="C6" s="177" t="s">
        <v>311</v>
      </c>
    </row>
    <row r="7" spans="1:8" ht="136">
      <c r="A7" t="s">
        <v>223</v>
      </c>
      <c r="C7" s="177" t="s">
        <v>320</v>
      </c>
    </row>
    <row r="9" spans="1:8">
      <c r="A9" t="s">
        <v>251</v>
      </c>
      <c r="C9" t="s">
        <v>312</v>
      </c>
    </row>
    <row r="16" spans="1:8">
      <c r="C16" t="s">
        <v>342</v>
      </c>
      <c r="F16" s="180" t="s">
        <v>339</v>
      </c>
      <c r="G16" s="180" t="s">
        <v>340</v>
      </c>
      <c r="H16" s="180" t="s">
        <v>341</v>
      </c>
    </row>
    <row r="17" spans="3:9">
      <c r="C17" t="s">
        <v>343</v>
      </c>
    </row>
    <row r="18" spans="3:9">
      <c r="F18" s="178"/>
      <c r="G18" s="178"/>
      <c r="H18" s="178"/>
    </row>
    <row r="19" spans="3:9">
      <c r="G19" s="179"/>
      <c r="H19" s="179"/>
      <c r="I19" s="179"/>
    </row>
    <row r="20" spans="3:9">
      <c r="G20" s="179"/>
      <c r="H20" s="179"/>
      <c r="I20" s="179"/>
    </row>
    <row r="21" spans="3:9">
      <c r="G21" s="179"/>
      <c r="H21" s="179"/>
      <c r="I21" s="179"/>
    </row>
    <row r="22" spans="3:9">
      <c r="G22" s="179"/>
      <c r="H22" s="179"/>
      <c r="I22" s="179"/>
    </row>
    <row r="23" spans="3:9">
      <c r="G23" s="179"/>
      <c r="H23" s="179"/>
      <c r="I23" s="179"/>
    </row>
    <row r="24" spans="3:9">
      <c r="G24" s="179"/>
      <c r="H24" s="179"/>
      <c r="I24" s="179"/>
    </row>
    <row r="25" spans="3:9">
      <c r="G25" s="179"/>
      <c r="H25" s="179"/>
      <c r="I25" s="179"/>
    </row>
    <row r="26" spans="3:9">
      <c r="G26" s="179"/>
      <c r="H26" s="179"/>
      <c r="I26" s="179"/>
    </row>
    <row r="27" spans="3:9">
      <c r="G27" s="179"/>
      <c r="H27" s="179"/>
      <c r="I27" s="179"/>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12545-E952-4F9B-8F73-09DE7623C7D5}">
  <dimension ref="A2:I48"/>
  <sheetViews>
    <sheetView workbookViewId="0">
      <selection activeCell="C2" sqref="C2"/>
    </sheetView>
  </sheetViews>
  <sheetFormatPr defaultRowHeight="14"/>
  <cols>
    <col min="1" max="1" width="15" style="113" customWidth="1"/>
    <col min="2" max="2" width="14.08984375" style="113" customWidth="1"/>
    <col min="3" max="3" width="15.26953125" style="113" customWidth="1"/>
    <col min="4" max="4" width="8.7265625" style="173"/>
    <col min="5" max="16384" width="8.7265625" style="113"/>
  </cols>
  <sheetData>
    <row r="2" spans="1:9" ht="14.5">
      <c r="B2" s="113" t="s">
        <v>261</v>
      </c>
      <c r="C2" s="113" t="s">
        <v>216</v>
      </c>
      <c r="D2" s="173" t="s">
        <v>266</v>
      </c>
    </row>
    <row r="3" spans="1:9" ht="14.5">
      <c r="A3" s="172" t="s">
        <v>203</v>
      </c>
      <c r="B3" s="113" t="s">
        <v>260</v>
      </c>
      <c r="C3" s="113" t="s">
        <v>216</v>
      </c>
      <c r="D3" s="173" t="s">
        <v>103</v>
      </c>
    </row>
    <row r="4" spans="1:9" ht="15.5" customHeight="1">
      <c r="B4" s="113" t="s">
        <v>261</v>
      </c>
      <c r="D4" s="173" t="s">
        <v>253</v>
      </c>
    </row>
    <row r="5" spans="1:9" ht="15.5" customHeight="1"/>
    <row r="6" spans="1:9" ht="15.5" customHeight="1">
      <c r="B6" s="113" t="s">
        <v>261</v>
      </c>
      <c r="C6" s="113" t="s">
        <v>215</v>
      </c>
      <c r="D6" s="173" t="s">
        <v>259</v>
      </c>
    </row>
    <row r="7" spans="1:9" ht="15.5" customHeight="1">
      <c r="D7" s="173" t="s">
        <v>262</v>
      </c>
    </row>
    <row r="9" spans="1:9">
      <c r="A9" s="172"/>
    </row>
    <row r="12" spans="1:9">
      <c r="A12" s="172" t="s">
        <v>212</v>
      </c>
      <c r="C12" s="113" t="s">
        <v>216</v>
      </c>
      <c r="D12" s="173" t="s">
        <v>211</v>
      </c>
    </row>
    <row r="13" spans="1:9">
      <c r="A13" s="172" t="s">
        <v>212</v>
      </c>
      <c r="C13" s="113" t="s">
        <v>135</v>
      </c>
      <c r="D13" s="173" t="s">
        <v>213</v>
      </c>
    </row>
    <row r="14" spans="1:9">
      <c r="A14" s="172"/>
      <c r="B14" s="172"/>
      <c r="C14" s="172"/>
      <c r="D14" s="174"/>
      <c r="E14" s="172"/>
    </row>
    <row r="15" spans="1:9">
      <c r="F15" s="172"/>
      <c r="G15" s="172"/>
      <c r="H15" s="172"/>
      <c r="I15" s="172"/>
    </row>
    <row r="16" spans="1:9">
      <c r="E16" s="172"/>
      <c r="F16" s="172"/>
      <c r="G16" s="172"/>
      <c r="H16" s="172"/>
      <c r="I16" s="172"/>
    </row>
    <row r="17" spans="1:9">
      <c r="E17" s="172"/>
      <c r="F17" s="172"/>
      <c r="G17" s="172"/>
      <c r="H17" s="172"/>
      <c r="I17" s="172"/>
    </row>
    <row r="18" spans="1:9">
      <c r="A18" s="172"/>
      <c r="B18" s="172"/>
      <c r="C18" s="172"/>
      <c r="D18" s="174"/>
      <c r="E18" s="172"/>
      <c r="F18" s="172"/>
      <c r="G18" s="172"/>
      <c r="H18" s="172"/>
      <c r="I18" s="172"/>
    </row>
    <row r="20" spans="1:9" ht="14.5">
      <c r="A20" s="172" t="s">
        <v>220</v>
      </c>
      <c r="B20" s="113" t="s">
        <v>246</v>
      </c>
    </row>
    <row r="21" spans="1:9">
      <c r="A21" s="172" t="s">
        <v>220</v>
      </c>
      <c r="B21" s="113" t="s">
        <v>210</v>
      </c>
      <c r="C21" s="113" t="s">
        <v>216</v>
      </c>
      <c r="D21" s="173" t="s">
        <v>241</v>
      </c>
    </row>
    <row r="22" spans="1:9">
      <c r="A22" s="172" t="s">
        <v>220</v>
      </c>
      <c r="B22" s="113" t="s">
        <v>210</v>
      </c>
      <c r="C22" s="113" t="s">
        <v>135</v>
      </c>
      <c r="D22" s="173" t="s">
        <v>208</v>
      </c>
    </row>
    <row r="23" spans="1:9">
      <c r="A23" s="172" t="s">
        <v>220</v>
      </c>
      <c r="B23" s="113" t="s">
        <v>209</v>
      </c>
      <c r="D23" s="173" t="s">
        <v>242</v>
      </c>
    </row>
    <row r="24" spans="1:9">
      <c r="A24" s="172" t="s">
        <v>220</v>
      </c>
    </row>
    <row r="25" spans="1:9" ht="14.5">
      <c r="A25" s="172" t="s">
        <v>220</v>
      </c>
      <c r="B25" s="113" t="s">
        <v>247</v>
      </c>
    </row>
    <row r="26" spans="1:9">
      <c r="A26" s="172" t="s">
        <v>220</v>
      </c>
      <c r="B26" s="113" t="s">
        <v>210</v>
      </c>
      <c r="C26" s="113" t="s">
        <v>215</v>
      </c>
      <c r="D26" s="173" t="s">
        <v>243</v>
      </c>
    </row>
    <row r="27" spans="1:9">
      <c r="A27" s="172" t="s">
        <v>220</v>
      </c>
      <c r="B27" s="113" t="s">
        <v>210</v>
      </c>
      <c r="C27" s="113" t="s">
        <v>216</v>
      </c>
      <c r="D27" s="173" t="s">
        <v>214</v>
      </c>
    </row>
    <row r="28" spans="1:9">
      <c r="A28" s="172" t="s">
        <v>220</v>
      </c>
      <c r="B28" s="113" t="s">
        <v>210</v>
      </c>
      <c r="C28" s="113" t="s">
        <v>216</v>
      </c>
      <c r="D28" s="173" t="s">
        <v>217</v>
      </c>
    </row>
    <row r="29" spans="1:9">
      <c r="A29" s="172" t="s">
        <v>220</v>
      </c>
      <c r="B29" s="113" t="s">
        <v>210</v>
      </c>
      <c r="C29" s="113" t="s">
        <v>216</v>
      </c>
      <c r="D29" s="173" t="s">
        <v>218</v>
      </c>
    </row>
    <row r="30" spans="1:9">
      <c r="A30" s="172" t="s">
        <v>220</v>
      </c>
    </row>
    <row r="31" spans="1:9" ht="14.5">
      <c r="A31" s="172" t="s">
        <v>220</v>
      </c>
      <c r="B31" s="113" t="s">
        <v>248</v>
      </c>
    </row>
    <row r="32" spans="1:9">
      <c r="A32" s="172" t="s">
        <v>220</v>
      </c>
      <c r="B32" s="113" t="s">
        <v>210</v>
      </c>
      <c r="C32" s="113" t="s">
        <v>135</v>
      </c>
      <c r="D32" s="173" t="s">
        <v>244</v>
      </c>
    </row>
    <row r="33" spans="1:5">
      <c r="A33" s="172" t="s">
        <v>220</v>
      </c>
      <c r="B33" s="113" t="s">
        <v>210</v>
      </c>
      <c r="C33" s="113" t="s">
        <v>216</v>
      </c>
      <c r="D33" s="173" t="s">
        <v>245</v>
      </c>
    </row>
    <row r="48" spans="1:5">
      <c r="A48" s="172" t="s">
        <v>251</v>
      </c>
      <c r="B48" s="172"/>
      <c r="C48" s="172"/>
      <c r="D48" s="175" t="s">
        <v>252</v>
      </c>
      <c r="E48" s="172"/>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BCD92-4D4B-473E-959C-338E04BD0642}">
  <dimension ref="A4:AB80"/>
  <sheetViews>
    <sheetView workbookViewId="0">
      <selection activeCell="R49" sqref="R49:AB49"/>
    </sheetView>
  </sheetViews>
  <sheetFormatPr defaultRowHeight="14"/>
  <cols>
    <col min="1" max="28" width="3.6328125" style="113" customWidth="1"/>
    <col min="29" max="16384" width="8.7265625" style="113"/>
  </cols>
  <sheetData>
    <row r="4" spans="1:28" ht="54.5" customHeight="1">
      <c r="A4" s="248" t="str">
        <f>裝貨表格!AB8</f>
        <v>In accordance with the instructions received, we attended on March 03~05, 2024, alongside and on board M.V.1234565 whilst berthed at Wharf No.35, port of Kaohsiung, for the purpose of conducting the loading survey of the following consignment, and we report as follows -</v>
      </c>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row>
    <row r="5" spans="1:28">
      <c r="A5" s="249"/>
      <c r="B5" s="249"/>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row>
    <row r="6" spans="1:28">
      <c r="A6" s="250" t="s">
        <v>198</v>
      </c>
      <c r="B6" s="250"/>
      <c r="C6" s="250"/>
      <c r="D6" s="250"/>
      <c r="E6" s="250"/>
      <c r="F6" s="246" t="str">
        <f>裝貨表格!AB9</f>
        <v>55.222 MT(Net Weight), 55.444 MT(Gross Weight), 2 Coils, comprising of</v>
      </c>
      <c r="G6" s="246"/>
      <c r="H6" s="246"/>
      <c r="I6" s="246"/>
      <c r="J6" s="246"/>
      <c r="K6" s="246"/>
      <c r="L6" s="246"/>
      <c r="M6" s="246"/>
      <c r="N6" s="246"/>
      <c r="O6" s="246"/>
      <c r="P6" s="246"/>
      <c r="Q6" s="246"/>
      <c r="R6" s="246"/>
      <c r="S6" s="246"/>
      <c r="T6" s="246"/>
      <c r="U6" s="246"/>
      <c r="V6" s="246"/>
      <c r="W6" s="246"/>
      <c r="X6" s="246"/>
      <c r="Y6" s="246"/>
      <c r="Z6" s="246"/>
      <c r="AA6" s="246"/>
      <c r="AB6" s="246"/>
    </row>
    <row r="7" spans="1:28">
      <c r="A7" s="247" t="s">
        <v>199</v>
      </c>
      <c r="B7" s="247"/>
      <c r="C7" s="247"/>
      <c r="D7" s="247"/>
      <c r="E7" s="247"/>
      <c r="F7" s="246" t="str">
        <f>裝貨表格!E26</f>
        <v>COLD ROLLED STAINLESS STEEL SHEET IN COIL</v>
      </c>
      <c r="G7" s="246"/>
      <c r="H7" s="246"/>
      <c r="I7" s="246"/>
      <c r="J7" s="246"/>
      <c r="K7" s="246"/>
      <c r="L7" s="246"/>
      <c r="M7" s="246"/>
      <c r="N7" s="246"/>
      <c r="O7" s="246"/>
      <c r="P7" s="246"/>
      <c r="Q7" s="246"/>
      <c r="R7" s="246"/>
      <c r="S7" s="246"/>
      <c r="T7" s="246"/>
      <c r="U7" s="246"/>
      <c r="V7" s="246"/>
      <c r="W7" s="246"/>
      <c r="X7" s="246"/>
      <c r="Y7" s="246"/>
      <c r="Z7" s="246"/>
      <c r="AA7" s="246"/>
      <c r="AB7" s="246"/>
    </row>
    <row r="8" spans="1:28">
      <c r="A8" s="252" t="s">
        <v>200</v>
      </c>
      <c r="B8" s="252"/>
      <c r="C8" s="252"/>
      <c r="D8" s="252"/>
      <c r="E8" s="252"/>
      <c r="F8" s="253"/>
      <c r="G8" s="253"/>
      <c r="H8" s="253"/>
      <c r="I8" s="253"/>
      <c r="J8" s="253"/>
      <c r="K8" s="253"/>
      <c r="L8" s="253"/>
      <c r="M8" s="253"/>
      <c r="N8" s="253"/>
      <c r="O8" s="253"/>
      <c r="P8" s="253"/>
      <c r="Q8" s="253"/>
      <c r="R8" s="253"/>
      <c r="S8" s="253"/>
      <c r="T8" s="253"/>
      <c r="U8" s="253"/>
      <c r="V8" s="253"/>
      <c r="W8" s="253"/>
      <c r="X8" s="253"/>
      <c r="Y8" s="253"/>
      <c r="Z8" s="253"/>
      <c r="AA8" s="253"/>
      <c r="AB8" s="253"/>
    </row>
    <row r="9" spans="1:28">
      <c r="A9" s="249"/>
      <c r="B9" s="249"/>
      <c r="C9" s="249"/>
      <c r="D9" s="249"/>
      <c r="E9" s="251"/>
      <c r="F9" s="211" t="s">
        <v>131</v>
      </c>
      <c r="G9" s="211"/>
      <c r="H9" s="211"/>
      <c r="I9" s="211"/>
      <c r="J9" s="204" t="s">
        <v>132</v>
      </c>
      <c r="K9" s="188"/>
      <c r="L9" s="189"/>
      <c r="M9" s="204" t="s">
        <v>136</v>
      </c>
      <c r="N9" s="188"/>
      <c r="O9" s="188"/>
      <c r="P9" s="189"/>
      <c r="Q9" s="204" t="s">
        <v>201</v>
      </c>
      <c r="R9" s="188"/>
      <c r="S9" s="188"/>
      <c r="T9" s="189"/>
      <c r="U9" s="204" t="s">
        <v>146</v>
      </c>
      <c r="V9" s="188"/>
      <c r="W9" s="188"/>
      <c r="X9" s="189"/>
      <c r="Y9" s="204" t="s">
        <v>186</v>
      </c>
      <c r="Z9" s="188"/>
      <c r="AA9" s="188"/>
      <c r="AB9" s="189"/>
    </row>
    <row r="10" spans="1:28">
      <c r="A10" s="249"/>
      <c r="B10" s="249"/>
      <c r="C10" s="249"/>
      <c r="D10" s="249"/>
      <c r="E10" s="251"/>
      <c r="F10" s="211" t="s">
        <v>188</v>
      </c>
      <c r="G10" s="211"/>
      <c r="H10" s="211"/>
      <c r="I10" s="211"/>
      <c r="J10" s="212" t="s">
        <v>189</v>
      </c>
      <c r="K10" s="213"/>
      <c r="L10" s="214"/>
      <c r="M10" s="215"/>
      <c r="N10" s="216"/>
      <c r="O10" s="216"/>
      <c r="P10" s="217"/>
      <c r="Q10" s="220">
        <v>55.222000000000001</v>
      </c>
      <c r="R10" s="221"/>
      <c r="S10" s="221"/>
      <c r="T10" s="128" t="str">
        <f>IF(F10="","","MT")</f>
        <v>MT</v>
      </c>
      <c r="U10" s="218">
        <v>55.444000000000003</v>
      </c>
      <c r="V10" s="219"/>
      <c r="W10" s="219"/>
      <c r="X10" s="128" t="str">
        <f>IF(F10="","","MT")</f>
        <v>MT</v>
      </c>
      <c r="Y10" s="205">
        <v>2</v>
      </c>
      <c r="Z10" s="206"/>
      <c r="AA10" s="224" t="str">
        <f>IF($F10="","",裝貨表格!$W$32)</f>
        <v>Coils</v>
      </c>
      <c r="AB10" s="225"/>
    </row>
    <row r="11" spans="1:28">
      <c r="A11" s="249"/>
      <c r="B11" s="249"/>
      <c r="C11" s="249"/>
      <c r="D11" s="249"/>
      <c r="E11" s="251"/>
      <c r="F11" s="211"/>
      <c r="G11" s="211"/>
      <c r="H11" s="211"/>
      <c r="I11" s="211"/>
      <c r="J11" s="212"/>
      <c r="K11" s="213"/>
      <c r="L11" s="214"/>
      <c r="M11" s="215"/>
      <c r="N11" s="216"/>
      <c r="O11" s="216"/>
      <c r="P11" s="217"/>
      <c r="Q11" s="220"/>
      <c r="R11" s="221"/>
      <c r="S11" s="221"/>
      <c r="T11" s="128" t="str">
        <f t="shared" ref="T11:T25" si="0">IF(F11="","","MT")</f>
        <v/>
      </c>
      <c r="U11" s="218"/>
      <c r="V11" s="219"/>
      <c r="W11" s="219"/>
      <c r="X11" s="128" t="str">
        <f t="shared" ref="X11:X25" si="1">IF(F11="","","MT")</f>
        <v/>
      </c>
      <c r="Y11" s="205"/>
      <c r="Z11" s="206"/>
      <c r="AA11" s="224" t="str">
        <f>IF($F11="","",裝貨表格!$W$32)</f>
        <v/>
      </c>
      <c r="AB11" s="225"/>
    </row>
    <row r="12" spans="1:28">
      <c r="A12" s="249"/>
      <c r="B12" s="249"/>
      <c r="C12" s="249"/>
      <c r="D12" s="249"/>
      <c r="E12" s="251"/>
      <c r="F12" s="211"/>
      <c r="G12" s="211"/>
      <c r="H12" s="211"/>
      <c r="I12" s="211"/>
      <c r="J12" s="212"/>
      <c r="K12" s="213"/>
      <c r="L12" s="214"/>
      <c r="M12" s="215"/>
      <c r="N12" s="216"/>
      <c r="O12" s="216"/>
      <c r="P12" s="217"/>
      <c r="Q12" s="220"/>
      <c r="R12" s="221"/>
      <c r="S12" s="221"/>
      <c r="T12" s="128" t="str">
        <f t="shared" si="0"/>
        <v/>
      </c>
      <c r="U12" s="218"/>
      <c r="V12" s="219"/>
      <c r="W12" s="219"/>
      <c r="X12" s="128" t="str">
        <f t="shared" si="1"/>
        <v/>
      </c>
      <c r="Y12" s="205"/>
      <c r="Z12" s="206"/>
      <c r="AA12" s="224" t="str">
        <f>IF($F12="","",裝貨表格!$W$32)</f>
        <v/>
      </c>
      <c r="AB12" s="225"/>
    </row>
    <row r="13" spans="1:28">
      <c r="A13" s="249"/>
      <c r="B13" s="249"/>
      <c r="C13" s="249"/>
      <c r="D13" s="249"/>
      <c r="E13" s="251"/>
      <c r="F13" s="211"/>
      <c r="G13" s="211"/>
      <c r="H13" s="211"/>
      <c r="I13" s="211"/>
      <c r="J13" s="212"/>
      <c r="K13" s="213"/>
      <c r="L13" s="214"/>
      <c r="M13" s="215"/>
      <c r="N13" s="216"/>
      <c r="O13" s="216"/>
      <c r="P13" s="217"/>
      <c r="Q13" s="220"/>
      <c r="R13" s="221"/>
      <c r="S13" s="221"/>
      <c r="T13" s="128" t="str">
        <f t="shared" si="0"/>
        <v/>
      </c>
      <c r="U13" s="218"/>
      <c r="V13" s="219"/>
      <c r="W13" s="219"/>
      <c r="X13" s="128" t="str">
        <f t="shared" si="1"/>
        <v/>
      </c>
      <c r="Y13" s="205"/>
      <c r="Z13" s="206"/>
      <c r="AA13" s="224" t="str">
        <f>IF($F13="","",裝貨表格!$W$32)</f>
        <v/>
      </c>
      <c r="AB13" s="225"/>
    </row>
    <row r="14" spans="1:28">
      <c r="A14" s="249"/>
      <c r="B14" s="249"/>
      <c r="C14" s="249"/>
      <c r="D14" s="249"/>
      <c r="E14" s="251"/>
      <c r="F14" s="211"/>
      <c r="G14" s="211"/>
      <c r="H14" s="211"/>
      <c r="I14" s="211"/>
      <c r="J14" s="212"/>
      <c r="K14" s="213"/>
      <c r="L14" s="214"/>
      <c r="M14" s="215"/>
      <c r="N14" s="216"/>
      <c r="O14" s="216"/>
      <c r="P14" s="217"/>
      <c r="Q14" s="220"/>
      <c r="R14" s="221"/>
      <c r="S14" s="221"/>
      <c r="T14" s="128" t="str">
        <f t="shared" si="0"/>
        <v/>
      </c>
      <c r="U14" s="218"/>
      <c r="V14" s="219"/>
      <c r="W14" s="219"/>
      <c r="X14" s="128" t="str">
        <f t="shared" si="1"/>
        <v/>
      </c>
      <c r="Y14" s="205"/>
      <c r="Z14" s="206"/>
      <c r="AA14" s="224" t="str">
        <f>IF($F14="","",裝貨表格!$W$32)</f>
        <v/>
      </c>
      <c r="AB14" s="225"/>
    </row>
    <row r="15" spans="1:28">
      <c r="A15" s="249"/>
      <c r="B15" s="249"/>
      <c r="C15" s="249"/>
      <c r="D15" s="249"/>
      <c r="E15" s="251"/>
      <c r="F15" s="211"/>
      <c r="G15" s="211"/>
      <c r="H15" s="211"/>
      <c r="I15" s="211"/>
      <c r="J15" s="212"/>
      <c r="K15" s="213"/>
      <c r="L15" s="214"/>
      <c r="M15" s="215"/>
      <c r="N15" s="216"/>
      <c r="O15" s="216"/>
      <c r="P15" s="217"/>
      <c r="Q15" s="220"/>
      <c r="R15" s="221"/>
      <c r="S15" s="221"/>
      <c r="T15" s="128" t="str">
        <f t="shared" si="0"/>
        <v/>
      </c>
      <c r="U15" s="218"/>
      <c r="V15" s="219"/>
      <c r="W15" s="219"/>
      <c r="X15" s="128" t="str">
        <f t="shared" si="1"/>
        <v/>
      </c>
      <c r="Y15" s="205"/>
      <c r="Z15" s="206"/>
      <c r="AA15" s="224" t="str">
        <f>IF($F15="","",裝貨表格!$W$32)</f>
        <v/>
      </c>
      <c r="AB15" s="225"/>
    </row>
    <row r="16" spans="1:28">
      <c r="A16" s="249"/>
      <c r="B16" s="249"/>
      <c r="C16" s="249"/>
      <c r="D16" s="249"/>
      <c r="E16" s="251"/>
      <c r="F16" s="211"/>
      <c r="G16" s="211"/>
      <c r="H16" s="211"/>
      <c r="I16" s="211"/>
      <c r="J16" s="212"/>
      <c r="K16" s="213"/>
      <c r="L16" s="214"/>
      <c r="M16" s="215"/>
      <c r="N16" s="216"/>
      <c r="O16" s="216"/>
      <c r="P16" s="217"/>
      <c r="Q16" s="220"/>
      <c r="R16" s="221"/>
      <c r="S16" s="221"/>
      <c r="T16" s="128" t="str">
        <f t="shared" si="0"/>
        <v/>
      </c>
      <c r="U16" s="218"/>
      <c r="V16" s="219"/>
      <c r="W16" s="219"/>
      <c r="X16" s="128" t="str">
        <f t="shared" si="1"/>
        <v/>
      </c>
      <c r="Y16" s="205"/>
      <c r="Z16" s="206"/>
      <c r="AA16" s="224" t="str">
        <f>IF($F16="","",裝貨表格!$W$32)</f>
        <v/>
      </c>
      <c r="AB16" s="225"/>
    </row>
    <row r="17" spans="1:28">
      <c r="A17" s="249"/>
      <c r="B17" s="249"/>
      <c r="C17" s="249"/>
      <c r="D17" s="249"/>
      <c r="E17" s="251"/>
      <c r="F17" s="211"/>
      <c r="G17" s="211"/>
      <c r="H17" s="211"/>
      <c r="I17" s="211"/>
      <c r="J17" s="212"/>
      <c r="K17" s="213"/>
      <c r="L17" s="214"/>
      <c r="M17" s="215"/>
      <c r="N17" s="216"/>
      <c r="O17" s="216"/>
      <c r="P17" s="217"/>
      <c r="Q17" s="220"/>
      <c r="R17" s="221"/>
      <c r="S17" s="221"/>
      <c r="T17" s="128" t="str">
        <f t="shared" si="0"/>
        <v/>
      </c>
      <c r="U17" s="218"/>
      <c r="V17" s="219"/>
      <c r="W17" s="219"/>
      <c r="X17" s="128" t="str">
        <f t="shared" si="1"/>
        <v/>
      </c>
      <c r="Y17" s="205"/>
      <c r="Z17" s="206"/>
      <c r="AA17" s="224" t="str">
        <f>IF($F17="","",裝貨表格!$W$32)</f>
        <v/>
      </c>
      <c r="AB17" s="225"/>
    </row>
    <row r="18" spans="1:28">
      <c r="A18" s="249"/>
      <c r="B18" s="249"/>
      <c r="C18" s="249"/>
      <c r="D18" s="249"/>
      <c r="E18" s="251"/>
      <c r="F18" s="211"/>
      <c r="G18" s="211"/>
      <c r="H18" s="211"/>
      <c r="I18" s="211"/>
      <c r="J18" s="212"/>
      <c r="K18" s="213"/>
      <c r="L18" s="214"/>
      <c r="M18" s="215"/>
      <c r="N18" s="216"/>
      <c r="O18" s="216"/>
      <c r="P18" s="217"/>
      <c r="Q18" s="220"/>
      <c r="R18" s="221"/>
      <c r="S18" s="221"/>
      <c r="T18" s="128" t="str">
        <f t="shared" si="0"/>
        <v/>
      </c>
      <c r="U18" s="218"/>
      <c r="V18" s="219"/>
      <c r="W18" s="219"/>
      <c r="X18" s="128" t="str">
        <f t="shared" si="1"/>
        <v/>
      </c>
      <c r="Y18" s="205"/>
      <c r="Z18" s="206"/>
      <c r="AA18" s="224" t="str">
        <f>IF($F18="","",裝貨表格!$W$32)</f>
        <v/>
      </c>
      <c r="AB18" s="225"/>
    </row>
    <row r="19" spans="1:28">
      <c r="A19" s="249"/>
      <c r="B19" s="249"/>
      <c r="C19" s="249"/>
      <c r="D19" s="249"/>
      <c r="E19" s="251"/>
      <c r="F19" s="211"/>
      <c r="G19" s="211"/>
      <c r="H19" s="211"/>
      <c r="I19" s="211"/>
      <c r="J19" s="212"/>
      <c r="K19" s="213"/>
      <c r="L19" s="214"/>
      <c r="M19" s="215"/>
      <c r="N19" s="216"/>
      <c r="O19" s="216"/>
      <c r="P19" s="217"/>
      <c r="Q19" s="220"/>
      <c r="R19" s="221"/>
      <c r="S19" s="221"/>
      <c r="T19" s="128" t="str">
        <f t="shared" si="0"/>
        <v/>
      </c>
      <c r="U19" s="218"/>
      <c r="V19" s="219"/>
      <c r="W19" s="219"/>
      <c r="X19" s="128" t="str">
        <f t="shared" si="1"/>
        <v/>
      </c>
      <c r="Y19" s="205"/>
      <c r="Z19" s="206"/>
      <c r="AA19" s="224" t="str">
        <f>IF($F19="","",裝貨表格!$W$32)</f>
        <v/>
      </c>
      <c r="AB19" s="225"/>
    </row>
    <row r="20" spans="1:28">
      <c r="A20" s="249"/>
      <c r="B20" s="249"/>
      <c r="C20" s="249"/>
      <c r="D20" s="249"/>
      <c r="E20" s="251"/>
      <c r="F20" s="211"/>
      <c r="G20" s="211"/>
      <c r="H20" s="211"/>
      <c r="I20" s="211"/>
      <c r="J20" s="212"/>
      <c r="K20" s="213"/>
      <c r="L20" s="214"/>
      <c r="M20" s="215"/>
      <c r="N20" s="216"/>
      <c r="O20" s="216"/>
      <c r="P20" s="217"/>
      <c r="Q20" s="220"/>
      <c r="R20" s="221"/>
      <c r="S20" s="221"/>
      <c r="T20" s="128" t="str">
        <f t="shared" si="0"/>
        <v/>
      </c>
      <c r="U20" s="218"/>
      <c r="V20" s="219"/>
      <c r="W20" s="219"/>
      <c r="X20" s="128" t="str">
        <f t="shared" si="1"/>
        <v/>
      </c>
      <c r="Y20" s="205"/>
      <c r="Z20" s="206"/>
      <c r="AA20" s="224" t="str">
        <f>IF($F20="","",裝貨表格!$W$32)</f>
        <v/>
      </c>
      <c r="AB20" s="225"/>
    </row>
    <row r="21" spans="1:28">
      <c r="A21" s="249"/>
      <c r="B21" s="249"/>
      <c r="C21" s="249"/>
      <c r="D21" s="249"/>
      <c r="E21" s="251"/>
      <c r="F21" s="211"/>
      <c r="G21" s="211"/>
      <c r="H21" s="211"/>
      <c r="I21" s="211"/>
      <c r="J21" s="212"/>
      <c r="K21" s="213"/>
      <c r="L21" s="214"/>
      <c r="M21" s="215"/>
      <c r="N21" s="216"/>
      <c r="O21" s="216"/>
      <c r="P21" s="217"/>
      <c r="Q21" s="220"/>
      <c r="R21" s="221"/>
      <c r="S21" s="221"/>
      <c r="T21" s="128" t="str">
        <f t="shared" si="0"/>
        <v/>
      </c>
      <c r="U21" s="218"/>
      <c r="V21" s="219"/>
      <c r="W21" s="219"/>
      <c r="X21" s="128" t="str">
        <f t="shared" si="1"/>
        <v/>
      </c>
      <c r="Y21" s="205"/>
      <c r="Z21" s="206"/>
      <c r="AA21" s="224" t="str">
        <f>IF($F21="","",裝貨表格!$W$32)</f>
        <v/>
      </c>
      <c r="AB21" s="225"/>
    </row>
    <row r="22" spans="1:28">
      <c r="A22" s="249"/>
      <c r="B22" s="249"/>
      <c r="C22" s="249"/>
      <c r="D22" s="249"/>
      <c r="E22" s="251"/>
      <c r="F22" s="211"/>
      <c r="G22" s="211"/>
      <c r="H22" s="211"/>
      <c r="I22" s="211"/>
      <c r="J22" s="212"/>
      <c r="K22" s="213"/>
      <c r="L22" s="214"/>
      <c r="M22" s="215"/>
      <c r="N22" s="216"/>
      <c r="O22" s="216"/>
      <c r="P22" s="217"/>
      <c r="Q22" s="220"/>
      <c r="R22" s="221"/>
      <c r="S22" s="221"/>
      <c r="T22" s="128" t="str">
        <f t="shared" si="0"/>
        <v/>
      </c>
      <c r="U22" s="218"/>
      <c r="V22" s="219"/>
      <c r="W22" s="219"/>
      <c r="X22" s="128" t="str">
        <f t="shared" si="1"/>
        <v/>
      </c>
      <c r="Y22" s="205"/>
      <c r="Z22" s="206"/>
      <c r="AA22" s="224" t="str">
        <f>IF($F22="","",裝貨表格!$W$32)</f>
        <v/>
      </c>
      <c r="AB22" s="225"/>
    </row>
    <row r="23" spans="1:28">
      <c r="A23" s="249"/>
      <c r="B23" s="249"/>
      <c r="C23" s="249"/>
      <c r="D23" s="249"/>
      <c r="E23" s="251"/>
      <c r="F23" s="211"/>
      <c r="G23" s="211"/>
      <c r="H23" s="211"/>
      <c r="I23" s="211"/>
      <c r="J23" s="212"/>
      <c r="K23" s="213"/>
      <c r="L23" s="214"/>
      <c r="M23" s="215"/>
      <c r="N23" s="216"/>
      <c r="O23" s="216"/>
      <c r="P23" s="217"/>
      <c r="Q23" s="220"/>
      <c r="R23" s="221"/>
      <c r="S23" s="221"/>
      <c r="T23" s="128" t="str">
        <f t="shared" si="0"/>
        <v/>
      </c>
      <c r="U23" s="218"/>
      <c r="V23" s="219"/>
      <c r="W23" s="219"/>
      <c r="X23" s="128" t="str">
        <f t="shared" si="1"/>
        <v/>
      </c>
      <c r="Y23" s="205"/>
      <c r="Z23" s="206"/>
      <c r="AA23" s="224" t="str">
        <f>IF($F23="","",裝貨表格!$W$32)</f>
        <v/>
      </c>
      <c r="AB23" s="225"/>
    </row>
    <row r="24" spans="1:28">
      <c r="A24" s="249"/>
      <c r="B24" s="249"/>
      <c r="C24" s="249"/>
      <c r="D24" s="249"/>
      <c r="E24" s="251"/>
      <c r="F24" s="211"/>
      <c r="G24" s="211"/>
      <c r="H24" s="211"/>
      <c r="I24" s="211"/>
      <c r="J24" s="212"/>
      <c r="K24" s="213"/>
      <c r="L24" s="214"/>
      <c r="M24" s="215"/>
      <c r="N24" s="216"/>
      <c r="O24" s="216"/>
      <c r="P24" s="217"/>
      <c r="Q24" s="220"/>
      <c r="R24" s="221"/>
      <c r="S24" s="221"/>
      <c r="T24" s="128" t="str">
        <f t="shared" si="0"/>
        <v/>
      </c>
      <c r="U24" s="220"/>
      <c r="V24" s="221"/>
      <c r="W24" s="221"/>
      <c r="X24" s="128" t="str">
        <f t="shared" si="1"/>
        <v/>
      </c>
      <c r="Y24" s="190"/>
      <c r="Z24" s="191"/>
      <c r="AA24" s="224" t="str">
        <f>IF($F24="","",裝貨表格!$W$32)</f>
        <v/>
      </c>
      <c r="AB24" s="225"/>
    </row>
    <row r="25" spans="1:28">
      <c r="A25" s="249"/>
      <c r="B25" s="249"/>
      <c r="C25" s="249"/>
      <c r="D25" s="249"/>
      <c r="E25" s="251"/>
      <c r="F25" s="211" t="s">
        <v>190</v>
      </c>
      <c r="G25" s="211"/>
      <c r="H25" s="211"/>
      <c r="I25" s="211"/>
      <c r="J25" s="212"/>
      <c r="K25" s="213"/>
      <c r="L25" s="214"/>
      <c r="M25" s="215"/>
      <c r="N25" s="216"/>
      <c r="O25" s="216"/>
      <c r="P25" s="217"/>
      <c r="Q25" s="220">
        <f>SUM(Q10:S24)</f>
        <v>55.222000000000001</v>
      </c>
      <c r="R25" s="221"/>
      <c r="S25" s="221"/>
      <c r="T25" s="128" t="str">
        <f t="shared" si="0"/>
        <v>MT</v>
      </c>
      <c r="U25" s="220">
        <f>SUM(U10:W24)</f>
        <v>55.444000000000003</v>
      </c>
      <c r="V25" s="221"/>
      <c r="W25" s="221"/>
      <c r="X25" s="128" t="str">
        <f t="shared" si="1"/>
        <v>MT</v>
      </c>
      <c r="Y25" s="190">
        <f>SUM(Y10:Z24)</f>
        <v>2</v>
      </c>
      <c r="Z25" s="191"/>
      <c r="AA25" s="224" t="str">
        <f>IF($F25="","",裝貨表格!$W$32)</f>
        <v>Coils</v>
      </c>
      <c r="AB25" s="225"/>
    </row>
    <row r="26" spans="1:28">
      <c r="A26" s="254"/>
      <c r="B26" s="254"/>
      <c r="C26" s="254"/>
      <c r="D26" s="254"/>
      <c r="E26" s="254"/>
      <c r="F26" s="246"/>
      <c r="G26" s="246"/>
      <c r="H26" s="246"/>
      <c r="I26" s="246"/>
      <c r="J26" s="246"/>
      <c r="K26" s="246"/>
      <c r="L26" s="246"/>
      <c r="M26" s="246"/>
      <c r="N26" s="246"/>
      <c r="O26" s="246"/>
      <c r="P26" s="246"/>
      <c r="Q26" s="246"/>
      <c r="R26" s="246"/>
      <c r="S26" s="246"/>
      <c r="T26" s="246"/>
      <c r="U26" s="246"/>
      <c r="V26" s="246"/>
      <c r="W26" s="246"/>
      <c r="X26" s="246"/>
      <c r="Y26" s="246"/>
      <c r="Z26" s="246"/>
      <c r="AA26" s="246"/>
      <c r="AB26" s="246"/>
    </row>
    <row r="27" spans="1:28">
      <c r="A27" s="247" t="s">
        <v>202</v>
      </c>
      <c r="B27" s="247"/>
      <c r="C27" s="247"/>
      <c r="D27" s="247"/>
      <c r="E27" s="247"/>
      <c r="F27" s="246" t="str">
        <f>裝貨表格!AB10</f>
        <v>Per M.V. 1234565 from Kaohsiung, Taiwan to Brisbane, Australia</v>
      </c>
      <c r="G27" s="246"/>
      <c r="H27" s="246"/>
      <c r="I27" s="246"/>
      <c r="J27" s="246"/>
      <c r="K27" s="246"/>
      <c r="L27" s="246"/>
      <c r="M27" s="246"/>
      <c r="N27" s="246"/>
      <c r="O27" s="246"/>
      <c r="P27" s="246"/>
      <c r="Q27" s="246"/>
      <c r="R27" s="246"/>
      <c r="S27" s="246"/>
      <c r="T27" s="246"/>
      <c r="U27" s="246"/>
      <c r="V27" s="246"/>
      <c r="W27" s="246"/>
      <c r="X27" s="246"/>
      <c r="Y27" s="246"/>
      <c r="Z27" s="246"/>
      <c r="AA27" s="246"/>
      <c r="AB27" s="246"/>
    </row>
    <row r="28" spans="1:28">
      <c r="A28" s="247"/>
      <c r="B28" s="247"/>
      <c r="C28" s="247"/>
      <c r="D28" s="247"/>
      <c r="E28" s="247"/>
      <c r="F28" s="246"/>
      <c r="G28" s="246"/>
      <c r="H28" s="246"/>
      <c r="I28" s="246"/>
      <c r="J28" s="246"/>
      <c r="K28" s="246"/>
      <c r="L28" s="246"/>
      <c r="M28" s="246"/>
      <c r="N28" s="246"/>
      <c r="O28" s="246"/>
      <c r="P28" s="246"/>
      <c r="Q28" s="246"/>
      <c r="R28" s="246"/>
      <c r="S28" s="246"/>
      <c r="T28" s="246"/>
      <c r="U28" s="246"/>
      <c r="V28" s="246"/>
      <c r="W28" s="246"/>
      <c r="X28" s="246"/>
      <c r="Y28" s="246"/>
      <c r="Z28" s="246"/>
      <c r="AA28" s="246"/>
      <c r="AB28" s="246"/>
    </row>
    <row r="29" spans="1:28">
      <c r="A29" s="247" t="s">
        <v>81</v>
      </c>
      <c r="B29" s="247"/>
      <c r="C29" s="247"/>
      <c r="D29" s="247"/>
      <c r="E29" s="247"/>
      <c r="F29" s="246">
        <f>裝貨表格!E10</f>
        <v>0</v>
      </c>
      <c r="G29" s="246"/>
      <c r="H29" s="246"/>
      <c r="I29" s="246"/>
      <c r="J29" s="246"/>
      <c r="K29" s="246"/>
      <c r="L29" s="246"/>
      <c r="M29" s="246"/>
      <c r="N29" s="246"/>
      <c r="O29" s="246"/>
      <c r="P29" s="246"/>
      <c r="Q29" s="246"/>
      <c r="R29" s="246"/>
      <c r="S29" s="246"/>
      <c r="T29" s="246"/>
      <c r="U29" s="246"/>
      <c r="V29" s="246"/>
      <c r="W29" s="246"/>
      <c r="X29" s="246"/>
      <c r="Y29" s="246"/>
      <c r="Z29" s="246"/>
      <c r="AA29" s="246"/>
      <c r="AB29" s="246"/>
    </row>
    <row r="30" spans="1:28">
      <c r="A30" s="247"/>
      <c r="B30" s="247"/>
      <c r="C30" s="247"/>
      <c r="D30" s="247"/>
      <c r="E30" s="247"/>
      <c r="F30" s="246"/>
      <c r="G30" s="246"/>
      <c r="H30" s="246"/>
      <c r="I30" s="246"/>
      <c r="J30" s="246"/>
      <c r="K30" s="246"/>
      <c r="L30" s="246"/>
      <c r="M30" s="246"/>
      <c r="N30" s="246"/>
      <c r="O30" s="246"/>
      <c r="P30" s="246"/>
      <c r="Q30" s="246"/>
      <c r="R30" s="246"/>
      <c r="S30" s="246"/>
      <c r="T30" s="246"/>
      <c r="U30" s="246"/>
      <c r="V30" s="246"/>
      <c r="W30" s="246"/>
      <c r="X30" s="246"/>
      <c r="Y30" s="246"/>
      <c r="Z30" s="246"/>
      <c r="AA30" s="246"/>
      <c r="AB30" s="246"/>
    </row>
    <row r="31" spans="1:28">
      <c r="A31" s="247" t="s">
        <v>96</v>
      </c>
      <c r="B31" s="247"/>
      <c r="C31" s="247"/>
      <c r="D31" s="247"/>
      <c r="E31" s="247"/>
      <c r="F31" s="246">
        <f>裝貨表格!E11</f>
        <v>0</v>
      </c>
      <c r="G31" s="246"/>
      <c r="H31" s="246"/>
      <c r="I31" s="246"/>
      <c r="J31" s="246"/>
      <c r="K31" s="246"/>
      <c r="L31" s="246"/>
      <c r="M31" s="246"/>
      <c r="N31" s="246"/>
      <c r="O31" s="246"/>
      <c r="P31" s="246"/>
      <c r="Q31" s="246"/>
      <c r="R31" s="246"/>
      <c r="S31" s="246"/>
      <c r="T31" s="246"/>
      <c r="U31" s="246"/>
      <c r="V31" s="246"/>
      <c r="W31" s="246"/>
      <c r="X31" s="246"/>
      <c r="Y31" s="246"/>
      <c r="Z31" s="246"/>
      <c r="AA31" s="246"/>
      <c r="AB31" s="246"/>
    </row>
    <row r="32" spans="1:28">
      <c r="A32" s="247"/>
      <c r="B32" s="247"/>
      <c r="C32" s="247"/>
      <c r="D32" s="247"/>
      <c r="E32" s="247"/>
      <c r="F32" s="246"/>
      <c r="G32" s="246"/>
      <c r="H32" s="246"/>
      <c r="I32" s="246"/>
      <c r="J32" s="246"/>
      <c r="K32" s="246"/>
      <c r="L32" s="246"/>
      <c r="M32" s="246"/>
      <c r="N32" s="246"/>
      <c r="O32" s="246"/>
      <c r="P32" s="246"/>
      <c r="Q32" s="246"/>
      <c r="R32" s="246"/>
      <c r="S32" s="246"/>
      <c r="T32" s="246"/>
      <c r="U32" s="246"/>
      <c r="V32" s="246"/>
      <c r="W32" s="246"/>
      <c r="X32" s="246"/>
      <c r="Y32" s="246"/>
      <c r="Z32" s="246"/>
      <c r="AA32" s="246"/>
      <c r="AB32" s="246"/>
    </row>
    <row r="33" spans="1:28">
      <c r="A33" s="247" t="s">
        <v>84</v>
      </c>
      <c r="B33" s="247"/>
      <c r="C33" s="247"/>
      <c r="D33" s="247"/>
      <c r="E33" s="247"/>
      <c r="F33" s="246">
        <f>裝貨表格!E12</f>
        <v>0</v>
      </c>
      <c r="G33" s="246"/>
      <c r="H33" s="246"/>
      <c r="I33" s="246"/>
      <c r="J33" s="246"/>
      <c r="K33" s="246"/>
      <c r="L33" s="246"/>
      <c r="M33" s="246"/>
      <c r="N33" s="246"/>
      <c r="O33" s="246"/>
      <c r="P33" s="246"/>
      <c r="Q33" s="246"/>
      <c r="R33" s="246"/>
      <c r="S33" s="246"/>
      <c r="T33" s="246"/>
      <c r="U33" s="246"/>
      <c r="V33" s="246"/>
      <c r="W33" s="246"/>
      <c r="X33" s="246"/>
      <c r="Y33" s="246"/>
      <c r="Z33" s="246"/>
      <c r="AA33" s="246"/>
      <c r="AB33" s="246"/>
    </row>
    <row r="34" spans="1:28">
      <c r="A34" s="247"/>
      <c r="B34" s="247"/>
      <c r="C34" s="247"/>
      <c r="D34" s="247"/>
      <c r="E34" s="247"/>
      <c r="F34" s="246"/>
      <c r="G34" s="246"/>
      <c r="H34" s="246"/>
      <c r="I34" s="246"/>
      <c r="J34" s="246"/>
      <c r="K34" s="246"/>
      <c r="L34" s="246"/>
      <c r="M34" s="246"/>
      <c r="N34" s="246"/>
      <c r="O34" s="246"/>
      <c r="P34" s="246"/>
      <c r="Q34" s="246"/>
      <c r="R34" s="246"/>
      <c r="S34" s="246"/>
      <c r="T34" s="246"/>
      <c r="U34" s="246"/>
      <c r="V34" s="246"/>
      <c r="W34" s="246"/>
      <c r="X34" s="246"/>
      <c r="Y34" s="246"/>
      <c r="Z34" s="246"/>
      <c r="AA34" s="246"/>
      <c r="AB34" s="246"/>
    </row>
    <row r="35" spans="1:28">
      <c r="A35" s="247" t="s">
        <v>203</v>
      </c>
      <c r="B35" s="247"/>
      <c r="C35" s="247"/>
      <c r="D35" s="247"/>
      <c r="E35" s="247"/>
      <c r="F35" s="248"/>
      <c r="G35" s="248"/>
      <c r="H35" s="248"/>
      <c r="I35" s="248"/>
      <c r="J35" s="248"/>
      <c r="K35" s="248"/>
      <c r="L35" s="248"/>
      <c r="M35" s="248"/>
      <c r="N35" s="248"/>
      <c r="O35" s="248"/>
      <c r="P35" s="248"/>
      <c r="Q35" s="248"/>
      <c r="R35" s="248"/>
      <c r="S35" s="248"/>
      <c r="T35" s="248"/>
      <c r="U35" s="248"/>
      <c r="V35" s="248"/>
      <c r="W35" s="248"/>
      <c r="X35" s="248"/>
      <c r="Y35" s="248"/>
      <c r="Z35" s="248"/>
      <c r="AA35" s="248"/>
      <c r="AB35" s="248"/>
    </row>
    <row r="36" spans="1:28">
      <c r="A36" s="247"/>
      <c r="B36" s="247"/>
      <c r="C36" s="247"/>
      <c r="D36" s="247"/>
      <c r="E36" s="247"/>
      <c r="F36" s="248"/>
      <c r="G36" s="248"/>
      <c r="H36" s="248"/>
      <c r="I36" s="248"/>
      <c r="J36" s="248"/>
      <c r="K36" s="248"/>
      <c r="L36" s="248"/>
      <c r="M36" s="248"/>
      <c r="N36" s="248"/>
      <c r="O36" s="248"/>
      <c r="P36" s="248"/>
      <c r="Q36" s="248"/>
      <c r="R36" s="248"/>
      <c r="S36" s="248"/>
      <c r="T36" s="248"/>
      <c r="U36" s="248"/>
      <c r="V36" s="248"/>
      <c r="W36" s="248"/>
      <c r="X36" s="248"/>
      <c r="Y36" s="248"/>
      <c r="Z36" s="248"/>
      <c r="AA36" s="248"/>
      <c r="AB36" s="248"/>
    </row>
    <row r="37" spans="1:28">
      <c r="A37" s="247"/>
      <c r="B37" s="247"/>
      <c r="C37" s="247"/>
      <c r="D37" s="247"/>
      <c r="E37" s="247"/>
      <c r="F37" s="246"/>
      <c r="G37" s="246"/>
      <c r="H37" s="246"/>
      <c r="I37" s="246"/>
      <c r="J37" s="246"/>
      <c r="K37" s="246"/>
      <c r="L37" s="246"/>
      <c r="M37" s="246"/>
      <c r="N37" s="246"/>
      <c r="O37" s="246"/>
      <c r="P37" s="246"/>
      <c r="Q37" s="246"/>
      <c r="R37" s="246"/>
      <c r="S37" s="246"/>
      <c r="T37" s="246"/>
      <c r="U37" s="246"/>
      <c r="V37" s="246"/>
      <c r="W37" s="246"/>
      <c r="X37" s="246"/>
      <c r="Y37" s="246"/>
      <c r="Z37" s="246"/>
      <c r="AA37" s="246"/>
      <c r="AB37" s="246"/>
    </row>
    <row r="38" spans="1:28">
      <c r="A38" s="247" t="s">
        <v>204</v>
      </c>
      <c r="B38" s="247"/>
      <c r="C38" s="247"/>
      <c r="D38" s="247"/>
      <c r="E38" s="247"/>
      <c r="F38" s="248"/>
      <c r="G38" s="248"/>
      <c r="H38" s="248"/>
      <c r="I38" s="248"/>
      <c r="J38" s="248"/>
      <c r="K38" s="248"/>
      <c r="L38" s="248"/>
      <c r="M38" s="248"/>
      <c r="N38" s="248"/>
      <c r="O38" s="248"/>
      <c r="P38" s="248"/>
      <c r="Q38" s="248"/>
      <c r="R38" s="248"/>
      <c r="S38" s="248"/>
      <c r="T38" s="248"/>
      <c r="U38" s="248"/>
      <c r="V38" s="248"/>
      <c r="W38" s="248"/>
      <c r="X38" s="248"/>
      <c r="Y38" s="248"/>
      <c r="Z38" s="248"/>
      <c r="AA38" s="248"/>
      <c r="AB38" s="248"/>
    </row>
    <row r="39" spans="1:28">
      <c r="A39" s="247"/>
      <c r="B39" s="247"/>
      <c r="C39" s="247"/>
      <c r="D39" s="247"/>
      <c r="E39" s="247"/>
      <c r="F39" s="248"/>
      <c r="G39" s="248"/>
      <c r="H39" s="248"/>
      <c r="I39" s="248"/>
      <c r="J39" s="248"/>
      <c r="K39" s="248"/>
      <c r="L39" s="248"/>
      <c r="M39" s="248"/>
      <c r="N39" s="248"/>
      <c r="O39" s="248"/>
      <c r="P39" s="248"/>
      <c r="Q39" s="248"/>
      <c r="R39" s="248"/>
      <c r="S39" s="248"/>
      <c r="T39" s="248"/>
      <c r="U39" s="248"/>
      <c r="V39" s="248"/>
      <c r="W39" s="248"/>
      <c r="X39" s="248"/>
      <c r="Y39" s="248"/>
      <c r="Z39" s="248"/>
      <c r="AA39" s="248"/>
      <c r="AB39" s="248"/>
    </row>
    <row r="40" spans="1:28">
      <c r="A40" s="247"/>
      <c r="B40" s="247"/>
      <c r="C40" s="247"/>
      <c r="D40" s="247"/>
      <c r="E40" s="247"/>
      <c r="F40" s="246"/>
      <c r="G40" s="246"/>
      <c r="H40" s="246"/>
      <c r="I40" s="246"/>
      <c r="J40" s="246"/>
      <c r="K40" s="246"/>
      <c r="L40" s="246"/>
      <c r="M40" s="246"/>
      <c r="N40" s="246"/>
      <c r="O40" s="246"/>
      <c r="P40" s="246"/>
      <c r="Q40" s="246"/>
      <c r="R40" s="246"/>
      <c r="S40" s="246"/>
      <c r="T40" s="246"/>
      <c r="U40" s="246"/>
      <c r="V40" s="246"/>
      <c r="W40" s="246"/>
      <c r="X40" s="246"/>
      <c r="Y40" s="246"/>
      <c r="Z40" s="246"/>
      <c r="AA40" s="246"/>
      <c r="AB40" s="246"/>
    </row>
    <row r="41" spans="1:28">
      <c r="A41" s="247" t="s">
        <v>212</v>
      </c>
      <c r="B41" s="247"/>
      <c r="C41" s="247"/>
      <c r="D41" s="247"/>
      <c r="E41" s="247"/>
      <c r="F41" s="255"/>
      <c r="G41" s="255"/>
      <c r="H41" s="255"/>
      <c r="I41" s="255"/>
      <c r="J41" s="255"/>
      <c r="K41" s="255"/>
      <c r="L41" s="255"/>
      <c r="M41" s="255"/>
      <c r="N41" s="255"/>
      <c r="O41" s="255"/>
      <c r="P41" s="255"/>
      <c r="Q41" s="255"/>
      <c r="R41" s="255"/>
      <c r="S41" s="255"/>
      <c r="T41" s="255"/>
      <c r="U41" s="255"/>
      <c r="V41" s="255"/>
      <c r="W41" s="255"/>
      <c r="X41" s="255"/>
      <c r="Y41" s="255"/>
      <c r="Z41" s="255"/>
      <c r="AA41" s="255"/>
      <c r="AB41" s="255"/>
    </row>
    <row r="42" spans="1:28">
      <c r="A42" s="247"/>
      <c r="B42" s="247"/>
      <c r="C42" s="247"/>
      <c r="D42" s="247"/>
      <c r="E42" s="247"/>
      <c r="F42" s="255"/>
      <c r="G42" s="255"/>
      <c r="H42" s="255"/>
      <c r="I42" s="255"/>
      <c r="J42" s="255"/>
      <c r="K42" s="255"/>
      <c r="L42" s="255"/>
      <c r="M42" s="255"/>
      <c r="N42" s="255"/>
      <c r="O42" s="255"/>
      <c r="P42" s="255"/>
      <c r="Q42" s="255"/>
      <c r="R42" s="255"/>
      <c r="S42" s="255"/>
      <c r="T42" s="255"/>
      <c r="U42" s="255"/>
      <c r="V42" s="255"/>
      <c r="W42" s="255"/>
      <c r="X42" s="255"/>
      <c r="Y42" s="255"/>
      <c r="Z42" s="255"/>
      <c r="AA42" s="255"/>
      <c r="AB42" s="255"/>
    </row>
    <row r="43" spans="1:28">
      <c r="A43" s="247"/>
      <c r="B43" s="247"/>
      <c r="C43" s="247"/>
      <c r="D43" s="247"/>
      <c r="E43" s="247"/>
      <c r="F43" s="246"/>
      <c r="G43" s="246"/>
      <c r="H43" s="246"/>
      <c r="I43" s="246"/>
      <c r="J43" s="246"/>
      <c r="K43" s="246"/>
      <c r="L43" s="246"/>
      <c r="M43" s="246"/>
      <c r="N43" s="246"/>
      <c r="O43" s="246"/>
      <c r="P43" s="246"/>
      <c r="Q43" s="246"/>
      <c r="R43" s="246"/>
      <c r="S43" s="246"/>
      <c r="T43" s="246"/>
      <c r="U43" s="246"/>
      <c r="V43" s="246"/>
      <c r="W43" s="246"/>
      <c r="X43" s="246"/>
      <c r="Y43" s="246"/>
      <c r="Z43" s="246"/>
      <c r="AA43" s="246"/>
      <c r="AB43" s="246"/>
    </row>
    <row r="44" spans="1:28">
      <c r="A44" s="247" t="s">
        <v>220</v>
      </c>
      <c r="B44" s="247"/>
      <c r="C44" s="247"/>
      <c r="D44" s="247"/>
      <c r="E44" s="247"/>
      <c r="F44" s="255"/>
      <c r="G44" s="255"/>
      <c r="H44" s="255"/>
      <c r="I44" s="255"/>
      <c r="J44" s="255"/>
      <c r="K44" s="255"/>
      <c r="L44" s="255"/>
      <c r="M44" s="255"/>
      <c r="N44" s="255"/>
      <c r="O44" s="255"/>
      <c r="P44" s="255"/>
      <c r="Q44" s="255"/>
      <c r="R44" s="255"/>
      <c r="S44" s="255"/>
      <c r="T44" s="255"/>
      <c r="U44" s="255"/>
      <c r="V44" s="255"/>
      <c r="W44" s="255"/>
      <c r="X44" s="255"/>
      <c r="Y44" s="255"/>
      <c r="Z44" s="255"/>
      <c r="AA44" s="255"/>
      <c r="AB44" s="255"/>
    </row>
    <row r="45" spans="1:28" ht="63.5" customHeight="1">
      <c r="A45" s="247"/>
      <c r="B45" s="247"/>
      <c r="C45" s="247"/>
      <c r="D45" s="247"/>
      <c r="E45" s="247"/>
      <c r="F45" s="255"/>
      <c r="G45" s="255"/>
      <c r="H45" s="255"/>
      <c r="I45" s="255"/>
      <c r="J45" s="255"/>
      <c r="K45" s="255"/>
      <c r="L45" s="255"/>
      <c r="M45" s="255"/>
      <c r="N45" s="255"/>
      <c r="O45" s="255"/>
      <c r="P45" s="255"/>
      <c r="Q45" s="255"/>
      <c r="R45" s="255"/>
      <c r="S45" s="255"/>
      <c r="T45" s="255"/>
      <c r="U45" s="255"/>
      <c r="V45" s="255"/>
      <c r="W45" s="255"/>
      <c r="X45" s="255"/>
      <c r="Y45" s="255"/>
      <c r="Z45" s="255"/>
      <c r="AA45" s="255"/>
      <c r="AB45" s="255"/>
    </row>
    <row r="46" spans="1:28">
      <c r="A46" s="247"/>
      <c r="B46" s="247"/>
      <c r="C46" s="247"/>
      <c r="D46" s="247"/>
      <c r="E46" s="247"/>
      <c r="F46" s="246"/>
      <c r="G46" s="246"/>
      <c r="H46" s="246"/>
      <c r="I46" s="246"/>
      <c r="J46" s="246"/>
      <c r="K46" s="246"/>
      <c r="L46" s="246"/>
      <c r="M46" s="246"/>
      <c r="N46" s="246"/>
      <c r="O46" s="246"/>
      <c r="P46" s="246"/>
      <c r="Q46" s="246"/>
      <c r="R46" s="246"/>
      <c r="S46" s="246"/>
      <c r="T46" s="246"/>
      <c r="U46" s="246"/>
      <c r="V46" s="246"/>
      <c r="W46" s="246"/>
      <c r="X46" s="246"/>
      <c r="Y46" s="246"/>
      <c r="Z46" s="246"/>
      <c r="AA46" s="246"/>
      <c r="AB46" s="246"/>
    </row>
    <row r="47" spans="1:28">
      <c r="A47" s="247" t="s">
        <v>221</v>
      </c>
      <c r="B47" s="247"/>
      <c r="C47" s="247"/>
      <c r="D47" s="247"/>
      <c r="E47" s="247"/>
      <c r="F47" s="228" t="s">
        <v>42</v>
      </c>
      <c r="G47" s="228"/>
      <c r="H47" s="228"/>
      <c r="I47" s="228"/>
      <c r="J47" s="228"/>
      <c r="K47" s="228"/>
      <c r="L47" s="228"/>
      <c r="M47" s="161" t="s">
        <v>17</v>
      </c>
      <c r="N47" s="256">
        <f>裝貨表格!J19</f>
        <v>5555</v>
      </c>
      <c r="O47" s="257"/>
      <c r="P47" s="249" t="str">
        <f>裝貨表格!M19</f>
        <v>hrs.</v>
      </c>
      <c r="Q47" s="249"/>
      <c r="R47" s="246" t="str">
        <f>TEXT(裝貨表格!O19,"mmmm dd, yyyy")</f>
        <v>March 15, 2024</v>
      </c>
      <c r="S47" s="246"/>
      <c r="T47" s="246"/>
      <c r="U47" s="246"/>
      <c r="V47" s="246"/>
      <c r="W47" s="246"/>
      <c r="X47" s="246"/>
      <c r="Y47" s="246"/>
      <c r="Z47" s="246"/>
      <c r="AA47" s="246"/>
      <c r="AB47" s="246"/>
    </row>
    <row r="48" spans="1:28">
      <c r="A48" s="247"/>
      <c r="B48" s="247"/>
      <c r="C48" s="247"/>
      <c r="D48" s="247"/>
      <c r="E48" s="247"/>
      <c r="F48" s="228" t="s">
        <v>45</v>
      </c>
      <c r="G48" s="228"/>
      <c r="H48" s="228"/>
      <c r="I48" s="228"/>
      <c r="J48" s="228"/>
      <c r="K48" s="228"/>
      <c r="L48" s="228"/>
      <c r="M48" s="161" t="s">
        <v>17</v>
      </c>
      <c r="N48" s="256">
        <f>裝貨表格!J20</f>
        <v>5555</v>
      </c>
      <c r="O48" s="257"/>
      <c r="P48" s="249" t="str">
        <f>裝貨表格!M20</f>
        <v>hrs.</v>
      </c>
      <c r="Q48" s="249"/>
      <c r="R48" s="246" t="str">
        <f>TEXT(裝貨表格!O20,"mmmm dd, yyyy")</f>
        <v>March 05, 2024</v>
      </c>
      <c r="S48" s="246"/>
      <c r="T48" s="246"/>
      <c r="U48" s="246"/>
      <c r="V48" s="246"/>
      <c r="W48" s="246"/>
      <c r="X48" s="246"/>
      <c r="Y48" s="246"/>
      <c r="Z48" s="246"/>
      <c r="AA48" s="246"/>
      <c r="AB48" s="246"/>
    </row>
    <row r="49" spans="1:28">
      <c r="A49" s="247"/>
      <c r="B49" s="247"/>
      <c r="C49" s="247"/>
      <c r="D49" s="247"/>
      <c r="E49" s="247"/>
      <c r="F49" s="228" t="s">
        <v>127</v>
      </c>
      <c r="G49" s="228"/>
      <c r="H49" s="228"/>
      <c r="I49" s="228"/>
      <c r="J49" s="228"/>
      <c r="K49" s="228"/>
      <c r="L49" s="228"/>
      <c r="M49" s="161" t="s">
        <v>17</v>
      </c>
      <c r="N49" s="256">
        <f>裝貨表格!J21</f>
        <v>5555</v>
      </c>
      <c r="O49" s="257"/>
      <c r="P49" s="249" t="str">
        <f>裝貨表格!M21</f>
        <v>hrs.</v>
      </c>
      <c r="Q49" s="249"/>
      <c r="R49" s="246" t="str">
        <f>TEXT(裝貨表格!O21,"mmmm dd, yyyy")</f>
        <v>March 05, 2024</v>
      </c>
      <c r="S49" s="246"/>
      <c r="T49" s="246"/>
      <c r="U49" s="246"/>
      <c r="V49" s="246"/>
      <c r="W49" s="246"/>
      <c r="X49" s="246"/>
      <c r="Y49" s="246"/>
      <c r="Z49" s="246"/>
      <c r="AA49" s="246"/>
      <c r="AB49" s="246"/>
    </row>
    <row r="50" spans="1:28">
      <c r="A50" s="247"/>
      <c r="B50" s="247"/>
      <c r="C50" s="247"/>
      <c r="D50" s="247"/>
      <c r="E50" s="247"/>
      <c r="F50" s="228" t="s">
        <v>128</v>
      </c>
      <c r="G50" s="228"/>
      <c r="H50" s="228"/>
      <c r="I50" s="228"/>
      <c r="J50" s="228"/>
      <c r="K50" s="228"/>
      <c r="L50" s="228"/>
      <c r="M50" s="161" t="s">
        <v>17</v>
      </c>
      <c r="N50" s="256">
        <f>裝貨表格!J22</f>
        <v>5555</v>
      </c>
      <c r="O50" s="257"/>
      <c r="P50" s="249" t="str">
        <f>裝貨表格!M22</f>
        <v>hrs.</v>
      </c>
      <c r="Q50" s="249"/>
      <c r="R50" s="246" t="str">
        <f>TEXT(裝貨表格!O22,"mmmm dd, yyyy")</f>
        <v>March 05, 2024</v>
      </c>
      <c r="S50" s="246"/>
      <c r="T50" s="246"/>
      <c r="U50" s="246"/>
      <c r="V50" s="246"/>
      <c r="W50" s="246"/>
      <c r="X50" s="246"/>
      <c r="Y50" s="246"/>
      <c r="Z50" s="246"/>
      <c r="AA50" s="246"/>
      <c r="AB50" s="246"/>
    </row>
    <row r="51" spans="1:28">
      <c r="A51" s="247"/>
      <c r="B51" s="247"/>
      <c r="C51" s="247"/>
      <c r="D51" s="247"/>
      <c r="E51" s="247"/>
      <c r="F51" s="228" t="s">
        <v>129</v>
      </c>
      <c r="G51" s="228"/>
      <c r="H51" s="228"/>
      <c r="I51" s="228"/>
      <c r="J51" s="228"/>
      <c r="K51" s="228"/>
      <c r="L51" s="228"/>
      <c r="M51" s="161" t="s">
        <v>17</v>
      </c>
      <c r="N51" s="256">
        <f>裝貨表格!J23</f>
        <v>5555</v>
      </c>
      <c r="O51" s="257"/>
      <c r="P51" s="249" t="str">
        <f>裝貨表格!M23</f>
        <v>hrs.</v>
      </c>
      <c r="Q51" s="249"/>
      <c r="R51" s="246" t="str">
        <f>TEXT(裝貨表格!O23,"mmmm dd, yyyy")</f>
        <v>March 05, 2024</v>
      </c>
      <c r="S51" s="246"/>
      <c r="T51" s="246"/>
      <c r="U51" s="246"/>
      <c r="V51" s="246"/>
      <c r="W51" s="246"/>
      <c r="X51" s="246"/>
      <c r="Y51" s="246"/>
      <c r="Z51" s="246"/>
      <c r="AA51" s="246"/>
      <c r="AB51" s="246"/>
    </row>
    <row r="52" spans="1:28">
      <c r="A52" s="247"/>
      <c r="B52" s="247"/>
      <c r="C52" s="247"/>
      <c r="D52" s="247"/>
      <c r="E52" s="247"/>
      <c r="F52" s="228" t="s">
        <v>46</v>
      </c>
      <c r="G52" s="228"/>
      <c r="H52" s="228"/>
      <c r="I52" s="228"/>
      <c r="J52" s="228"/>
      <c r="K52" s="228"/>
      <c r="L52" s="228"/>
      <c r="M52" s="161" t="s">
        <v>17</v>
      </c>
      <c r="N52" s="249" t="str">
        <f>裝貨表格!J24</f>
        <v>Clear</v>
      </c>
      <c r="O52" s="249"/>
      <c r="P52" s="249"/>
      <c r="Q52" s="249"/>
      <c r="R52" s="249"/>
      <c r="S52" s="249"/>
      <c r="T52" s="249"/>
      <c r="U52" s="249"/>
      <c r="V52" s="249"/>
      <c r="W52" s="249"/>
      <c r="X52" s="249"/>
      <c r="Y52" s="249"/>
      <c r="Z52" s="249"/>
      <c r="AA52" s="249"/>
      <c r="AB52" s="249"/>
    </row>
    <row r="53" spans="1:28">
      <c r="A53" s="247"/>
      <c r="B53" s="247"/>
      <c r="C53" s="247"/>
      <c r="D53" s="247"/>
      <c r="E53" s="247"/>
      <c r="F53" s="246"/>
      <c r="G53" s="246"/>
      <c r="H53" s="246"/>
      <c r="I53" s="246"/>
      <c r="J53" s="246"/>
      <c r="K53" s="246"/>
      <c r="L53" s="246"/>
      <c r="M53" s="246"/>
      <c r="N53" s="246"/>
      <c r="O53" s="246"/>
      <c r="P53" s="246"/>
      <c r="Q53" s="246"/>
      <c r="R53" s="246"/>
      <c r="S53" s="246"/>
      <c r="T53" s="246"/>
      <c r="U53" s="246"/>
      <c r="V53" s="246"/>
      <c r="W53" s="246"/>
      <c r="X53" s="246"/>
      <c r="Y53" s="246"/>
      <c r="Z53" s="246"/>
      <c r="AA53" s="246"/>
      <c r="AB53" s="246"/>
    </row>
    <row r="54" spans="1:28">
      <c r="A54" s="247" t="s">
        <v>223</v>
      </c>
      <c r="B54" s="247"/>
      <c r="C54" s="247"/>
      <c r="D54" s="247"/>
      <c r="E54" s="247"/>
      <c r="F54" s="246"/>
      <c r="G54" s="246"/>
      <c r="H54" s="246"/>
      <c r="I54" s="246"/>
      <c r="J54" s="246"/>
      <c r="K54" s="246"/>
      <c r="L54" s="246"/>
      <c r="M54" s="246"/>
      <c r="N54" s="246"/>
      <c r="O54" s="246"/>
      <c r="P54" s="246"/>
      <c r="Q54" s="246"/>
      <c r="R54" s="246"/>
      <c r="S54" s="246"/>
      <c r="T54" s="246"/>
      <c r="U54" s="246"/>
      <c r="V54" s="246"/>
      <c r="W54" s="246"/>
      <c r="X54" s="246"/>
      <c r="Y54" s="246"/>
      <c r="Z54" s="246"/>
      <c r="AA54" s="246"/>
      <c r="AB54" s="246"/>
    </row>
    <row r="55" spans="1:28">
      <c r="A55" s="247"/>
      <c r="B55" s="247"/>
      <c r="C55" s="247"/>
      <c r="D55" s="247"/>
      <c r="E55" s="247"/>
      <c r="F55" s="246"/>
      <c r="G55" s="246"/>
      <c r="H55" s="246"/>
      <c r="I55" s="246"/>
      <c r="J55" s="246"/>
      <c r="K55" s="246"/>
      <c r="L55" s="246"/>
      <c r="M55" s="246"/>
      <c r="N55" s="246"/>
      <c r="O55" s="246"/>
      <c r="P55" s="246"/>
      <c r="Q55" s="246"/>
      <c r="R55" s="246"/>
      <c r="S55" s="246"/>
      <c r="T55" s="246"/>
      <c r="U55" s="246"/>
      <c r="V55" s="246"/>
      <c r="W55" s="246"/>
      <c r="X55" s="246"/>
      <c r="Y55" s="246"/>
      <c r="Z55" s="246"/>
      <c r="AA55" s="246"/>
      <c r="AB55" s="246"/>
    </row>
    <row r="56" spans="1:28">
      <c r="A56" s="247"/>
      <c r="B56" s="247"/>
      <c r="C56" s="247"/>
      <c r="D56" s="247"/>
      <c r="E56" s="247"/>
      <c r="F56" s="246"/>
      <c r="G56" s="246"/>
      <c r="H56" s="246"/>
      <c r="I56" s="246"/>
      <c r="J56" s="246"/>
      <c r="K56" s="246"/>
      <c r="L56" s="246"/>
      <c r="M56" s="246"/>
      <c r="N56" s="246"/>
      <c r="O56" s="246"/>
      <c r="P56" s="246"/>
      <c r="Q56" s="246"/>
      <c r="R56" s="246"/>
      <c r="S56" s="246"/>
      <c r="T56" s="246"/>
      <c r="U56" s="246"/>
      <c r="V56" s="246"/>
      <c r="W56" s="246"/>
      <c r="X56" s="246"/>
      <c r="Y56" s="246"/>
      <c r="Z56" s="246"/>
      <c r="AA56" s="246"/>
      <c r="AB56" s="246"/>
    </row>
    <row r="57" spans="1:28">
      <c r="A57" s="247"/>
      <c r="B57" s="247"/>
      <c r="C57" s="247"/>
      <c r="D57" s="247"/>
      <c r="E57" s="247"/>
      <c r="F57" s="246"/>
      <c r="G57" s="246"/>
      <c r="H57" s="246"/>
      <c r="I57" s="246"/>
      <c r="J57" s="246"/>
      <c r="K57" s="246"/>
      <c r="L57" s="246"/>
      <c r="M57" s="246"/>
      <c r="N57" s="246"/>
      <c r="O57" s="246"/>
      <c r="P57" s="246"/>
      <c r="Q57" s="246"/>
      <c r="R57" s="246"/>
      <c r="S57" s="246"/>
      <c r="T57" s="246"/>
      <c r="U57" s="246"/>
      <c r="V57" s="246"/>
      <c r="W57" s="246"/>
      <c r="X57" s="246"/>
      <c r="Y57" s="246"/>
      <c r="Z57" s="246"/>
      <c r="AA57" s="246"/>
      <c r="AB57" s="246"/>
    </row>
    <row r="58" spans="1:28">
      <c r="A58" s="247"/>
      <c r="B58" s="247"/>
      <c r="C58" s="247"/>
      <c r="D58" s="247"/>
      <c r="E58" s="247"/>
      <c r="F58" s="246"/>
      <c r="G58" s="246"/>
      <c r="H58" s="246"/>
      <c r="I58" s="246"/>
      <c r="J58" s="246"/>
      <c r="K58" s="246"/>
      <c r="L58" s="246"/>
      <c r="M58" s="246"/>
      <c r="N58" s="246"/>
      <c r="O58" s="246"/>
      <c r="P58" s="246"/>
      <c r="Q58" s="246"/>
      <c r="R58" s="246"/>
      <c r="S58" s="246"/>
      <c r="T58" s="246"/>
      <c r="U58" s="246"/>
      <c r="V58" s="246"/>
      <c r="W58" s="246"/>
      <c r="X58" s="246"/>
      <c r="Y58" s="246"/>
      <c r="Z58" s="246"/>
      <c r="AA58" s="246"/>
      <c r="AB58" s="246"/>
    </row>
    <row r="59" spans="1:28">
      <c r="A59" s="247" t="s">
        <v>26</v>
      </c>
      <c r="B59" s="247"/>
      <c r="C59" s="247"/>
      <c r="D59" s="247"/>
      <c r="E59" s="247"/>
      <c r="F59" s="246"/>
      <c r="G59" s="246"/>
      <c r="H59" s="246"/>
      <c r="I59" s="246"/>
      <c r="J59" s="246"/>
      <c r="K59" s="246"/>
      <c r="L59" s="246"/>
      <c r="M59" s="246"/>
      <c r="N59" s="246"/>
      <c r="O59" s="246"/>
      <c r="P59" s="246"/>
      <c r="Q59" s="246"/>
      <c r="R59" s="246"/>
      <c r="S59" s="246"/>
      <c r="T59" s="246"/>
      <c r="U59" s="246"/>
      <c r="V59" s="246"/>
      <c r="W59" s="246"/>
      <c r="X59" s="246"/>
      <c r="Y59" s="246"/>
      <c r="Z59" s="246"/>
      <c r="AA59" s="246"/>
      <c r="AB59" s="246"/>
    </row>
    <row r="60" spans="1:28">
      <c r="A60" s="247"/>
      <c r="B60" s="247"/>
      <c r="C60" s="247"/>
      <c r="D60" s="247"/>
      <c r="E60" s="247"/>
      <c r="F60" s="246"/>
      <c r="G60" s="246"/>
      <c r="H60" s="246"/>
      <c r="I60" s="246"/>
      <c r="J60" s="246"/>
      <c r="K60" s="246"/>
      <c r="L60" s="246"/>
      <c r="M60" s="246"/>
      <c r="N60" s="246"/>
      <c r="O60" s="246"/>
      <c r="P60" s="246"/>
      <c r="Q60" s="246"/>
      <c r="R60" s="246"/>
      <c r="S60" s="246"/>
      <c r="T60" s="246"/>
      <c r="U60" s="246"/>
      <c r="V60" s="246"/>
      <c r="W60" s="246"/>
      <c r="X60" s="246"/>
      <c r="Y60" s="246"/>
      <c r="Z60" s="246"/>
      <c r="AA60" s="246"/>
      <c r="AB60" s="246"/>
    </row>
    <row r="61" spans="1:28">
      <c r="A61" s="247"/>
      <c r="B61" s="247"/>
      <c r="C61" s="247"/>
      <c r="D61" s="247"/>
      <c r="E61" s="247"/>
      <c r="F61" s="246"/>
      <c r="G61" s="246"/>
      <c r="H61" s="246"/>
      <c r="I61" s="246"/>
      <c r="J61" s="246"/>
      <c r="K61" s="246"/>
      <c r="L61" s="246"/>
      <c r="M61" s="246"/>
      <c r="N61" s="246"/>
      <c r="O61" s="246"/>
      <c r="P61" s="246"/>
      <c r="Q61" s="246"/>
      <c r="R61" s="246"/>
      <c r="S61" s="246"/>
      <c r="T61" s="246"/>
      <c r="U61" s="246"/>
      <c r="V61" s="246"/>
      <c r="W61" s="246"/>
      <c r="X61" s="246"/>
      <c r="Y61" s="246"/>
      <c r="Z61" s="246"/>
      <c r="AA61" s="246"/>
      <c r="AB61" s="246"/>
    </row>
    <row r="62" spans="1:28">
      <c r="A62" s="247"/>
      <c r="B62" s="247"/>
      <c r="C62" s="247"/>
      <c r="D62" s="247"/>
      <c r="E62" s="247"/>
      <c r="F62" s="246"/>
      <c r="G62" s="246"/>
      <c r="H62" s="246"/>
      <c r="I62" s="246"/>
      <c r="J62" s="246"/>
      <c r="K62" s="246"/>
      <c r="L62" s="246"/>
      <c r="M62" s="246"/>
      <c r="N62" s="246"/>
      <c r="O62" s="246"/>
      <c r="P62" s="246"/>
      <c r="Q62" s="246"/>
      <c r="R62" s="246"/>
      <c r="S62" s="246"/>
      <c r="T62" s="246"/>
      <c r="U62" s="246"/>
      <c r="V62" s="246"/>
      <c r="W62" s="246"/>
      <c r="X62" s="246"/>
      <c r="Y62" s="246"/>
      <c r="Z62" s="246"/>
      <c r="AA62" s="246"/>
      <c r="AB62" s="246"/>
    </row>
    <row r="63" spans="1:28">
      <c r="A63" s="247" t="s">
        <v>251</v>
      </c>
      <c r="B63" s="247"/>
      <c r="C63" s="247"/>
      <c r="D63" s="247"/>
      <c r="E63" s="247"/>
      <c r="F63" s="246"/>
      <c r="G63" s="246"/>
      <c r="H63" s="246"/>
      <c r="I63" s="246"/>
      <c r="J63" s="246"/>
      <c r="K63" s="246"/>
      <c r="L63" s="246"/>
      <c r="M63" s="246"/>
      <c r="N63" s="246"/>
      <c r="O63" s="246"/>
      <c r="P63" s="246"/>
      <c r="Q63" s="246"/>
      <c r="R63" s="246"/>
      <c r="S63" s="246"/>
      <c r="T63" s="246"/>
      <c r="U63" s="246"/>
      <c r="V63" s="246"/>
      <c r="W63" s="246"/>
      <c r="X63" s="246"/>
      <c r="Y63" s="246"/>
      <c r="Z63" s="246"/>
      <c r="AA63" s="246"/>
      <c r="AB63" s="246"/>
    </row>
    <row r="64" spans="1:28">
      <c r="A64" s="247"/>
      <c r="B64" s="247"/>
      <c r="C64" s="247"/>
      <c r="D64" s="247"/>
      <c r="E64" s="247"/>
      <c r="F64" s="246"/>
      <c r="G64" s="246"/>
      <c r="H64" s="246"/>
      <c r="I64" s="246"/>
      <c r="J64" s="246"/>
      <c r="K64" s="246"/>
      <c r="L64" s="246"/>
      <c r="M64" s="246"/>
      <c r="N64" s="246"/>
      <c r="O64" s="246"/>
      <c r="P64" s="246"/>
      <c r="Q64" s="246"/>
      <c r="R64" s="246"/>
      <c r="S64" s="246"/>
      <c r="T64" s="246"/>
      <c r="U64" s="246"/>
      <c r="V64" s="246"/>
      <c r="W64" s="246"/>
      <c r="X64" s="246"/>
      <c r="Y64" s="246"/>
      <c r="Z64" s="246"/>
      <c r="AA64" s="246"/>
      <c r="AB64" s="246"/>
    </row>
    <row r="65" spans="1:28">
      <c r="A65" s="247"/>
      <c r="B65" s="247"/>
      <c r="C65" s="247"/>
      <c r="D65" s="247"/>
      <c r="E65" s="247"/>
      <c r="F65" s="246"/>
      <c r="G65" s="246"/>
      <c r="H65" s="246"/>
      <c r="I65" s="246"/>
      <c r="J65" s="246"/>
      <c r="K65" s="246"/>
      <c r="L65" s="246"/>
      <c r="M65" s="246"/>
      <c r="N65" s="246"/>
      <c r="O65" s="246"/>
      <c r="P65" s="246"/>
      <c r="Q65" s="246"/>
      <c r="R65" s="246"/>
      <c r="S65" s="246"/>
      <c r="T65" s="246"/>
      <c r="U65" s="246"/>
      <c r="V65" s="246"/>
      <c r="W65" s="246"/>
      <c r="X65" s="246"/>
      <c r="Y65" s="246"/>
      <c r="Z65" s="246"/>
      <c r="AA65" s="246"/>
      <c r="AB65" s="246"/>
    </row>
    <row r="66" spans="1:28">
      <c r="A66" s="247"/>
      <c r="B66" s="247"/>
      <c r="C66" s="247"/>
      <c r="D66" s="247"/>
      <c r="E66" s="247"/>
      <c r="F66" s="246"/>
      <c r="G66" s="246"/>
      <c r="H66" s="246"/>
      <c r="I66" s="246"/>
      <c r="J66" s="246"/>
      <c r="K66" s="246"/>
      <c r="L66" s="246"/>
      <c r="M66" s="246"/>
      <c r="N66" s="246"/>
      <c r="O66" s="246"/>
      <c r="P66" s="246"/>
      <c r="Q66" s="246"/>
      <c r="R66" s="246"/>
      <c r="S66" s="246"/>
      <c r="T66" s="246"/>
      <c r="U66" s="246"/>
      <c r="V66" s="246"/>
      <c r="W66" s="246"/>
      <c r="X66" s="246"/>
      <c r="Y66" s="246"/>
      <c r="Z66" s="246"/>
      <c r="AA66" s="246"/>
      <c r="AB66" s="246"/>
    </row>
    <row r="67" spans="1:28">
      <c r="A67" s="247"/>
      <c r="B67" s="247"/>
      <c r="C67" s="247"/>
      <c r="D67" s="247"/>
      <c r="E67" s="247"/>
      <c r="F67" s="246"/>
      <c r="G67" s="246"/>
      <c r="H67" s="246"/>
      <c r="I67" s="246"/>
      <c r="J67" s="246"/>
      <c r="K67" s="246"/>
      <c r="L67" s="246"/>
      <c r="M67" s="246"/>
      <c r="N67" s="246"/>
      <c r="O67" s="246"/>
      <c r="P67" s="246"/>
      <c r="Q67" s="246"/>
      <c r="R67" s="246"/>
      <c r="S67" s="246"/>
      <c r="T67" s="246"/>
      <c r="U67" s="246"/>
      <c r="V67" s="246"/>
      <c r="W67" s="246"/>
      <c r="X67" s="246"/>
      <c r="Y67" s="246"/>
      <c r="Z67" s="246"/>
      <c r="AA67" s="246"/>
      <c r="AB67" s="246"/>
    </row>
    <row r="68" spans="1:28">
      <c r="A68" s="247"/>
      <c r="B68" s="247"/>
      <c r="C68" s="247"/>
      <c r="D68" s="247"/>
      <c r="E68" s="247"/>
      <c r="F68" s="246"/>
      <c r="G68" s="246"/>
      <c r="H68" s="246"/>
      <c r="I68" s="246"/>
      <c r="J68" s="246"/>
      <c r="K68" s="246"/>
      <c r="L68" s="246"/>
      <c r="M68" s="246"/>
      <c r="N68" s="246"/>
      <c r="O68" s="246"/>
      <c r="P68" s="246"/>
      <c r="Q68" s="246"/>
      <c r="R68" s="246"/>
      <c r="S68" s="246"/>
      <c r="T68" s="246"/>
      <c r="U68" s="246"/>
      <c r="V68" s="246"/>
      <c r="W68" s="246"/>
      <c r="X68" s="246"/>
      <c r="Y68" s="246"/>
      <c r="Z68" s="246"/>
      <c r="AA68" s="246"/>
      <c r="AB68" s="246"/>
    </row>
    <row r="69" spans="1:28">
      <c r="A69" s="247"/>
      <c r="B69" s="247"/>
      <c r="C69" s="247"/>
      <c r="D69" s="247"/>
      <c r="E69" s="247"/>
      <c r="F69" s="246"/>
      <c r="G69" s="246"/>
      <c r="H69" s="246"/>
      <c r="I69" s="246"/>
      <c r="J69" s="246"/>
      <c r="K69" s="246"/>
      <c r="L69" s="246"/>
      <c r="M69" s="246"/>
      <c r="N69" s="246"/>
      <c r="O69" s="246"/>
      <c r="P69" s="246"/>
      <c r="Q69" s="246"/>
      <c r="R69" s="246"/>
      <c r="S69" s="246"/>
      <c r="T69" s="246"/>
      <c r="U69" s="246"/>
      <c r="V69" s="246"/>
      <c r="W69" s="246"/>
      <c r="X69" s="246"/>
      <c r="Y69" s="246"/>
      <c r="Z69" s="246"/>
      <c r="AA69" s="246"/>
      <c r="AB69" s="246"/>
    </row>
    <row r="70" spans="1:28">
      <c r="A70" s="247"/>
      <c r="B70" s="247"/>
      <c r="C70" s="247"/>
      <c r="D70" s="247"/>
      <c r="E70" s="247"/>
      <c r="F70" s="246"/>
      <c r="G70" s="246"/>
      <c r="H70" s="246"/>
      <c r="I70" s="246"/>
      <c r="J70" s="246"/>
      <c r="K70" s="246"/>
      <c r="L70" s="246"/>
      <c r="M70" s="246"/>
      <c r="N70" s="246"/>
      <c r="O70" s="246"/>
      <c r="P70" s="246"/>
      <c r="Q70" s="246"/>
      <c r="R70" s="246"/>
      <c r="S70" s="246"/>
      <c r="T70" s="246"/>
      <c r="U70" s="246"/>
      <c r="V70" s="246"/>
      <c r="W70" s="246"/>
      <c r="X70" s="246"/>
      <c r="Y70" s="246"/>
      <c r="Z70" s="246"/>
      <c r="AA70" s="246"/>
      <c r="AB70" s="246"/>
    </row>
    <row r="71" spans="1:28">
      <c r="A71" s="247"/>
      <c r="B71" s="247"/>
      <c r="C71" s="247"/>
      <c r="D71" s="247"/>
      <c r="E71" s="247"/>
      <c r="F71" s="246"/>
      <c r="G71" s="246"/>
      <c r="H71" s="246"/>
      <c r="I71" s="246"/>
      <c r="J71" s="246"/>
      <c r="K71" s="246"/>
      <c r="L71" s="246"/>
      <c r="M71" s="246"/>
      <c r="N71" s="246"/>
      <c r="O71" s="246"/>
      <c r="P71" s="246"/>
      <c r="Q71" s="246"/>
      <c r="R71" s="246"/>
      <c r="S71" s="246"/>
      <c r="T71" s="246"/>
      <c r="U71" s="246"/>
      <c r="V71" s="246"/>
      <c r="W71" s="246"/>
      <c r="X71" s="246"/>
      <c r="Y71" s="246"/>
      <c r="Z71" s="246"/>
      <c r="AA71" s="246"/>
      <c r="AB71" s="246"/>
    </row>
    <row r="72" spans="1:28">
      <c r="A72" s="247"/>
      <c r="B72" s="247"/>
      <c r="C72" s="247"/>
      <c r="D72" s="247"/>
      <c r="E72" s="247"/>
      <c r="F72" s="246"/>
      <c r="G72" s="246"/>
      <c r="H72" s="246"/>
      <c r="I72" s="246"/>
      <c r="J72" s="246"/>
      <c r="K72" s="246"/>
      <c r="L72" s="246"/>
      <c r="M72" s="246"/>
      <c r="N72" s="246"/>
      <c r="O72" s="246"/>
      <c r="P72" s="246"/>
      <c r="Q72" s="246"/>
      <c r="R72" s="246"/>
      <c r="S72" s="246"/>
      <c r="T72" s="246"/>
      <c r="U72" s="246"/>
      <c r="V72" s="246"/>
      <c r="W72" s="246"/>
      <c r="X72" s="246"/>
      <c r="Y72" s="246"/>
      <c r="Z72" s="246"/>
      <c r="AA72" s="246"/>
      <c r="AB72" s="246"/>
    </row>
    <row r="73" spans="1:28">
      <c r="A73" s="247"/>
      <c r="B73" s="247"/>
      <c r="C73" s="247"/>
      <c r="D73" s="247"/>
      <c r="E73" s="247"/>
      <c r="F73" s="246"/>
      <c r="G73" s="246"/>
      <c r="H73" s="246"/>
      <c r="I73" s="246"/>
      <c r="J73" s="246"/>
      <c r="K73" s="246"/>
      <c r="L73" s="246"/>
      <c r="M73" s="246"/>
      <c r="N73" s="246"/>
      <c r="O73" s="246"/>
      <c r="P73" s="246"/>
      <c r="Q73" s="246"/>
      <c r="R73" s="246"/>
      <c r="S73" s="246"/>
      <c r="T73" s="246"/>
      <c r="U73" s="246"/>
      <c r="V73" s="246"/>
      <c r="W73" s="246"/>
      <c r="X73" s="246"/>
      <c r="Y73" s="246"/>
      <c r="Z73" s="246"/>
      <c r="AA73" s="246"/>
      <c r="AB73" s="246"/>
    </row>
    <row r="74" spans="1:28">
      <c r="A74" s="247"/>
      <c r="B74" s="247"/>
      <c r="C74" s="247"/>
      <c r="D74" s="247"/>
      <c r="E74" s="247"/>
      <c r="F74" s="246"/>
      <c r="G74" s="246"/>
      <c r="H74" s="246"/>
      <c r="I74" s="246"/>
      <c r="J74" s="246"/>
      <c r="K74" s="246"/>
      <c r="L74" s="246"/>
      <c r="M74" s="246"/>
      <c r="N74" s="246"/>
      <c r="O74" s="246"/>
      <c r="P74" s="246"/>
      <c r="Q74" s="246"/>
      <c r="R74" s="246"/>
      <c r="S74" s="246"/>
      <c r="T74" s="246"/>
      <c r="U74" s="246"/>
      <c r="V74" s="246"/>
      <c r="W74" s="246"/>
      <c r="X74" s="246"/>
      <c r="Y74" s="246"/>
      <c r="Z74" s="246"/>
      <c r="AA74" s="246"/>
      <c r="AB74" s="246"/>
    </row>
    <row r="75" spans="1:28">
      <c r="A75" s="247"/>
      <c r="B75" s="247"/>
      <c r="C75" s="247"/>
      <c r="D75" s="247"/>
      <c r="E75" s="247"/>
      <c r="F75" s="246"/>
      <c r="G75" s="246"/>
      <c r="H75" s="246"/>
      <c r="I75" s="246"/>
      <c r="J75" s="246"/>
      <c r="K75" s="246"/>
      <c r="L75" s="246"/>
      <c r="M75" s="246"/>
      <c r="N75" s="246"/>
      <c r="O75" s="246"/>
      <c r="P75" s="246"/>
      <c r="Q75" s="246"/>
      <c r="R75" s="246"/>
      <c r="S75" s="246"/>
      <c r="T75" s="246"/>
      <c r="U75" s="246"/>
      <c r="V75" s="246"/>
      <c r="W75" s="246"/>
      <c r="X75" s="246"/>
      <c r="Y75" s="246"/>
      <c r="Z75" s="246"/>
      <c r="AA75" s="246"/>
      <c r="AB75" s="246"/>
    </row>
    <row r="76" spans="1:28">
      <c r="A76" s="247"/>
      <c r="B76" s="247"/>
      <c r="C76" s="247"/>
      <c r="D76" s="247"/>
      <c r="E76" s="247"/>
      <c r="F76" s="246"/>
      <c r="G76" s="246"/>
      <c r="H76" s="246"/>
      <c r="I76" s="246"/>
      <c r="J76" s="246"/>
      <c r="K76" s="246"/>
      <c r="L76" s="246"/>
      <c r="M76" s="246"/>
      <c r="N76" s="246"/>
      <c r="O76" s="246"/>
      <c r="P76" s="246"/>
      <c r="Q76" s="246"/>
      <c r="R76" s="246"/>
      <c r="S76" s="246"/>
      <c r="T76" s="246"/>
      <c r="U76" s="246"/>
      <c r="V76" s="246"/>
      <c r="W76" s="246"/>
      <c r="X76" s="246"/>
      <c r="Y76" s="246"/>
      <c r="Z76" s="246"/>
      <c r="AA76" s="246"/>
      <c r="AB76" s="246"/>
    </row>
    <row r="77" spans="1:28">
      <c r="A77" s="247"/>
      <c r="B77" s="247"/>
      <c r="C77" s="247"/>
      <c r="D77" s="247"/>
      <c r="E77" s="247"/>
      <c r="F77" s="246"/>
      <c r="G77" s="246"/>
      <c r="H77" s="246"/>
      <c r="I77" s="246"/>
      <c r="J77" s="246"/>
      <c r="K77" s="246"/>
      <c r="L77" s="246"/>
      <c r="M77" s="246"/>
      <c r="N77" s="246"/>
      <c r="O77" s="246"/>
      <c r="P77" s="246"/>
      <c r="Q77" s="246"/>
      <c r="R77" s="246"/>
      <c r="S77" s="246"/>
      <c r="T77" s="246"/>
      <c r="U77" s="246"/>
      <c r="V77" s="246"/>
      <c r="W77" s="246"/>
      <c r="X77" s="246"/>
      <c r="Y77" s="246"/>
      <c r="Z77" s="246"/>
      <c r="AA77" s="246"/>
      <c r="AB77" s="246"/>
    </row>
    <row r="78" spans="1:28">
      <c r="A78" s="247"/>
      <c r="B78" s="247"/>
      <c r="C78" s="247"/>
      <c r="D78" s="247"/>
      <c r="E78" s="247"/>
      <c r="F78" s="246"/>
      <c r="G78" s="246"/>
      <c r="H78" s="246"/>
      <c r="I78" s="246"/>
      <c r="J78" s="246"/>
      <c r="K78" s="246"/>
      <c r="L78" s="246"/>
      <c r="M78" s="246"/>
      <c r="N78" s="246"/>
      <c r="O78" s="246"/>
      <c r="P78" s="246"/>
      <c r="Q78" s="246"/>
      <c r="R78" s="246"/>
      <c r="S78" s="246"/>
      <c r="T78" s="246"/>
      <c r="U78" s="246"/>
      <c r="V78" s="246"/>
      <c r="W78" s="246"/>
      <c r="X78" s="246"/>
      <c r="Y78" s="246"/>
      <c r="Z78" s="246"/>
      <c r="AA78" s="246"/>
      <c r="AB78" s="246"/>
    </row>
    <row r="79" spans="1:28">
      <c r="A79" s="247"/>
      <c r="B79" s="247"/>
      <c r="C79" s="247"/>
      <c r="D79" s="247"/>
      <c r="E79" s="247"/>
      <c r="F79" s="246"/>
      <c r="G79" s="246"/>
      <c r="H79" s="246"/>
      <c r="I79" s="246"/>
      <c r="J79" s="246"/>
      <c r="K79" s="246"/>
      <c r="L79" s="246"/>
      <c r="M79" s="246"/>
      <c r="N79" s="246"/>
      <c r="O79" s="246"/>
      <c r="P79" s="246"/>
      <c r="Q79" s="246"/>
      <c r="R79" s="246"/>
      <c r="S79" s="246"/>
      <c r="T79" s="246"/>
      <c r="U79" s="246"/>
      <c r="V79" s="246"/>
      <c r="W79" s="246"/>
      <c r="X79" s="246"/>
      <c r="Y79" s="246"/>
      <c r="Z79" s="246"/>
      <c r="AA79" s="246"/>
      <c r="AB79" s="246"/>
    </row>
    <row r="80" spans="1:28">
      <c r="A80" s="247"/>
      <c r="B80" s="247"/>
      <c r="C80" s="247"/>
      <c r="D80" s="247"/>
      <c r="E80" s="247"/>
      <c r="F80" s="246"/>
      <c r="G80" s="246"/>
      <c r="H80" s="246"/>
      <c r="I80" s="246"/>
      <c r="J80" s="246"/>
      <c r="K80" s="246"/>
      <c r="L80" s="246"/>
      <c r="M80" s="246"/>
      <c r="N80" s="246"/>
      <c r="O80" s="246"/>
      <c r="P80" s="246"/>
      <c r="Q80" s="246"/>
      <c r="R80" s="246"/>
      <c r="S80" s="246"/>
      <c r="T80" s="246"/>
      <c r="U80" s="246"/>
      <c r="V80" s="246"/>
      <c r="W80" s="246"/>
      <c r="X80" s="246"/>
      <c r="Y80" s="246"/>
      <c r="Z80" s="246"/>
      <c r="AA80" s="246"/>
      <c r="AB80" s="246"/>
    </row>
  </sheetData>
  <mergeCells count="266">
    <mergeCell ref="F49:L49"/>
    <mergeCell ref="F50:L50"/>
    <mergeCell ref="F51:L51"/>
    <mergeCell ref="F52:L52"/>
    <mergeCell ref="F53:AB53"/>
    <mergeCell ref="F54:AB54"/>
    <mergeCell ref="F55:AB55"/>
    <mergeCell ref="R48:AB48"/>
    <mergeCell ref="R49:AB49"/>
    <mergeCell ref="R50:AB50"/>
    <mergeCell ref="R51:AB51"/>
    <mergeCell ref="R52:AB52"/>
    <mergeCell ref="N52:Q52"/>
    <mergeCell ref="N50:O50"/>
    <mergeCell ref="N51:O51"/>
    <mergeCell ref="A78:E78"/>
    <mergeCell ref="F78:AB78"/>
    <mergeCell ref="A79:E79"/>
    <mergeCell ref="F79:AB79"/>
    <mergeCell ref="A80:E80"/>
    <mergeCell ref="F80:AB80"/>
    <mergeCell ref="A75:E75"/>
    <mergeCell ref="F75:AB75"/>
    <mergeCell ref="A76:E76"/>
    <mergeCell ref="F76:AB76"/>
    <mergeCell ref="A77:E77"/>
    <mergeCell ref="F77:AB77"/>
    <mergeCell ref="A72:E72"/>
    <mergeCell ref="F72:AB72"/>
    <mergeCell ref="A73:E73"/>
    <mergeCell ref="F73:AB73"/>
    <mergeCell ref="A74:E74"/>
    <mergeCell ref="F74:AB74"/>
    <mergeCell ref="A69:E69"/>
    <mergeCell ref="F69:AB69"/>
    <mergeCell ref="A70:E70"/>
    <mergeCell ref="F70:AB70"/>
    <mergeCell ref="A71:E71"/>
    <mergeCell ref="F71:AB71"/>
    <mergeCell ref="A66:E66"/>
    <mergeCell ref="F66:AB66"/>
    <mergeCell ref="A67:E67"/>
    <mergeCell ref="F67:AB67"/>
    <mergeCell ref="A68:E68"/>
    <mergeCell ref="F68:AB68"/>
    <mergeCell ref="A63:E63"/>
    <mergeCell ref="F63:AB63"/>
    <mergeCell ref="A64:E64"/>
    <mergeCell ref="F64:AB64"/>
    <mergeCell ref="A65:E65"/>
    <mergeCell ref="F65:AB65"/>
    <mergeCell ref="A60:E60"/>
    <mergeCell ref="F60:AB60"/>
    <mergeCell ref="A61:E61"/>
    <mergeCell ref="F61:AB61"/>
    <mergeCell ref="A62:E62"/>
    <mergeCell ref="F62:AB62"/>
    <mergeCell ref="A57:E57"/>
    <mergeCell ref="F57:AB57"/>
    <mergeCell ref="A58:E58"/>
    <mergeCell ref="F58:AB58"/>
    <mergeCell ref="A59:E59"/>
    <mergeCell ref="F59:AB59"/>
    <mergeCell ref="A54:E54"/>
    <mergeCell ref="A55:E55"/>
    <mergeCell ref="A56:E56"/>
    <mergeCell ref="F56:AB56"/>
    <mergeCell ref="A47:E47"/>
    <mergeCell ref="A48:E48"/>
    <mergeCell ref="A49:E49"/>
    <mergeCell ref="A46:E46"/>
    <mergeCell ref="F46:AB46"/>
    <mergeCell ref="N47:O47"/>
    <mergeCell ref="N48:O48"/>
    <mergeCell ref="N49:O49"/>
    <mergeCell ref="R47:AB47"/>
    <mergeCell ref="P47:Q47"/>
    <mergeCell ref="P48:Q48"/>
    <mergeCell ref="P49:Q49"/>
    <mergeCell ref="P50:Q50"/>
    <mergeCell ref="P51:Q51"/>
    <mergeCell ref="A50:E50"/>
    <mergeCell ref="A51:E51"/>
    <mergeCell ref="A52:E52"/>
    <mergeCell ref="A53:E53"/>
    <mergeCell ref="F47:L47"/>
    <mergeCell ref="F48:L48"/>
    <mergeCell ref="F26:AB26"/>
    <mergeCell ref="F28:AB28"/>
    <mergeCell ref="F29:AB29"/>
    <mergeCell ref="A31:E31"/>
    <mergeCell ref="F31:AB31"/>
    <mergeCell ref="A30:E30"/>
    <mergeCell ref="F30:AB30"/>
    <mergeCell ref="A44:E44"/>
    <mergeCell ref="A45:E45"/>
    <mergeCell ref="F44:AB45"/>
    <mergeCell ref="A38:E38"/>
    <mergeCell ref="A40:E40"/>
    <mergeCell ref="F40:AB40"/>
    <mergeCell ref="A41:E41"/>
    <mergeCell ref="A39:E39"/>
    <mergeCell ref="F38:AB39"/>
    <mergeCell ref="F41:AB42"/>
    <mergeCell ref="A42:E42"/>
    <mergeCell ref="A43:E43"/>
    <mergeCell ref="F43:AB43"/>
    <mergeCell ref="A37:E37"/>
    <mergeCell ref="F37:AB37"/>
    <mergeCell ref="A36:E36"/>
    <mergeCell ref="A32:E32"/>
    <mergeCell ref="A24:E24"/>
    <mergeCell ref="A25:E25"/>
    <mergeCell ref="A26:E26"/>
    <mergeCell ref="A27:E27"/>
    <mergeCell ref="A28:E28"/>
    <mergeCell ref="A29:E29"/>
    <mergeCell ref="A18:E18"/>
    <mergeCell ref="A19:E19"/>
    <mergeCell ref="A20:E20"/>
    <mergeCell ref="A21:E21"/>
    <mergeCell ref="A22:E22"/>
    <mergeCell ref="A23:E23"/>
    <mergeCell ref="A12:E12"/>
    <mergeCell ref="A13:E13"/>
    <mergeCell ref="A14:E14"/>
    <mergeCell ref="A15:E15"/>
    <mergeCell ref="A16:E16"/>
    <mergeCell ref="A17:E17"/>
    <mergeCell ref="A7:E7"/>
    <mergeCell ref="A8:E8"/>
    <mergeCell ref="F8:AB8"/>
    <mergeCell ref="A9:E9"/>
    <mergeCell ref="A10:E10"/>
    <mergeCell ref="A11:E11"/>
    <mergeCell ref="AA16:AB16"/>
    <mergeCell ref="F17:I17"/>
    <mergeCell ref="J17:L17"/>
    <mergeCell ref="M17:P17"/>
    <mergeCell ref="Q17:S17"/>
    <mergeCell ref="U17:W17"/>
    <mergeCell ref="Y17:Z17"/>
    <mergeCell ref="AA17:AB17"/>
    <mergeCell ref="F16:I16"/>
    <mergeCell ref="J16:L16"/>
    <mergeCell ref="M16:P16"/>
    <mergeCell ref="Q16:S16"/>
    <mergeCell ref="AA24:AB24"/>
    <mergeCell ref="F25:I25"/>
    <mergeCell ref="J25:L25"/>
    <mergeCell ref="M25:P25"/>
    <mergeCell ref="Q25:S25"/>
    <mergeCell ref="U25:W25"/>
    <mergeCell ref="Y25:Z25"/>
    <mergeCell ref="AA25:AB25"/>
    <mergeCell ref="F24:I24"/>
    <mergeCell ref="J24:L24"/>
    <mergeCell ref="M24:P24"/>
    <mergeCell ref="Q24:S24"/>
    <mergeCell ref="U24:W24"/>
    <mergeCell ref="Y24:Z24"/>
    <mergeCell ref="AA22:AB22"/>
    <mergeCell ref="F23:I23"/>
    <mergeCell ref="J23:L23"/>
    <mergeCell ref="M23:P23"/>
    <mergeCell ref="Q23:S23"/>
    <mergeCell ref="U23:W23"/>
    <mergeCell ref="Y23:Z23"/>
    <mergeCell ref="AA23:AB23"/>
    <mergeCell ref="F22:I22"/>
    <mergeCell ref="J22:L22"/>
    <mergeCell ref="M22:P22"/>
    <mergeCell ref="Q22:S22"/>
    <mergeCell ref="U22:W22"/>
    <mergeCell ref="Y22:Z22"/>
    <mergeCell ref="AA20:AB20"/>
    <mergeCell ref="F21:I21"/>
    <mergeCell ref="J21:L21"/>
    <mergeCell ref="M21:P21"/>
    <mergeCell ref="Q21:S21"/>
    <mergeCell ref="U21:W21"/>
    <mergeCell ref="Y21:Z21"/>
    <mergeCell ref="AA21:AB21"/>
    <mergeCell ref="F20:I20"/>
    <mergeCell ref="J20:L20"/>
    <mergeCell ref="M20:P20"/>
    <mergeCell ref="Q20:S20"/>
    <mergeCell ref="U20:W20"/>
    <mergeCell ref="Y20:Z20"/>
    <mergeCell ref="AA18:AB18"/>
    <mergeCell ref="F19:I19"/>
    <mergeCell ref="J19:L19"/>
    <mergeCell ref="M19:P19"/>
    <mergeCell ref="Q19:S19"/>
    <mergeCell ref="U19:W19"/>
    <mergeCell ref="Y19:Z19"/>
    <mergeCell ref="AA19:AB19"/>
    <mergeCell ref="F18:I18"/>
    <mergeCell ref="J18:L18"/>
    <mergeCell ref="M18:P18"/>
    <mergeCell ref="Q18:S18"/>
    <mergeCell ref="U18:W18"/>
    <mergeCell ref="Y18:Z18"/>
    <mergeCell ref="U16:W16"/>
    <mergeCell ref="Y16:Z16"/>
    <mergeCell ref="AA14:AB14"/>
    <mergeCell ref="F15:I15"/>
    <mergeCell ref="J15:L15"/>
    <mergeCell ref="M15:P15"/>
    <mergeCell ref="Q15:S15"/>
    <mergeCell ref="U15:W15"/>
    <mergeCell ref="Y15:Z15"/>
    <mergeCell ref="AA15:AB15"/>
    <mergeCell ref="F14:I14"/>
    <mergeCell ref="J14:L14"/>
    <mergeCell ref="M14:P14"/>
    <mergeCell ref="Q14:S14"/>
    <mergeCell ref="U14:W14"/>
    <mergeCell ref="Y14:Z14"/>
    <mergeCell ref="AA12:AB12"/>
    <mergeCell ref="F13:I13"/>
    <mergeCell ref="J13:L13"/>
    <mergeCell ref="M13:P13"/>
    <mergeCell ref="Q13:S13"/>
    <mergeCell ref="U13:W13"/>
    <mergeCell ref="Y13:Z13"/>
    <mergeCell ref="AA13:AB13"/>
    <mergeCell ref="F12:I12"/>
    <mergeCell ref="J12:L12"/>
    <mergeCell ref="M12:P12"/>
    <mergeCell ref="Q12:S12"/>
    <mergeCell ref="U12:W12"/>
    <mergeCell ref="Y12:Z12"/>
    <mergeCell ref="U11:W11"/>
    <mergeCell ref="Y11:Z11"/>
    <mergeCell ref="AA11:AB11"/>
    <mergeCell ref="F10:I10"/>
    <mergeCell ref="J10:L10"/>
    <mergeCell ref="M10:P10"/>
    <mergeCell ref="Q10:S10"/>
    <mergeCell ref="U10:W10"/>
    <mergeCell ref="Y10:Z10"/>
    <mergeCell ref="F32:AB32"/>
    <mergeCell ref="F27:AB27"/>
    <mergeCell ref="A33:E33"/>
    <mergeCell ref="F33:AB33"/>
    <mergeCell ref="A34:E34"/>
    <mergeCell ref="F34:AB34"/>
    <mergeCell ref="A35:E35"/>
    <mergeCell ref="F35:AB36"/>
    <mergeCell ref="A4:AB4"/>
    <mergeCell ref="A5:AB5"/>
    <mergeCell ref="F6:AB6"/>
    <mergeCell ref="F7:AB7"/>
    <mergeCell ref="A6:E6"/>
    <mergeCell ref="F9:I9"/>
    <mergeCell ref="J9:L9"/>
    <mergeCell ref="M9:P9"/>
    <mergeCell ref="Q9:T9"/>
    <mergeCell ref="U9:X9"/>
    <mergeCell ref="Y9:AB9"/>
    <mergeCell ref="AA10:AB10"/>
    <mergeCell ref="F11:I11"/>
    <mergeCell ref="J11:L11"/>
    <mergeCell ref="M11:P11"/>
    <mergeCell ref="Q11:S11"/>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dimension ref="A1:AL96"/>
  <sheetViews>
    <sheetView view="pageBreakPreview" topLeftCell="A13" zoomScaleNormal="100" workbookViewId="0">
      <selection activeCell="AH25" sqref="AH25"/>
    </sheetView>
  </sheetViews>
  <sheetFormatPr defaultColWidth="9" defaultRowHeight="15.5"/>
  <cols>
    <col min="1" max="63" width="3.6328125" style="17" customWidth="1"/>
    <col min="64" max="16384" width="9" style="17"/>
  </cols>
  <sheetData>
    <row r="1" spans="1:27" ht="18" customHeight="1"/>
    <row r="2" spans="1:27" ht="18" customHeight="1">
      <c r="E2" s="18"/>
      <c r="F2" s="19"/>
    </row>
    <row r="3" spans="1:27" ht="18" customHeight="1">
      <c r="E3" s="18"/>
      <c r="F3" s="18"/>
    </row>
    <row r="4" spans="1:27" ht="18" customHeight="1"/>
    <row r="5" spans="1:27" ht="18" customHeight="1">
      <c r="A5" s="20" t="s">
        <v>15</v>
      </c>
      <c r="B5" s="20"/>
      <c r="C5" s="20"/>
      <c r="D5" s="20"/>
      <c r="E5" s="20"/>
      <c r="F5" s="20"/>
      <c r="T5" s="2"/>
      <c r="U5" s="2"/>
      <c r="V5" s="2"/>
      <c r="W5" s="12" t="s">
        <v>5</v>
      </c>
      <c r="X5" s="10" t="e">
        <f>#REF!</f>
        <v>#REF!</v>
      </c>
      <c r="Y5" s="10"/>
      <c r="Z5" s="10"/>
      <c r="AA5" s="21"/>
    </row>
    <row r="6" spans="1:27" ht="18" customHeight="1">
      <c r="AA6" s="13" t="s">
        <v>10</v>
      </c>
    </row>
    <row r="7" spans="1:27" s="70" customFormat="1" ht="18" customHeight="1">
      <c r="A7" s="3" t="e">
        <f>#REF!</f>
        <v>#REF!</v>
      </c>
      <c r="B7" s="3"/>
      <c r="C7" s="3"/>
      <c r="D7" s="3"/>
      <c r="E7" s="8"/>
      <c r="F7" s="4" t="s">
        <v>12</v>
      </c>
      <c r="G7" s="5" t="e">
        <f>#REF!</f>
        <v>#REF!</v>
      </c>
      <c r="H7" s="1"/>
      <c r="I7" s="8"/>
      <c r="J7" s="14"/>
      <c r="K7" s="14"/>
      <c r="L7" s="14"/>
      <c r="M7" s="14"/>
      <c r="N7" s="14"/>
      <c r="O7" s="14"/>
      <c r="P7" s="14"/>
      <c r="Q7" s="14"/>
      <c r="R7" s="14"/>
      <c r="S7" s="14"/>
      <c r="T7" s="14"/>
      <c r="U7" s="14"/>
      <c r="V7" s="14"/>
    </row>
    <row r="8" spans="1:27" s="70" customFormat="1" ht="18" customHeight="1">
      <c r="A8" s="3" t="e">
        <f>#REF!</f>
        <v>#REF!</v>
      </c>
      <c r="B8" s="5"/>
      <c r="C8" s="5"/>
      <c r="D8" s="5"/>
      <c r="E8" s="8"/>
      <c r="F8" s="4" t="s">
        <v>12</v>
      </c>
      <c r="G8" s="5" t="e">
        <f>#REF!</f>
        <v>#REF!</v>
      </c>
      <c r="H8" s="1"/>
      <c r="I8" s="8"/>
    </row>
    <row r="9" spans="1:27" s="70" customFormat="1" ht="18" customHeight="1">
      <c r="A9" s="3" t="e">
        <f>#REF!</f>
        <v>#REF!</v>
      </c>
      <c r="B9" s="3"/>
      <c r="C9" s="3"/>
      <c r="D9" s="3"/>
      <c r="E9" s="8"/>
      <c r="F9" s="4" t="s">
        <v>12</v>
      </c>
      <c r="G9" s="5" t="e">
        <f>#REF!</f>
        <v>#REF!</v>
      </c>
      <c r="H9" s="1"/>
      <c r="I9" s="8"/>
    </row>
    <row r="10" spans="1:27" s="70" customFormat="1" ht="18" hidden="1" customHeight="1">
      <c r="A10" s="3" t="e">
        <f>#REF!</f>
        <v>#REF!</v>
      </c>
      <c r="B10" s="3"/>
      <c r="C10" s="3"/>
      <c r="D10" s="3"/>
      <c r="E10" s="8"/>
      <c r="F10" s="4" t="s">
        <v>12</v>
      </c>
      <c r="G10" s="5" t="e">
        <f>#REF!</f>
        <v>#REF!</v>
      </c>
      <c r="H10" s="1"/>
      <c r="I10" s="8"/>
    </row>
    <row r="11" spans="1:27" s="70" customFormat="1" ht="18" customHeight="1">
      <c r="A11" s="3" t="e">
        <f>#REF!</f>
        <v>#REF!</v>
      </c>
      <c r="B11" s="3"/>
      <c r="C11" s="3"/>
      <c r="D11" s="3"/>
      <c r="E11" s="8"/>
      <c r="F11" s="4" t="s">
        <v>12</v>
      </c>
      <c r="G11" s="5" t="e">
        <f>#REF!</f>
        <v>#REF!</v>
      </c>
      <c r="H11" s="1"/>
      <c r="I11" s="8"/>
    </row>
    <row r="12" spans="1:27" s="70" customFormat="1" ht="18" customHeight="1">
      <c r="A12" s="3" t="e">
        <f>#REF!</f>
        <v>#REF!</v>
      </c>
      <c r="B12" s="3"/>
      <c r="C12" s="3"/>
      <c r="D12" s="3"/>
      <c r="E12" s="8"/>
      <c r="F12" s="4" t="s">
        <v>12</v>
      </c>
      <c r="G12" s="5" t="e">
        <f>#REF!</f>
        <v>#REF!</v>
      </c>
      <c r="H12" s="1"/>
      <c r="I12" s="8"/>
    </row>
    <row r="13" spans="1:27" s="70" customFormat="1" ht="18" customHeight="1">
      <c r="A13" s="3" t="e">
        <f>#REF!</f>
        <v>#REF!</v>
      </c>
      <c r="B13" s="3"/>
      <c r="C13" s="3"/>
      <c r="D13" s="3"/>
      <c r="E13" s="8"/>
      <c r="F13" s="4" t="s">
        <v>12</v>
      </c>
      <c r="G13" s="5" t="e">
        <f>#REF!</f>
        <v>#REF!</v>
      </c>
      <c r="H13" s="1"/>
      <c r="I13" s="8"/>
    </row>
    <row r="14" spans="1:27" s="70" customFormat="1" ht="18" hidden="1" customHeight="1">
      <c r="A14" s="3" t="e">
        <f>#REF!</f>
        <v>#REF!</v>
      </c>
      <c r="B14" s="3"/>
      <c r="C14" s="3"/>
      <c r="D14" s="3"/>
      <c r="E14" s="8"/>
      <c r="F14" s="4" t="s">
        <v>12</v>
      </c>
      <c r="G14" s="5" t="e">
        <f>#REF!</f>
        <v>#REF!</v>
      </c>
      <c r="H14" s="1"/>
      <c r="I14" s="8"/>
    </row>
    <row r="15" spans="1:27" s="70" customFormat="1" ht="18" hidden="1" customHeight="1">
      <c r="A15" s="3" t="e">
        <f>#REF!</f>
        <v>#REF!</v>
      </c>
      <c r="B15" s="3"/>
      <c r="C15" s="3"/>
      <c r="D15" s="3"/>
      <c r="E15" s="8"/>
      <c r="F15" s="4" t="s">
        <v>12</v>
      </c>
      <c r="G15" s="5" t="e">
        <f>#REF!</f>
        <v>#REF!</v>
      </c>
      <c r="H15" s="1"/>
      <c r="I15" s="8"/>
    </row>
    <row r="16" spans="1:27" s="70" customFormat="1" ht="18" hidden="1" customHeight="1">
      <c r="A16" s="3" t="e">
        <f>#REF!</f>
        <v>#REF!</v>
      </c>
      <c r="B16" s="3"/>
      <c r="C16" s="3"/>
      <c r="D16" s="3"/>
      <c r="E16" s="8"/>
      <c r="F16" s="4" t="s">
        <v>12</v>
      </c>
      <c r="G16" s="5" t="e">
        <f>#REF!</f>
        <v>#REF!</v>
      </c>
      <c r="H16" s="71"/>
      <c r="I16" s="15"/>
      <c r="Y16" s="14"/>
    </row>
    <row r="17" spans="1:31" s="70" customFormat="1" ht="18" customHeight="1" thickBot="1">
      <c r="A17" s="3"/>
      <c r="B17" s="3"/>
      <c r="C17" s="3"/>
      <c r="D17" s="3"/>
      <c r="E17" s="3"/>
      <c r="F17" s="3"/>
      <c r="G17" s="3"/>
      <c r="H17" s="71"/>
      <c r="I17" s="15"/>
      <c r="V17" s="22"/>
      <c r="AA17" s="13" t="s">
        <v>10</v>
      </c>
    </row>
    <row r="18" spans="1:31" s="70" customFormat="1" ht="18" customHeight="1" thickTop="1">
      <c r="A18" s="266" t="s">
        <v>24</v>
      </c>
      <c r="B18" s="259"/>
      <c r="C18" s="259"/>
      <c r="D18" s="259"/>
      <c r="E18" s="259"/>
      <c r="F18" s="259"/>
      <c r="G18" s="259"/>
      <c r="H18" s="259"/>
      <c r="I18" s="259"/>
      <c r="J18" s="259"/>
      <c r="K18" s="259"/>
      <c r="L18" s="259"/>
      <c r="M18" s="259"/>
      <c r="N18" s="259"/>
      <c r="O18" s="259"/>
      <c r="P18" s="259"/>
      <c r="Q18" s="259"/>
      <c r="R18" s="258" t="s">
        <v>25</v>
      </c>
      <c r="S18" s="259"/>
      <c r="T18" s="259"/>
      <c r="U18" s="259"/>
      <c r="V18" s="259"/>
      <c r="W18" s="264"/>
      <c r="X18" s="258" t="s">
        <v>6</v>
      </c>
      <c r="Y18" s="259"/>
      <c r="Z18" s="260"/>
      <c r="AB18" s="23"/>
      <c r="AC18" s="23"/>
      <c r="AD18" s="23"/>
    </row>
    <row r="19" spans="1:31" s="70" customFormat="1" ht="18" customHeight="1">
      <c r="A19" s="267"/>
      <c r="B19" s="268"/>
      <c r="C19" s="268"/>
      <c r="D19" s="268"/>
      <c r="E19" s="268"/>
      <c r="F19" s="268"/>
      <c r="G19" s="268"/>
      <c r="H19" s="268"/>
      <c r="I19" s="268"/>
      <c r="J19" s="268"/>
      <c r="K19" s="268"/>
      <c r="L19" s="268"/>
      <c r="M19" s="268"/>
      <c r="N19" s="268"/>
      <c r="O19" s="268"/>
      <c r="P19" s="268"/>
      <c r="Q19" s="268"/>
      <c r="R19" s="261" t="s">
        <v>21</v>
      </c>
      <c r="S19" s="262"/>
      <c r="T19" s="262"/>
      <c r="U19" s="262"/>
      <c r="V19" s="262"/>
      <c r="W19" s="265"/>
      <c r="X19" s="261" t="s">
        <v>7</v>
      </c>
      <c r="Y19" s="262"/>
      <c r="Z19" s="263"/>
      <c r="AB19" s="23"/>
      <c r="AC19" s="23"/>
      <c r="AD19" s="23"/>
    </row>
    <row r="20" spans="1:31" s="70" customFormat="1" ht="18" customHeight="1">
      <c r="A20" s="267"/>
      <c r="B20" s="268"/>
      <c r="C20" s="268"/>
      <c r="D20" s="268"/>
      <c r="E20" s="268"/>
      <c r="F20" s="268"/>
      <c r="G20" s="268"/>
      <c r="H20" s="268"/>
      <c r="I20" s="268"/>
      <c r="J20" s="268"/>
      <c r="K20" s="268"/>
      <c r="L20" s="268"/>
      <c r="M20" s="268"/>
      <c r="N20" s="268"/>
      <c r="O20" s="268"/>
      <c r="P20" s="268"/>
      <c r="Q20" s="268"/>
      <c r="R20" s="269" t="s">
        <v>8</v>
      </c>
      <c r="S20" s="270"/>
      <c r="T20" s="270"/>
      <c r="U20" s="269" t="s">
        <v>16</v>
      </c>
      <c r="V20" s="270"/>
      <c r="W20" s="271"/>
      <c r="X20" s="270" t="s">
        <v>9</v>
      </c>
      <c r="Y20" s="270"/>
      <c r="Z20" s="281"/>
      <c r="AB20" s="24"/>
      <c r="AC20" s="24"/>
      <c r="AD20" s="23"/>
    </row>
    <row r="21" spans="1:31" s="70" customFormat="1" ht="30" customHeight="1">
      <c r="A21" s="272" t="str">
        <f>'Origin-SGS'!A5:Z5</f>
        <v>CERTIFICATE OF ORIGIN</v>
      </c>
      <c r="B21" s="273"/>
      <c r="C21" s="273"/>
      <c r="D21" s="273"/>
      <c r="E21" s="273"/>
      <c r="F21" s="273"/>
      <c r="G21" s="273"/>
      <c r="H21" s="273"/>
      <c r="I21" s="273"/>
      <c r="J21" s="273"/>
      <c r="K21" s="273"/>
      <c r="L21" s="273"/>
      <c r="M21" s="273"/>
      <c r="N21" s="273"/>
      <c r="O21" s="273"/>
      <c r="P21" s="273"/>
      <c r="Q21" s="274"/>
      <c r="R21" s="282">
        <v>0</v>
      </c>
      <c r="S21" s="283"/>
      <c r="T21" s="284"/>
      <c r="U21" s="282">
        <v>1</v>
      </c>
      <c r="V21" s="283"/>
      <c r="W21" s="284"/>
      <c r="X21" s="282">
        <v>1</v>
      </c>
      <c r="Y21" s="283"/>
      <c r="Z21" s="285"/>
      <c r="AA21" s="25"/>
      <c r="AB21" s="24"/>
      <c r="AC21" s="24"/>
      <c r="AD21" s="23"/>
    </row>
    <row r="22" spans="1:31" s="70" customFormat="1" ht="30" customHeight="1">
      <c r="A22" s="272" t="e">
        <f>#REF!</f>
        <v>#REF!</v>
      </c>
      <c r="B22" s="273"/>
      <c r="C22" s="273"/>
      <c r="D22" s="273"/>
      <c r="E22" s="273"/>
      <c r="F22" s="273"/>
      <c r="G22" s="273"/>
      <c r="H22" s="273"/>
      <c r="I22" s="273"/>
      <c r="J22" s="273"/>
      <c r="K22" s="273"/>
      <c r="L22" s="273"/>
      <c r="M22" s="273"/>
      <c r="N22" s="273"/>
      <c r="O22" s="273"/>
      <c r="P22" s="273"/>
      <c r="Q22" s="274"/>
      <c r="R22" s="282">
        <v>0</v>
      </c>
      <c r="S22" s="283"/>
      <c r="T22" s="284"/>
      <c r="U22" s="282">
        <v>1</v>
      </c>
      <c r="V22" s="283"/>
      <c r="W22" s="284"/>
      <c r="X22" s="282">
        <v>1</v>
      </c>
      <c r="Y22" s="283"/>
      <c r="Z22" s="285"/>
      <c r="AA22" s="25"/>
      <c r="AB22" s="24"/>
      <c r="AC22" s="24"/>
      <c r="AD22" s="23"/>
    </row>
    <row r="23" spans="1:31" s="70" customFormat="1" ht="30" customHeight="1">
      <c r="A23" s="275" t="e">
        <f>#REF!</f>
        <v>#REF!</v>
      </c>
      <c r="B23" s="276"/>
      <c r="C23" s="276"/>
      <c r="D23" s="276"/>
      <c r="E23" s="276"/>
      <c r="F23" s="276"/>
      <c r="G23" s="276"/>
      <c r="H23" s="276"/>
      <c r="I23" s="276"/>
      <c r="J23" s="276"/>
      <c r="K23" s="276"/>
      <c r="L23" s="276"/>
      <c r="M23" s="276"/>
      <c r="N23" s="276"/>
      <c r="O23" s="276"/>
      <c r="P23" s="276"/>
      <c r="Q23" s="277"/>
      <c r="R23" s="282">
        <v>0</v>
      </c>
      <c r="S23" s="283"/>
      <c r="T23" s="284"/>
      <c r="U23" s="282">
        <v>1</v>
      </c>
      <c r="V23" s="283"/>
      <c r="W23" s="284"/>
      <c r="X23" s="282">
        <v>1</v>
      </c>
      <c r="Y23" s="283"/>
      <c r="Z23" s="285"/>
      <c r="AA23" s="26" t="s">
        <v>13</v>
      </c>
      <c r="AB23" s="23"/>
      <c r="AC23" s="23"/>
      <c r="AD23" s="23"/>
    </row>
    <row r="24" spans="1:31" s="70" customFormat="1" ht="30" customHeight="1">
      <c r="A24" s="272" t="e">
        <f>#REF!</f>
        <v>#REF!</v>
      </c>
      <c r="B24" s="273"/>
      <c r="C24" s="273"/>
      <c r="D24" s="273"/>
      <c r="E24" s="273"/>
      <c r="F24" s="273"/>
      <c r="G24" s="273"/>
      <c r="H24" s="273"/>
      <c r="I24" s="273"/>
      <c r="J24" s="273"/>
      <c r="K24" s="273"/>
      <c r="L24" s="273"/>
      <c r="M24" s="273"/>
      <c r="N24" s="273"/>
      <c r="O24" s="273"/>
      <c r="P24" s="273"/>
      <c r="Q24" s="274"/>
      <c r="R24" s="282">
        <v>0</v>
      </c>
      <c r="S24" s="283"/>
      <c r="T24" s="284"/>
      <c r="U24" s="282">
        <v>1</v>
      </c>
      <c r="V24" s="283"/>
      <c r="W24" s="284"/>
      <c r="X24" s="282">
        <v>1</v>
      </c>
      <c r="Y24" s="283"/>
      <c r="Z24" s="285"/>
      <c r="AA24" s="25"/>
      <c r="AB24" s="23"/>
      <c r="AC24" s="23"/>
      <c r="AD24" s="23"/>
      <c r="AE24" s="25"/>
    </row>
    <row r="25" spans="1:31" s="70" customFormat="1" ht="30" customHeight="1">
      <c r="A25" s="278" t="e">
        <f>#REF!</f>
        <v>#REF!</v>
      </c>
      <c r="B25" s="279"/>
      <c r="C25" s="279"/>
      <c r="D25" s="279"/>
      <c r="E25" s="279"/>
      <c r="F25" s="279"/>
      <c r="G25" s="279"/>
      <c r="H25" s="279"/>
      <c r="I25" s="279"/>
      <c r="J25" s="279"/>
      <c r="K25" s="279"/>
      <c r="L25" s="279"/>
      <c r="M25" s="279"/>
      <c r="N25" s="279"/>
      <c r="O25" s="279"/>
      <c r="P25" s="279"/>
      <c r="Q25" s="280"/>
      <c r="R25" s="269">
        <v>0</v>
      </c>
      <c r="S25" s="270"/>
      <c r="T25" s="271"/>
      <c r="U25" s="282">
        <v>1</v>
      </c>
      <c r="V25" s="283"/>
      <c r="W25" s="284"/>
      <c r="X25" s="282">
        <v>1</v>
      </c>
      <c r="Y25" s="283"/>
      <c r="Z25" s="285"/>
      <c r="AA25" s="25"/>
      <c r="AE25" s="25"/>
    </row>
    <row r="26" spans="1:31" s="70" customFormat="1" ht="30" customHeight="1">
      <c r="A26" s="278" t="e">
        <f>#REF!</f>
        <v>#REF!</v>
      </c>
      <c r="B26" s="279"/>
      <c r="C26" s="279"/>
      <c r="D26" s="279"/>
      <c r="E26" s="279"/>
      <c r="F26" s="279"/>
      <c r="G26" s="279"/>
      <c r="H26" s="279"/>
      <c r="I26" s="279"/>
      <c r="J26" s="279"/>
      <c r="K26" s="279"/>
      <c r="L26" s="279"/>
      <c r="M26" s="279"/>
      <c r="N26" s="279"/>
      <c r="O26" s="279"/>
      <c r="P26" s="279"/>
      <c r="Q26" s="280"/>
      <c r="R26" s="282">
        <v>0</v>
      </c>
      <c r="S26" s="283"/>
      <c r="T26" s="284"/>
      <c r="U26" s="282">
        <v>1</v>
      </c>
      <c r="V26" s="283"/>
      <c r="W26" s="284"/>
      <c r="X26" s="282">
        <v>1</v>
      </c>
      <c r="Y26" s="283"/>
      <c r="Z26" s="285"/>
      <c r="AA26" s="25"/>
      <c r="AE26" s="27"/>
    </row>
    <row r="27" spans="1:31" s="70" customFormat="1" ht="30" customHeight="1">
      <c r="A27" s="272" t="e">
        <f>#REF!</f>
        <v>#REF!</v>
      </c>
      <c r="B27" s="273"/>
      <c r="C27" s="273"/>
      <c r="D27" s="273"/>
      <c r="E27" s="273"/>
      <c r="F27" s="273"/>
      <c r="G27" s="273"/>
      <c r="H27" s="273"/>
      <c r="I27" s="273"/>
      <c r="J27" s="273"/>
      <c r="K27" s="273"/>
      <c r="L27" s="273"/>
      <c r="M27" s="273"/>
      <c r="N27" s="273"/>
      <c r="O27" s="273"/>
      <c r="P27" s="273"/>
      <c r="Q27" s="274"/>
      <c r="R27" s="282">
        <v>0</v>
      </c>
      <c r="S27" s="283"/>
      <c r="T27" s="284"/>
      <c r="U27" s="282">
        <v>1</v>
      </c>
      <c r="V27" s="283"/>
      <c r="W27" s="284"/>
      <c r="X27" s="282">
        <v>1</v>
      </c>
      <c r="Y27" s="283"/>
      <c r="Z27" s="285"/>
      <c r="AA27" s="25"/>
      <c r="AE27" s="25"/>
    </row>
    <row r="28" spans="1:31" s="70" customFormat="1" ht="30" customHeight="1" thickBot="1">
      <c r="A28" s="290" t="str">
        <f>A5</f>
        <v>MASTER RECEIPT OF DOCUMENTS</v>
      </c>
      <c r="B28" s="291"/>
      <c r="C28" s="291"/>
      <c r="D28" s="291"/>
      <c r="E28" s="291"/>
      <c r="F28" s="291"/>
      <c r="G28" s="291"/>
      <c r="H28" s="291"/>
      <c r="I28" s="291"/>
      <c r="J28" s="291"/>
      <c r="K28" s="291"/>
      <c r="L28" s="291"/>
      <c r="M28" s="291"/>
      <c r="N28" s="291"/>
      <c r="O28" s="291"/>
      <c r="P28" s="291"/>
      <c r="Q28" s="292"/>
      <c r="R28" s="286">
        <v>0</v>
      </c>
      <c r="S28" s="287"/>
      <c r="T28" s="288"/>
      <c r="U28" s="286">
        <v>1</v>
      </c>
      <c r="V28" s="287"/>
      <c r="W28" s="288"/>
      <c r="X28" s="286">
        <v>1</v>
      </c>
      <c r="Y28" s="287"/>
      <c r="Z28" s="289"/>
      <c r="AA28" s="25"/>
      <c r="AE28" s="25"/>
    </row>
    <row r="29" spans="1:31" s="70" customFormat="1" ht="18" customHeight="1" thickTop="1">
      <c r="AA29" s="14"/>
    </row>
    <row r="30" spans="1:31" s="70" customFormat="1" ht="18" customHeight="1"/>
    <row r="31" spans="1:31" s="70" customFormat="1" ht="18" customHeight="1"/>
    <row r="32" spans="1:31" s="70" customFormat="1" ht="18" customHeight="1"/>
    <row r="33" spans="1:38" s="70" customFormat="1" ht="18" customHeight="1"/>
    <row r="34" spans="1:38" s="70" customFormat="1" ht="18" customHeight="1"/>
    <row r="35" spans="1:38" s="70" customFormat="1" ht="18" customHeight="1"/>
    <row r="36" spans="1:38" s="23" customFormat="1" ht="18" customHeight="1"/>
    <row r="37" spans="1:38" s="70" customFormat="1" ht="18" customHeight="1"/>
    <row r="38" spans="1:38" s="70" customFormat="1" ht="18" customHeight="1">
      <c r="A38" s="28"/>
      <c r="B38" s="28"/>
      <c r="C38" s="28"/>
      <c r="D38" s="28"/>
      <c r="E38" s="28"/>
      <c r="F38" s="28"/>
      <c r="G38" s="23"/>
      <c r="U38" s="28"/>
      <c r="V38" s="29"/>
      <c r="W38" s="29"/>
      <c r="X38" s="29"/>
      <c r="Y38" s="29"/>
      <c r="Z38" s="29"/>
    </row>
    <row r="39" spans="1:38" ht="18" customHeight="1">
      <c r="A39" s="30" t="e">
        <f>+"Master of "&amp;G7&amp;""</f>
        <v>#REF!</v>
      </c>
      <c r="B39" s="30"/>
      <c r="C39" s="30"/>
      <c r="D39" s="30"/>
      <c r="G39" s="31"/>
      <c r="H39" s="14"/>
      <c r="I39" s="14"/>
      <c r="J39" s="14"/>
      <c r="K39" s="14"/>
      <c r="L39" s="14"/>
      <c r="M39" s="14"/>
      <c r="N39" s="14"/>
      <c r="O39" s="14"/>
      <c r="P39" s="14"/>
      <c r="U39" s="9" t="s">
        <v>22</v>
      </c>
    </row>
    <row r="40" spans="1:38" ht="18" customHeight="1">
      <c r="A40" s="32"/>
      <c r="B40" s="32"/>
      <c r="C40" s="32"/>
      <c r="D40" s="72"/>
      <c r="E40" s="32"/>
      <c r="F40" s="32"/>
      <c r="G40" s="32"/>
      <c r="H40" s="32"/>
      <c r="I40" s="32"/>
      <c r="J40" s="32"/>
      <c r="K40" s="32"/>
      <c r="L40" s="32"/>
      <c r="M40" s="32"/>
      <c r="N40" s="32"/>
      <c r="O40" s="32"/>
      <c r="P40" s="32"/>
      <c r="Q40" s="32"/>
      <c r="R40" s="32"/>
      <c r="S40" s="32"/>
      <c r="T40" s="32"/>
      <c r="U40" s="32"/>
      <c r="V40" s="32"/>
      <c r="W40" s="32"/>
      <c r="X40" s="32"/>
      <c r="Y40" s="32"/>
      <c r="Z40" s="32"/>
      <c r="AA40" s="32"/>
      <c r="AB40" s="33"/>
      <c r="AC40" s="33"/>
      <c r="AD40" s="33"/>
      <c r="AE40" s="33"/>
      <c r="AF40" s="33"/>
      <c r="AG40" s="33"/>
      <c r="AH40" s="33"/>
      <c r="AI40" s="33"/>
      <c r="AJ40" s="33"/>
      <c r="AK40" s="33"/>
      <c r="AL40" s="33"/>
    </row>
    <row r="41" spans="1:38" ht="15" customHeight="1"/>
    <row r="42" spans="1:38" ht="15" customHeight="1"/>
    <row r="43" spans="1:38" ht="15" customHeight="1"/>
    <row r="44" spans="1:38" ht="15" customHeight="1"/>
    <row r="45" spans="1:38" ht="15" customHeight="1"/>
    <row r="46" spans="1:38" ht="15" customHeight="1"/>
    <row r="47" spans="1:38" ht="15" customHeight="1"/>
    <row r="48" spans="1:38" ht="15" customHeight="1"/>
    <row r="49" ht="15" customHeight="1"/>
    <row r="50" ht="15" customHeight="1"/>
    <row r="51" ht="15" customHeight="1"/>
    <row r="52" ht="15" customHeight="1"/>
    <row r="53" ht="15" customHeight="1"/>
    <row r="54" ht="15" customHeight="1"/>
    <row r="55" ht="15" customHeight="1"/>
    <row r="56" ht="15" customHeight="1"/>
    <row r="57" ht="1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sheetData>
  <mergeCells count="40">
    <mergeCell ref="U23:W23"/>
    <mergeCell ref="U27:W27"/>
    <mergeCell ref="R24:T24"/>
    <mergeCell ref="R26:T26"/>
    <mergeCell ref="U25:W25"/>
    <mergeCell ref="U24:W24"/>
    <mergeCell ref="R28:T28"/>
    <mergeCell ref="X25:Z25"/>
    <mergeCell ref="X27:Z27"/>
    <mergeCell ref="A27:Q27"/>
    <mergeCell ref="A26:Q26"/>
    <mergeCell ref="X28:Z28"/>
    <mergeCell ref="U28:W28"/>
    <mergeCell ref="U26:W26"/>
    <mergeCell ref="A28:Q28"/>
    <mergeCell ref="R27:T27"/>
    <mergeCell ref="X26:Z26"/>
    <mergeCell ref="A22:Q22"/>
    <mergeCell ref="A23:Q23"/>
    <mergeCell ref="A25:Q25"/>
    <mergeCell ref="A24:Q24"/>
    <mergeCell ref="X20:Z20"/>
    <mergeCell ref="A21:Q21"/>
    <mergeCell ref="U21:W21"/>
    <mergeCell ref="R21:T21"/>
    <mergeCell ref="X21:Z21"/>
    <mergeCell ref="U22:W22"/>
    <mergeCell ref="R23:T23"/>
    <mergeCell ref="R25:T25"/>
    <mergeCell ref="R22:T22"/>
    <mergeCell ref="X24:Z24"/>
    <mergeCell ref="X23:Z23"/>
    <mergeCell ref="X22:Z22"/>
    <mergeCell ref="X18:Z18"/>
    <mergeCell ref="X19:Z19"/>
    <mergeCell ref="R18:W18"/>
    <mergeCell ref="R19:W19"/>
    <mergeCell ref="A18:Q20"/>
    <mergeCell ref="R20:T20"/>
    <mergeCell ref="U20:W20"/>
  </mergeCells>
  <phoneticPr fontId="5" type="noConversion"/>
  <printOptions horizontalCentered="1"/>
  <pageMargins left="0.39370078740157483" right="0.39370078740157483" top="0.59055118110236227" bottom="0.78740157480314965" header="0.51181102362204722" footer="0.19685039370078741"/>
  <pageSetup paperSize="9" orientation="portrait" blackAndWhite="1" r:id="rId1"/>
  <headerFooter alignWithMargins="0">
    <oddFooter>&amp;C&amp;G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AE70"/>
  <sheetViews>
    <sheetView view="pageBreakPreview" topLeftCell="A4" zoomScaleNormal="100" workbookViewId="0">
      <selection activeCell="AG24" sqref="AG24"/>
    </sheetView>
  </sheetViews>
  <sheetFormatPr defaultColWidth="8.7265625" defaultRowHeight="12.5"/>
  <cols>
    <col min="1" max="63" width="3.6328125" style="70" customWidth="1"/>
    <col min="64" max="16384" width="8.7265625" style="70"/>
  </cols>
  <sheetData>
    <row r="1" spans="1:27" s="14" customFormat="1" ht="18" customHeight="1">
      <c r="N1" s="70"/>
      <c r="O1" s="70"/>
      <c r="P1" s="70"/>
      <c r="Q1" s="70"/>
      <c r="R1" s="70"/>
      <c r="S1" s="70"/>
      <c r="T1" s="70"/>
      <c r="U1" s="70"/>
      <c r="V1" s="70"/>
      <c r="W1" s="70"/>
      <c r="X1" s="70"/>
      <c r="Y1" s="70"/>
      <c r="Z1" s="11"/>
      <c r="AA1" s="70"/>
    </row>
    <row r="2" spans="1:27" s="14" customFormat="1" ht="18" customHeight="1">
      <c r="N2" s="70"/>
      <c r="O2" s="70"/>
      <c r="P2" s="70"/>
      <c r="Q2" s="70"/>
      <c r="R2" s="70"/>
      <c r="S2" s="70"/>
      <c r="T2" s="70"/>
      <c r="U2" s="70"/>
      <c r="V2" s="70"/>
      <c r="W2" s="70"/>
      <c r="X2" s="70"/>
      <c r="Y2" s="70"/>
      <c r="Z2" s="11"/>
      <c r="AA2" s="70"/>
    </row>
    <row r="3" spans="1:27" s="14" customFormat="1" ht="18" customHeight="1"/>
    <row r="4" spans="1:27" s="14" customFormat="1" ht="18" customHeight="1">
      <c r="A4" s="46"/>
      <c r="B4" s="46"/>
      <c r="C4" s="46"/>
      <c r="D4" s="46"/>
      <c r="E4" s="46"/>
      <c r="F4" s="46"/>
      <c r="G4" s="46"/>
      <c r="H4" s="46"/>
      <c r="I4" s="46"/>
      <c r="J4" s="46"/>
      <c r="K4" s="46"/>
      <c r="L4" s="46"/>
      <c r="M4" s="46"/>
      <c r="N4" s="46"/>
      <c r="O4" s="46"/>
      <c r="P4" s="46"/>
      <c r="Q4" s="46"/>
      <c r="R4" s="46"/>
      <c r="S4" s="46"/>
      <c r="T4" s="46"/>
      <c r="U4" s="46"/>
      <c r="V4" s="46"/>
      <c r="W4" s="46"/>
      <c r="X4" s="46"/>
      <c r="Y4" s="46"/>
      <c r="Z4" s="46"/>
      <c r="AA4" s="70"/>
    </row>
    <row r="5" spans="1:27" s="14" customFormat="1" ht="18" customHeight="1">
      <c r="A5" s="294" t="s">
        <v>19</v>
      </c>
      <c r="B5" s="294"/>
      <c r="C5" s="294"/>
      <c r="D5" s="294"/>
      <c r="E5" s="294"/>
      <c r="F5" s="294"/>
      <c r="G5" s="294"/>
      <c r="H5" s="294"/>
      <c r="I5" s="294"/>
      <c r="J5" s="294"/>
      <c r="K5" s="294"/>
      <c r="L5" s="294"/>
      <c r="M5" s="294"/>
      <c r="N5" s="294"/>
      <c r="O5" s="294"/>
      <c r="P5" s="294"/>
      <c r="Q5" s="294"/>
      <c r="R5" s="294"/>
      <c r="S5" s="294"/>
      <c r="T5" s="294"/>
      <c r="U5" s="294"/>
      <c r="V5" s="294"/>
      <c r="W5" s="294"/>
      <c r="X5" s="294"/>
      <c r="Y5" s="294"/>
      <c r="Z5" s="294"/>
      <c r="AA5" s="70"/>
    </row>
    <row r="6" spans="1:27" ht="15" customHeight="1"/>
    <row r="7" spans="1:27" ht="15" customHeight="1"/>
    <row r="8" spans="1:27" ht="15" customHeight="1">
      <c r="B8" s="14"/>
      <c r="P8" s="14"/>
      <c r="Q8" s="14"/>
      <c r="R8" s="70" t="e">
        <f>+"ISSUED AT "&amp;AA8&amp;""</f>
        <v>#REF!</v>
      </c>
      <c r="S8" s="14"/>
      <c r="AA8" s="47" t="e">
        <f>#REF!</f>
        <v>#REF!</v>
      </c>
    </row>
    <row r="9" spans="1:27" ht="15" customHeight="1">
      <c r="A9" s="14"/>
      <c r="B9" s="14"/>
      <c r="C9" s="14"/>
      <c r="D9" s="14"/>
      <c r="P9" s="14"/>
      <c r="Q9" s="14"/>
      <c r="R9" s="70" t="e">
        <f>+"DATE : "&amp;AA9&amp;""</f>
        <v>#REF!</v>
      </c>
      <c r="S9" s="14"/>
      <c r="AA9" s="47" t="e">
        <f>#REF!</f>
        <v>#REF!</v>
      </c>
    </row>
    <row r="10" spans="1:27" ht="15" customHeight="1">
      <c r="A10" s="14"/>
      <c r="B10" s="14"/>
      <c r="C10" s="14"/>
      <c r="D10" s="14"/>
      <c r="P10" s="14"/>
      <c r="Q10" s="14"/>
      <c r="S10" s="14"/>
      <c r="AA10" s="47"/>
    </row>
    <row r="11" spans="1:27" ht="15" customHeight="1">
      <c r="AA11" s="48"/>
    </row>
    <row r="12" spans="1:27" ht="15" customHeight="1">
      <c r="A12" s="295" t="e">
        <f>+"THIS IS TO CERTIFY THAT THE UNDERMENTIONED COMMODITY SHIPPED PER  "&amp;AA12&amp;""</f>
        <v>#REF!</v>
      </c>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c r="AA12" s="47" t="e">
        <f>#REF!</f>
        <v>#REF!</v>
      </c>
    </row>
    <row r="13" spans="1:27" ht="15" customHeight="1">
      <c r="A13" s="296" t="e">
        <f>+"FROM "&amp;AA8&amp;" ON "&amp;AA9&amp;" WAS MANUFACTURED IN TAIWAN"</f>
        <v>#REF!</v>
      </c>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48"/>
    </row>
    <row r="14" spans="1:27" ht="15" customHeight="1">
      <c r="AA14" s="48"/>
    </row>
    <row r="15" spans="1:27" ht="15" customHeight="1">
      <c r="A15" s="49"/>
      <c r="B15" s="49"/>
      <c r="C15" s="49"/>
      <c r="D15" s="49"/>
      <c r="E15" s="49"/>
      <c r="F15" s="49"/>
      <c r="G15" s="49"/>
      <c r="H15" s="49"/>
      <c r="I15" s="49"/>
      <c r="J15" s="49"/>
      <c r="K15" s="49"/>
      <c r="L15" s="49"/>
      <c r="M15" s="49"/>
      <c r="N15" s="49"/>
      <c r="O15" s="49"/>
      <c r="P15" s="49"/>
      <c r="Q15" s="49"/>
      <c r="R15" s="49"/>
      <c r="S15" s="49"/>
      <c r="T15" s="49"/>
      <c r="AA15" s="48"/>
    </row>
    <row r="16" spans="1:27" ht="15" customHeight="1">
      <c r="A16" s="14" t="s">
        <v>20</v>
      </c>
      <c r="AA16" s="48"/>
    </row>
    <row r="17" spans="1:31" ht="15" customHeight="1">
      <c r="E17" s="50"/>
      <c r="F17" s="50"/>
      <c r="G17" s="50"/>
      <c r="AA17" s="48"/>
    </row>
    <row r="18" spans="1:31" ht="15" customHeight="1">
      <c r="A18" s="70" t="e">
        <f>AA18</f>
        <v>#REF!</v>
      </c>
      <c r="F18" s="69" t="s">
        <v>17</v>
      </c>
      <c r="G18" s="70" t="e">
        <f>AE18</f>
        <v>#REF!</v>
      </c>
      <c r="AA18" s="47" t="e">
        <f>#REF!</f>
        <v>#REF!</v>
      </c>
      <c r="AE18" s="47" t="e">
        <f>#REF!</f>
        <v>#REF!</v>
      </c>
    </row>
    <row r="19" spans="1:31" ht="15" customHeight="1">
      <c r="F19" s="69"/>
      <c r="AA19" s="47"/>
      <c r="AE19" s="47"/>
    </row>
    <row r="20" spans="1:31" ht="15" customHeight="1"/>
    <row r="21" spans="1:31" ht="15" customHeight="1" thickBot="1">
      <c r="AA21" s="48"/>
    </row>
    <row r="22" spans="1:31" ht="24" customHeight="1" thickTop="1">
      <c r="A22" s="51"/>
      <c r="B22" s="52"/>
      <c r="C22" s="52"/>
      <c r="D22" s="52"/>
      <c r="E22" s="53"/>
      <c r="F22" s="53"/>
      <c r="G22" s="53"/>
      <c r="H22" s="54"/>
      <c r="I22" s="54"/>
      <c r="J22" s="52"/>
      <c r="K22" s="52"/>
      <c r="L22" s="52"/>
      <c r="M22" s="52"/>
      <c r="N22" s="52"/>
      <c r="O22" s="53"/>
      <c r="P22" s="53"/>
      <c r="Q22" s="53"/>
      <c r="R22" s="53"/>
      <c r="S22" s="53"/>
      <c r="T22" s="52"/>
      <c r="U22" s="52"/>
      <c r="V22" s="52"/>
      <c r="W22" s="52"/>
      <c r="X22" s="52"/>
      <c r="Y22" s="52"/>
      <c r="Z22" s="55"/>
      <c r="AA22" s="23"/>
    </row>
    <row r="23" spans="1:31" ht="24" customHeight="1">
      <c r="A23" s="56"/>
      <c r="B23" s="23"/>
      <c r="C23" s="23"/>
      <c r="D23" s="23"/>
      <c r="E23" s="23"/>
      <c r="F23" s="23"/>
      <c r="G23" s="23"/>
      <c r="H23" s="57"/>
      <c r="I23" s="57"/>
      <c r="J23" s="57"/>
      <c r="K23" s="57"/>
      <c r="L23" s="57"/>
      <c r="M23" s="57"/>
      <c r="N23" s="57"/>
      <c r="O23" s="25"/>
      <c r="Q23" s="31"/>
      <c r="R23" s="31"/>
      <c r="S23" s="31"/>
      <c r="T23" s="23"/>
      <c r="U23" s="23"/>
      <c r="V23" s="23"/>
      <c r="W23" s="23"/>
      <c r="X23" s="23"/>
      <c r="Y23" s="23"/>
      <c r="Z23" s="58"/>
      <c r="AA23" s="23"/>
    </row>
    <row r="24" spans="1:31" ht="24" customHeight="1">
      <c r="A24" s="34"/>
      <c r="B24" s="3"/>
      <c r="C24" s="68" t="s">
        <v>26</v>
      </c>
      <c r="D24" s="35"/>
      <c r="E24" s="59"/>
      <c r="F24" s="6"/>
      <c r="G24" s="6"/>
      <c r="H24" s="35" t="s">
        <v>17</v>
      </c>
      <c r="I24" s="6"/>
      <c r="J24" s="297" t="e">
        <f>#REF!</f>
        <v>#REF!</v>
      </c>
      <c r="K24" s="297"/>
      <c r="L24" s="297"/>
      <c r="M24" s="297"/>
      <c r="N24" s="297"/>
      <c r="O24" s="297"/>
      <c r="P24" s="60"/>
      <c r="Q24" s="36" t="e">
        <f>#REF!</f>
        <v>#REF!</v>
      </c>
      <c r="R24" s="36"/>
      <c r="S24" s="6"/>
      <c r="T24" s="6"/>
      <c r="U24" s="6"/>
      <c r="V24" s="3"/>
      <c r="W24" s="37"/>
      <c r="X24" s="6"/>
      <c r="Y24" s="3"/>
      <c r="Z24" s="7"/>
      <c r="AA24" s="23"/>
    </row>
    <row r="25" spans="1:31" ht="24" customHeight="1">
      <c r="A25" s="56"/>
      <c r="B25" s="23"/>
      <c r="C25" s="23"/>
      <c r="D25" s="23"/>
      <c r="E25" s="23"/>
      <c r="F25" s="23"/>
      <c r="G25" s="23"/>
      <c r="H25" s="57"/>
      <c r="I25" s="57"/>
      <c r="J25" s="57"/>
      <c r="K25" s="57"/>
      <c r="L25" s="57"/>
      <c r="M25" s="57"/>
      <c r="N25" s="57"/>
      <c r="O25" s="25"/>
      <c r="Q25" s="31"/>
      <c r="R25" s="31"/>
      <c r="S25" s="31"/>
      <c r="T25" s="23"/>
      <c r="U25" s="23"/>
      <c r="V25" s="23"/>
      <c r="W25" s="23"/>
      <c r="X25" s="23"/>
      <c r="Y25" s="23"/>
      <c r="Z25" s="58"/>
      <c r="AA25" s="23"/>
    </row>
    <row r="26" spans="1:31" ht="24" customHeight="1">
      <c r="A26" s="56"/>
      <c r="B26" s="23"/>
      <c r="C26" s="23"/>
      <c r="D26" s="23"/>
      <c r="E26" s="23"/>
      <c r="F26" s="23"/>
      <c r="G26" s="23"/>
      <c r="H26" s="57"/>
      <c r="I26" s="57"/>
      <c r="J26" s="57"/>
      <c r="K26" s="57"/>
      <c r="L26" s="57"/>
      <c r="M26" s="57"/>
      <c r="N26" s="57"/>
      <c r="O26" s="25"/>
      <c r="Q26" s="31"/>
      <c r="R26" s="31"/>
      <c r="S26" s="31"/>
      <c r="T26" s="23"/>
      <c r="U26" s="23"/>
      <c r="V26" s="23"/>
      <c r="W26" s="23"/>
      <c r="X26" s="23"/>
      <c r="Y26" s="23"/>
      <c r="Z26" s="58"/>
      <c r="AA26" s="23"/>
    </row>
    <row r="27" spans="1:31" ht="24" customHeight="1">
      <c r="A27" s="56"/>
      <c r="B27" s="23"/>
      <c r="C27" s="23"/>
      <c r="D27" s="23"/>
      <c r="E27" s="23"/>
      <c r="F27" s="23"/>
      <c r="G27" s="23"/>
      <c r="H27" s="57"/>
      <c r="I27" s="57"/>
      <c r="J27" s="57"/>
      <c r="K27" s="57"/>
      <c r="L27" s="57"/>
      <c r="M27" s="57"/>
      <c r="N27" s="57"/>
      <c r="O27" s="25"/>
      <c r="Q27" s="31"/>
      <c r="R27" s="31"/>
      <c r="S27" s="31"/>
      <c r="T27" s="23"/>
      <c r="U27" s="23"/>
      <c r="V27" s="23"/>
      <c r="W27" s="23"/>
      <c r="X27" s="23"/>
      <c r="Y27" s="23"/>
      <c r="Z27" s="58"/>
      <c r="AA27" s="23"/>
    </row>
    <row r="28" spans="1:31" ht="24" customHeight="1" thickBot="1">
      <c r="A28" s="61"/>
      <c r="B28" s="62"/>
      <c r="C28" s="62"/>
      <c r="D28" s="62"/>
      <c r="E28" s="62"/>
      <c r="F28" s="62"/>
      <c r="G28" s="62"/>
      <c r="H28" s="62"/>
      <c r="I28" s="62"/>
      <c r="J28" s="62"/>
      <c r="K28" s="62"/>
      <c r="L28" s="62"/>
      <c r="M28" s="62"/>
      <c r="N28" s="63"/>
      <c r="O28" s="62"/>
      <c r="P28" s="62"/>
      <c r="Q28" s="62"/>
      <c r="R28" s="62"/>
      <c r="S28" s="62"/>
      <c r="T28" s="62"/>
      <c r="U28" s="62"/>
      <c r="V28" s="62"/>
      <c r="W28" s="62"/>
      <c r="X28" s="62"/>
      <c r="Y28" s="62"/>
      <c r="Z28" s="64"/>
      <c r="AA28" s="23"/>
    </row>
    <row r="29" spans="1:31" ht="15" customHeight="1" thickTop="1">
      <c r="A29" s="23"/>
      <c r="B29" s="23"/>
      <c r="C29" s="23"/>
      <c r="D29" s="23"/>
      <c r="E29" s="23"/>
      <c r="F29" s="23"/>
      <c r="G29" s="23"/>
      <c r="H29" s="23"/>
      <c r="I29" s="23"/>
      <c r="J29" s="23"/>
      <c r="K29" s="23"/>
      <c r="L29" s="23"/>
      <c r="M29" s="23"/>
      <c r="N29" s="65"/>
      <c r="O29" s="23"/>
      <c r="P29" s="23"/>
      <c r="Q29" s="23"/>
      <c r="R29" s="23"/>
      <c r="S29" s="23"/>
      <c r="T29" s="23"/>
      <c r="U29" s="23"/>
      <c r="V29" s="23"/>
      <c r="W29" s="23"/>
      <c r="X29" s="23"/>
      <c r="Y29" s="23"/>
      <c r="Z29" s="23"/>
      <c r="AA29" s="23"/>
    </row>
    <row r="30" spans="1:31" ht="15" customHeight="1">
      <c r="A30" s="23"/>
      <c r="B30" s="23"/>
      <c r="C30" s="23"/>
      <c r="D30" s="23"/>
      <c r="E30" s="23"/>
      <c r="F30" s="23"/>
      <c r="G30" s="23"/>
      <c r="H30" s="23"/>
      <c r="I30" s="23"/>
      <c r="J30" s="23"/>
      <c r="K30" s="23"/>
      <c r="L30" s="23"/>
      <c r="M30" s="23"/>
      <c r="N30" s="65"/>
      <c r="O30" s="23"/>
      <c r="P30" s="23"/>
      <c r="Q30" s="23"/>
      <c r="R30" s="23"/>
      <c r="S30" s="23"/>
      <c r="T30" s="23"/>
      <c r="U30" s="23"/>
      <c r="V30" s="23"/>
      <c r="W30" s="23"/>
      <c r="X30" s="23"/>
      <c r="Y30" s="23"/>
      <c r="Z30" s="23"/>
      <c r="AA30" s="23"/>
    </row>
    <row r="31" spans="1:31" ht="15" customHeight="1">
      <c r="A31" s="23"/>
      <c r="B31" s="23"/>
      <c r="C31" s="23"/>
      <c r="D31" s="23"/>
      <c r="E31" s="23"/>
      <c r="F31" s="23"/>
      <c r="G31" s="23"/>
      <c r="H31" s="23"/>
      <c r="I31" s="23"/>
      <c r="J31" s="23"/>
      <c r="K31" s="23"/>
      <c r="L31" s="23"/>
      <c r="M31" s="23"/>
      <c r="N31" s="65"/>
      <c r="O31" s="23"/>
      <c r="P31" s="23"/>
      <c r="Q31" s="23"/>
      <c r="R31" s="23"/>
      <c r="S31" s="23"/>
      <c r="T31" s="23"/>
      <c r="U31" s="23"/>
      <c r="V31" s="23"/>
      <c r="W31" s="23"/>
      <c r="X31" s="23"/>
      <c r="Y31" s="23"/>
      <c r="Z31" s="23"/>
      <c r="AA31" s="23"/>
    </row>
    <row r="32" spans="1:31" ht="15" customHeight="1">
      <c r="A32" s="293"/>
      <c r="B32" s="293"/>
      <c r="C32" s="293"/>
      <c r="D32" s="293"/>
      <c r="E32" s="293"/>
      <c r="F32" s="69"/>
      <c r="G32" s="69"/>
    </row>
    <row r="33" spans="14:27" ht="15" customHeight="1"/>
    <row r="34" spans="14:27" ht="15" customHeight="1">
      <c r="N34" s="14"/>
      <c r="O34" s="14"/>
      <c r="P34" s="14"/>
      <c r="Q34" s="14"/>
      <c r="R34" s="14"/>
      <c r="S34" s="14"/>
      <c r="T34" s="14"/>
      <c r="U34" s="14"/>
      <c r="V34" s="14"/>
      <c r="W34" s="14"/>
      <c r="X34" s="14"/>
      <c r="Y34" s="14"/>
      <c r="Z34" s="14"/>
      <c r="AA34" s="66"/>
    </row>
    <row r="35" spans="14:27" ht="15" customHeight="1">
      <c r="P35" s="14"/>
      <c r="Q35" s="14"/>
      <c r="R35" s="39" t="s">
        <v>23</v>
      </c>
      <c r="S35" s="40"/>
      <c r="T35" s="39"/>
      <c r="U35" s="39"/>
      <c r="V35" s="39"/>
      <c r="W35" s="39"/>
      <c r="X35" s="39"/>
      <c r="Y35" s="38"/>
      <c r="Z35" s="6"/>
      <c r="AA35" s="14"/>
    </row>
    <row r="36" spans="14:27" ht="15" customHeight="1">
      <c r="P36" s="14"/>
      <c r="Q36" s="14"/>
      <c r="R36" s="39"/>
      <c r="S36" s="40"/>
      <c r="T36" s="39"/>
      <c r="U36" s="39"/>
      <c r="V36" s="39"/>
      <c r="W36" s="39"/>
      <c r="X36" s="39"/>
      <c r="Y36" s="41"/>
      <c r="Z36" s="6"/>
      <c r="AA36" s="14"/>
    </row>
    <row r="37" spans="14:27" ht="15" customHeight="1">
      <c r="P37" s="14"/>
      <c r="Q37" s="14"/>
      <c r="R37" s="39"/>
      <c r="S37" s="40"/>
      <c r="T37" s="39"/>
      <c r="U37" s="39"/>
      <c r="V37" s="39"/>
      <c r="W37" s="39"/>
      <c r="X37" s="39"/>
      <c r="Y37" s="6"/>
      <c r="Z37" s="36"/>
      <c r="AA37" s="14"/>
    </row>
    <row r="38" spans="14:27" ht="15" customHeight="1">
      <c r="N38" s="23"/>
      <c r="O38" s="23"/>
      <c r="P38" s="23"/>
      <c r="Q38" s="23"/>
      <c r="R38" s="42"/>
      <c r="S38" s="43"/>
      <c r="T38" s="42"/>
      <c r="U38" s="42"/>
      <c r="V38" s="42"/>
      <c r="W38" s="42"/>
      <c r="X38" s="42"/>
      <c r="Y38" s="6"/>
      <c r="Z38" s="38"/>
    </row>
    <row r="39" spans="14:27" ht="15" customHeight="1">
      <c r="N39" s="23"/>
      <c r="O39" s="23"/>
      <c r="P39" s="23"/>
      <c r="Q39" s="23"/>
      <c r="R39" s="45" t="s">
        <v>27</v>
      </c>
      <c r="S39" s="40"/>
      <c r="T39" s="39"/>
      <c r="U39" s="39"/>
      <c r="V39" s="39"/>
      <c r="W39" s="39"/>
      <c r="X39" s="45"/>
      <c r="Y39" s="16"/>
      <c r="Z39" s="44"/>
    </row>
    <row r="40" spans="14:27" ht="15" customHeight="1">
      <c r="N40" s="31"/>
      <c r="O40" s="31"/>
      <c r="P40" s="31"/>
      <c r="Q40" s="31"/>
      <c r="R40" s="31"/>
      <c r="S40" s="31"/>
      <c r="T40" s="31"/>
      <c r="U40" s="31"/>
      <c r="V40" s="31"/>
      <c r="W40" s="31"/>
      <c r="X40" s="31"/>
      <c r="Y40" s="31"/>
      <c r="Z40" s="31"/>
      <c r="AA40" s="23"/>
    </row>
    <row r="41" spans="14:27" ht="15" customHeight="1">
      <c r="O41" s="23"/>
    </row>
    <row r="42" spans="14:27" ht="15" customHeight="1">
      <c r="N42" s="70" t="s">
        <v>18</v>
      </c>
      <c r="O42" s="70" t="s">
        <v>18</v>
      </c>
      <c r="P42" s="67"/>
      <c r="Q42" s="67"/>
      <c r="R42" s="67"/>
      <c r="S42" s="67"/>
    </row>
    <row r="43" spans="14:27" ht="15" customHeight="1"/>
    <row r="44" spans="14:27" ht="15" customHeight="1"/>
    <row r="45" spans="14:27" ht="15" customHeight="1"/>
    <row r="46" spans="14:27" ht="15" customHeight="1"/>
    <row r="47" spans="14:27" ht="15" customHeight="1"/>
    <row r="48" spans="14:27"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20.149999999999999" customHeight="1"/>
    <row r="64" ht="20.149999999999999" customHeight="1"/>
    <row r="65" ht="20.149999999999999" customHeight="1"/>
    <row r="66" ht="20.149999999999999" customHeight="1"/>
    <row r="67" ht="20.149999999999999" customHeight="1"/>
    <row r="68" ht="20.149999999999999" customHeight="1"/>
    <row r="69" ht="20.149999999999999" customHeight="1"/>
    <row r="70" ht="20.149999999999999" customHeight="1"/>
  </sheetData>
  <mergeCells count="5">
    <mergeCell ref="A32:E32"/>
    <mergeCell ref="A5:Z5"/>
    <mergeCell ref="A12:Z12"/>
    <mergeCell ref="A13:Z13"/>
    <mergeCell ref="J24:O24"/>
  </mergeCells>
  <phoneticPr fontId="2" type="noConversion"/>
  <printOptions horizontalCentered="1"/>
  <pageMargins left="0.39370078740157483" right="0.39370078740157483" top="0.59055118110236227" bottom="0.78740157480314965" header="0.51181102362204722" footer="0.19685039370078741"/>
  <pageSetup paperSize="9" orientation="portrait" blackAndWhite="1" r:id="rId1"/>
  <headerFooter alignWithMargins="0">
    <oddFooter>&amp;C&amp;G</oddFooter>
  </headerFooter>
  <colBreaks count="1" manualBreakCount="1">
    <brk id="27" max="47"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具名範圍</vt:lpstr>
      </vt:variant>
      <vt:variant>
        <vt:i4>6</vt:i4>
      </vt:variant>
    </vt:vector>
  </HeadingPairs>
  <TitlesOfParts>
    <vt:vector size="15" baseType="lpstr">
      <vt:lpstr>船邊裝貨</vt:lpstr>
      <vt:lpstr>裝貨表格</vt:lpstr>
      <vt:lpstr>表格</vt:lpstr>
      <vt:lpstr>客戶名稱</vt:lpstr>
      <vt:lpstr>工作表1</vt:lpstr>
      <vt:lpstr>工作表2</vt:lpstr>
      <vt:lpstr>草稿</vt:lpstr>
      <vt:lpstr>Doc</vt:lpstr>
      <vt:lpstr>Origin-SGS</vt:lpstr>
      <vt:lpstr>工作表2!_Hlk79142210</vt:lpstr>
      <vt:lpstr>Doc!Print_Area</vt:lpstr>
      <vt:lpstr>'Origin-SGS'!Print_Area</vt:lpstr>
      <vt:lpstr>表格!Print_Area</vt:lpstr>
      <vt:lpstr>船邊裝貨!Print_Area</vt:lpstr>
      <vt:lpstr>裝貨表格!Print_Area</vt:lpstr>
    </vt:vector>
  </TitlesOfParts>
  <Company>ＴＥＳＴ</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ＣＯＭＰＵＴＥＲ</dc:creator>
  <cp:lastModifiedBy>Lin, Eason-ML (Kaohsiung City)</cp:lastModifiedBy>
  <cp:lastPrinted>2022-08-31T16:13:38Z</cp:lastPrinted>
  <dcterms:created xsi:type="dcterms:W3CDTF">1998-08-27T01:38:50Z</dcterms:created>
  <dcterms:modified xsi:type="dcterms:W3CDTF">2024-04-29T05:57:35Z</dcterms:modified>
</cp:coreProperties>
</file>