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8800" yWindow="31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E4" i="1"/>
  <c r="E5" i="1"/>
  <c r="D6" i="1"/>
  <c r="E6" i="1"/>
  <c r="E7" i="1"/>
  <c r="D8" i="1"/>
  <c r="E8" i="1"/>
  <c r="E9" i="1"/>
  <c r="D10" i="1"/>
  <c r="E10" i="1"/>
  <c r="D11" i="1"/>
  <c r="E11" i="1"/>
  <c r="E12" i="1"/>
  <c r="E13" i="1"/>
  <c r="E14" i="1"/>
  <c r="E15" i="1"/>
  <c r="E16" i="1"/>
  <c r="E17" i="1"/>
  <c r="E18" i="1"/>
  <c r="D19" i="1"/>
  <c r="E19" i="1"/>
  <c r="D20" i="1"/>
  <c r="E20" i="1"/>
  <c r="E21" i="1"/>
  <c r="E22" i="1"/>
  <c r="D23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" i="1"/>
  <c r="E2" i="1"/>
  <c r="D3" i="1"/>
  <c r="D5" i="1"/>
  <c r="D7" i="1"/>
  <c r="D9" i="1"/>
  <c r="D12" i="1"/>
  <c r="D13" i="1"/>
  <c r="D14" i="1"/>
  <c r="D15" i="1"/>
  <c r="D16" i="1"/>
  <c r="D17" i="1"/>
  <c r="D21" i="1"/>
  <c r="D2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J3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H43" i="1"/>
  <c r="H42" i="1"/>
  <c r="H41" i="1"/>
  <c r="H40" i="1"/>
  <c r="H39" i="1"/>
  <c r="H13" i="1"/>
  <c r="H14" i="1"/>
  <c r="H15" i="1"/>
  <c r="H7" i="1"/>
  <c r="H16" i="1"/>
  <c r="H17" i="1"/>
  <c r="H3" i="1"/>
  <c r="H6" i="1"/>
  <c r="H18" i="1"/>
  <c r="H19" i="1"/>
  <c r="H20" i="1"/>
  <c r="H2" i="1"/>
  <c r="H21" i="1"/>
  <c r="H22" i="1"/>
  <c r="H23" i="1"/>
  <c r="H24" i="1"/>
  <c r="H25" i="1"/>
  <c r="H26" i="1"/>
  <c r="H4" i="1"/>
  <c r="H5" i="1"/>
  <c r="H8" i="1"/>
  <c r="H9" i="1"/>
  <c r="H10" i="1"/>
  <c r="H11" i="1"/>
  <c r="H12" i="1"/>
  <c r="H27" i="1"/>
  <c r="H28" i="1"/>
  <c r="H29" i="1"/>
  <c r="H30" i="1"/>
  <c r="H31" i="1"/>
  <c r="H32" i="1"/>
  <c r="H33" i="1"/>
  <c r="H34" i="1"/>
  <c r="H35" i="1"/>
  <c r="H36" i="1"/>
  <c r="H37" i="1"/>
</calcChain>
</file>

<file path=xl/sharedStrings.xml><?xml version="1.0" encoding="utf-8"?>
<sst xmlns="http://schemas.openxmlformats.org/spreadsheetml/2006/main" count="120" uniqueCount="74">
  <si>
    <t>Part</t>
  </si>
  <si>
    <t>Qty Per Board</t>
  </si>
  <si>
    <t>Pkg Size</t>
  </si>
  <si>
    <t>Price Per Pkg</t>
  </si>
  <si>
    <t>Price Per Board</t>
  </si>
  <si>
    <t>Where</t>
  </si>
  <si>
    <t>16x2 Character LCD</t>
  </si>
  <si>
    <t>Link</t>
  </si>
  <si>
    <t>dx</t>
  </si>
  <si>
    <t>https://dx.com/p/on-off-pressing-button-power-control-switches-black-white-5-pcs-270035</t>
  </si>
  <si>
    <t>Tilt switch</t>
  </si>
  <si>
    <t>On/Off Switch</t>
  </si>
  <si>
    <t>Pushbutton</t>
  </si>
  <si>
    <t>Toggle Switch</t>
  </si>
  <si>
    <t>https://dx.com/p/jtron-diy-2-pin-toggle-switch-on-off-blue-silver-5-piece-pack-266370</t>
  </si>
  <si>
    <t>Wireless Module</t>
  </si>
  <si>
    <t>Green LEDs</t>
  </si>
  <si>
    <t>https://dx.com/p/590-635nm-800-1000mcd-5mm-led-green-100-piece-pack-137972</t>
  </si>
  <si>
    <t>Red LEDs</t>
  </si>
  <si>
    <t>https://dx.com/p/620-625nm-800-1000mcd-5mm-led-red-100-piece-pack-137888</t>
  </si>
  <si>
    <t>RFID Module</t>
  </si>
  <si>
    <t>ebay</t>
  </si>
  <si>
    <t>Total Board Cost</t>
  </si>
  <si>
    <t>Processor</t>
  </si>
  <si>
    <t>1:16 multiplexer</t>
  </si>
  <si>
    <t>digikey</t>
  </si>
  <si>
    <t>http://www.digikey.com/product-detail/en/CD74HC4067M/296-9225-5-ND/376870</t>
  </si>
  <si>
    <t>Potentiometer</t>
  </si>
  <si>
    <t>IR Receiver</t>
  </si>
  <si>
    <t>http://dx.com/p/tcrt5000-reflective-infrared-sensor-photoelectric-switches-10-pcs-163251#.Utd65mSwJjE</t>
  </si>
  <si>
    <t>Reed Switch</t>
  </si>
  <si>
    <t>Keypad Buttons</t>
  </si>
  <si>
    <t>http://dx.com/p/2-pin-push-button-switches-red-black-20-piece-pack-138874#.Uthe_mRdV-g</t>
  </si>
  <si>
    <t>Diodes</t>
  </si>
  <si>
    <t>10K SMT resistor</t>
  </si>
  <si>
    <t>0.1uF SMT capacitor</t>
  </si>
  <si>
    <t>3.3V Regulator</t>
  </si>
  <si>
    <t>Display Socket</t>
  </si>
  <si>
    <t>RFID Socket</t>
  </si>
  <si>
    <t>http://www.digikey.com/product-detail/en/S8B-PH-K-S(LF)(SN)/455-1725-ND/926632</t>
  </si>
  <si>
    <t>RFID Header</t>
  </si>
  <si>
    <t>http://www.digikey.com/product-detail/en/PHR-8/455-1189-ND/608630</t>
  </si>
  <si>
    <t>http://www.digikey.com/product-detail/en/S16B-PH-K-S(LF)(SN)/455-1733-ND/926640</t>
  </si>
  <si>
    <t>Display Header</t>
  </si>
  <si>
    <t>http://www.digikey.com/product-search/en?WT.z_header=search_go&amp;lang=en&amp;site=us&amp;keywords=PHR-16&amp;x=0&amp;y=0&amp;formaction=on</t>
  </si>
  <si>
    <t>Connector Contacts</t>
  </si>
  <si>
    <t>http://www.digikey.com/product-detail/en/SPH-002T-P0.5L/455-2148-1-ND/1634657</t>
  </si>
  <si>
    <t>http://www.digikey.com/product-detail/en/1N4148/1N4148FS-ND/458603</t>
  </si>
  <si>
    <t>http://www.digikey.com/product-detail/en/GP560101501/374-1339-ND/3979780</t>
  </si>
  <si>
    <t>http://www.digikey.com/product-detail/en/P090S-14T20BR10K/987-1277-ND/2408854</t>
  </si>
  <si>
    <t>micro USB connector</t>
  </si>
  <si>
    <t>http://www.digikey.com/product-detail/en/10103594-0001LF/609-4050-1-ND/2350357</t>
  </si>
  <si>
    <t>Shift Register</t>
  </si>
  <si>
    <t>http://www.digikey.com/product-detail/en/SN74HC164NSR/296-31792-1-ND/3506044</t>
  </si>
  <si>
    <t>http://www.digikey.com/product-detail/en/PIC24F08KL402-I%2FSO/PIC24F08KL402-I%2FSO-ND/2835124</t>
  </si>
  <si>
    <t>Voltage Level (V)</t>
  </si>
  <si>
    <t>Power (mW)</t>
  </si>
  <si>
    <t>Current (each, mA)</t>
  </si>
  <si>
    <t>http://www.digikey.com/product-detail/en/LD39080DT33-R/497-6015-1-ND/1632046</t>
  </si>
  <si>
    <t>Num Pieces</t>
  </si>
  <si>
    <t>Num Pkgs</t>
  </si>
  <si>
    <t>Purchased</t>
  </si>
  <si>
    <t>y</t>
  </si>
  <si>
    <t>1K SMT resistor</t>
  </si>
  <si>
    <t>47uF SMT capacitor</t>
  </si>
  <si>
    <t>http://www.digikey.com/product-detail/en/C0603X5R1A104K030BC/445-7318-1-ND/2733390</t>
  </si>
  <si>
    <t>http://www.digikey.com/classic/Ordering/AddPart.aspx</t>
  </si>
  <si>
    <t>http://www.digikey.com/product-detail/en/RC1608J103CS/1276-5086-1-ND/3968058?itemSeq=143369876&amp;uq=635264400597541292</t>
  </si>
  <si>
    <t>http://www.digikey.com/product-detail/en/C2012X5R0J476M125AC/445-5987-1-ND/2444028</t>
  </si>
  <si>
    <t>http://www.ebay.com/itm/Mifare-RC522-Card-Read-Antenna-RF-Module-RFID-Reader-IC-Card-Proximity-Module-/321300903065?pt=LH_DefaultDomain_0&amp;hash=item4acf06b499</t>
  </si>
  <si>
    <t>http://www.ebay.com/itm/10-pcs-NRF24L01-2-4GHz-RF-Antenna-Wireless-Transceiver-Module-for-Arduino-/161193948590?pt=LH_DefaultDomain_0&amp;hash=item2587e875ae</t>
  </si>
  <si>
    <t>http://rover.ebay.com/rover/0/e11400.m1842.l3160/7?euid=198c76985b2e4c72b5f1bd67092f85fe&amp;loc=http%3A%2F%2Fcgi.ebay.com%2Fws%2FeBayISAPI.dll%3FViewItem%26item%3D321302841809%26ssPageName%3DADME%3AL%3AOC%3AUS%3A3160</t>
  </si>
  <si>
    <t>http://www.ebay.com/itm/100-pcs-6mmx6mm-6x6-Square-mini-Tactile-Momentary-N-O-Off-On-Switch-US-Seller-/271365732824?pt=LH_DefaultDomain_0&amp;hash=item3f2ea879d8</t>
  </si>
  <si>
    <t>http://www.ebay.com/itm/10x-Tilt-Switch-Roller-Ball-SW-520D-Mercury-Free-/251302103613?pt=LH_DefaultDomain_0&amp;hash=item3a82c5ca3d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</si>
</sst>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showRuler="0" workbookViewId="0">
      <selection activeCell="M3" sqref="M3"/>
    </sheetView>
  </sheetViews>
  <sheetFormatPr baseColWidth="10" defaultRowHeight="15" x14ac:dyDescent="0"/>
  <cols>
    <col min="1" max="1" width="25.6640625" customWidth="1"/>
    <col min="2" max="2" width="12.83203125" customWidth="1"/>
    <col min="4" max="5" width="16.1640625" customWidth="1"/>
    <col min="6" max="7" width="12.33203125" customWidth="1"/>
    <col min="8" max="8" width="14.33203125" customWidth="1"/>
    <col min="10" max="10" width="17.83203125" customWidth="1"/>
    <col min="11" max="12" width="18.83203125" customWidth="1"/>
    <col min="13" max="13" width="149.1640625" customWidth="1"/>
  </cols>
  <sheetData>
    <row r="1" spans="1:13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3</v>
      </c>
      <c r="G1" t="s">
        <v>61</v>
      </c>
      <c r="H1" t="s">
        <v>4</v>
      </c>
      <c r="I1" t="s">
        <v>5</v>
      </c>
      <c r="J1" t="s">
        <v>57</v>
      </c>
      <c r="K1" t="s">
        <v>55</v>
      </c>
      <c r="L1" t="s">
        <v>56</v>
      </c>
      <c r="M1" t="s">
        <v>7</v>
      </c>
    </row>
    <row r="2" spans="1:13">
      <c r="A2" t="s">
        <v>6</v>
      </c>
      <c r="B2">
        <v>1</v>
      </c>
      <c r="C2">
        <v>8</v>
      </c>
      <c r="D2">
        <f xml:space="preserve"> 8*B2</f>
        <v>8</v>
      </c>
      <c r="E2">
        <f xml:space="preserve"> ROUNDUP(D2/C2, 0)</f>
        <v>1</v>
      </c>
      <c r="F2">
        <v>28.09</v>
      </c>
      <c r="G2" t="s">
        <v>62</v>
      </c>
      <c r="H2">
        <f>(F2/C2)*B2</f>
        <v>3.51125</v>
      </c>
      <c r="I2" t="s">
        <v>21</v>
      </c>
      <c r="J2">
        <v>2</v>
      </c>
      <c r="K2">
        <v>5</v>
      </c>
      <c r="L2">
        <f xml:space="preserve"> B2*J2*K2</f>
        <v>10</v>
      </c>
      <c r="M2" t="s">
        <v>71</v>
      </c>
    </row>
    <row r="3" spans="1:13">
      <c r="A3" t="s">
        <v>31</v>
      </c>
      <c r="B3">
        <v>15</v>
      </c>
      <c r="C3">
        <v>200</v>
      </c>
      <c r="D3">
        <f t="shared" ref="D3:D36" si="0" xml:space="preserve"> 8*B3</f>
        <v>120</v>
      </c>
      <c r="E3">
        <f xml:space="preserve"> ROUNDUP(D3/C3, 0)</f>
        <v>1</v>
      </c>
      <c r="F3">
        <v>9.98</v>
      </c>
      <c r="G3" t="s">
        <v>62</v>
      </c>
      <c r="H3">
        <f t="shared" ref="H3:H36" si="1">(F3/C3)*B3</f>
        <v>0.74849999999999994</v>
      </c>
      <c r="I3" t="s">
        <v>21</v>
      </c>
      <c r="J3">
        <v>0.4</v>
      </c>
      <c r="K3">
        <v>3.3</v>
      </c>
      <c r="L3">
        <f t="shared" ref="L3:L36" si="2" xml:space="preserve"> J3*K3</f>
        <v>1.32</v>
      </c>
      <c r="M3" t="s">
        <v>72</v>
      </c>
    </row>
    <row r="4" spans="1:13">
      <c r="A4" t="s">
        <v>11</v>
      </c>
      <c r="B4">
        <v>2</v>
      </c>
      <c r="C4">
        <v>5</v>
      </c>
      <c r="D4">
        <f t="shared" si="0"/>
        <v>16</v>
      </c>
      <c r="E4">
        <f t="shared" ref="E4:E36" si="3" xml:space="preserve"> ROUNDUP(D4/C4, 0)</f>
        <v>4</v>
      </c>
      <c r="F4">
        <v>1.99</v>
      </c>
      <c r="G4" t="s">
        <v>62</v>
      </c>
      <c r="H4">
        <f t="shared" si="1"/>
        <v>0.79600000000000004</v>
      </c>
      <c r="I4" t="s">
        <v>8</v>
      </c>
      <c r="J4">
        <v>0.4</v>
      </c>
      <c r="K4">
        <v>3.3</v>
      </c>
      <c r="L4">
        <f t="shared" si="2"/>
        <v>1.32</v>
      </c>
      <c r="M4" t="s">
        <v>9</v>
      </c>
    </row>
    <row r="5" spans="1:13">
      <c r="A5" t="s">
        <v>10</v>
      </c>
      <c r="B5">
        <v>1</v>
      </c>
      <c r="C5">
        <v>10</v>
      </c>
      <c r="D5">
        <f t="shared" si="0"/>
        <v>8</v>
      </c>
      <c r="E5">
        <f t="shared" si="3"/>
        <v>1</v>
      </c>
      <c r="F5">
        <v>6.91</v>
      </c>
      <c r="G5" t="s">
        <v>62</v>
      </c>
      <c r="H5">
        <f t="shared" si="1"/>
        <v>0.69100000000000006</v>
      </c>
      <c r="I5" t="s">
        <v>21</v>
      </c>
      <c r="J5">
        <v>0.4</v>
      </c>
      <c r="L5">
        <f t="shared" si="2"/>
        <v>0</v>
      </c>
      <c r="M5" t="s">
        <v>73</v>
      </c>
    </row>
    <row r="6" spans="1:13">
      <c r="A6" t="s">
        <v>12</v>
      </c>
      <c r="B6">
        <v>4</v>
      </c>
      <c r="C6">
        <v>20</v>
      </c>
      <c r="D6">
        <f t="shared" si="0"/>
        <v>32</v>
      </c>
      <c r="E6">
        <f t="shared" si="3"/>
        <v>2</v>
      </c>
      <c r="F6">
        <v>5.81</v>
      </c>
      <c r="G6" t="s">
        <v>62</v>
      </c>
      <c r="H6">
        <f t="shared" si="1"/>
        <v>1.1619999999999999</v>
      </c>
      <c r="I6" t="s">
        <v>8</v>
      </c>
      <c r="J6">
        <v>0.4</v>
      </c>
      <c r="L6">
        <f t="shared" si="2"/>
        <v>0</v>
      </c>
      <c r="M6" t="s">
        <v>32</v>
      </c>
    </row>
    <row r="7" spans="1:13">
      <c r="A7" t="s">
        <v>27</v>
      </c>
      <c r="B7">
        <v>1</v>
      </c>
      <c r="C7">
        <v>10</v>
      </c>
      <c r="D7">
        <f t="shared" si="0"/>
        <v>8</v>
      </c>
      <c r="E7">
        <f t="shared" si="3"/>
        <v>1</v>
      </c>
      <c r="F7">
        <v>6.6</v>
      </c>
      <c r="G7" t="s">
        <v>62</v>
      </c>
      <c r="H7">
        <f t="shared" si="1"/>
        <v>0.65999999999999992</v>
      </c>
      <c r="I7" t="s">
        <v>25</v>
      </c>
      <c r="J7">
        <v>0.4</v>
      </c>
      <c r="L7">
        <f t="shared" si="2"/>
        <v>0</v>
      </c>
      <c r="M7" t="s">
        <v>49</v>
      </c>
    </row>
    <row r="8" spans="1:13">
      <c r="A8" t="s">
        <v>13</v>
      </c>
      <c r="B8">
        <v>2</v>
      </c>
      <c r="C8">
        <v>5</v>
      </c>
      <c r="D8">
        <f t="shared" si="0"/>
        <v>16</v>
      </c>
      <c r="E8">
        <f t="shared" si="3"/>
        <v>4</v>
      </c>
      <c r="F8">
        <v>3.99</v>
      </c>
      <c r="G8" t="s">
        <v>62</v>
      </c>
      <c r="H8">
        <f t="shared" si="1"/>
        <v>1.5960000000000001</v>
      </c>
      <c r="I8" t="s">
        <v>8</v>
      </c>
      <c r="J8">
        <v>0.4</v>
      </c>
      <c r="L8">
        <f t="shared" si="2"/>
        <v>0</v>
      </c>
      <c r="M8" t="s">
        <v>14</v>
      </c>
    </row>
    <row r="9" spans="1:13">
      <c r="A9" t="s">
        <v>15</v>
      </c>
      <c r="B9">
        <v>1</v>
      </c>
      <c r="C9">
        <v>10</v>
      </c>
      <c r="D9">
        <f t="shared" si="0"/>
        <v>8</v>
      </c>
      <c r="E9">
        <f t="shared" si="3"/>
        <v>1</v>
      </c>
      <c r="F9">
        <v>15.99</v>
      </c>
      <c r="G9" t="s">
        <v>62</v>
      </c>
      <c r="H9">
        <f t="shared" si="1"/>
        <v>1.599</v>
      </c>
      <c r="I9" t="s">
        <v>21</v>
      </c>
      <c r="J9">
        <v>15</v>
      </c>
      <c r="L9">
        <f t="shared" si="2"/>
        <v>0</v>
      </c>
      <c r="M9" t="s">
        <v>70</v>
      </c>
    </row>
    <row r="10" spans="1:13">
      <c r="A10" t="s">
        <v>16</v>
      </c>
      <c r="B10">
        <v>8</v>
      </c>
      <c r="C10">
        <v>100</v>
      </c>
      <c r="D10">
        <f t="shared" si="0"/>
        <v>64</v>
      </c>
      <c r="E10">
        <f t="shared" si="3"/>
        <v>1</v>
      </c>
      <c r="F10">
        <v>4.6500000000000004</v>
      </c>
      <c r="G10" t="s">
        <v>62</v>
      </c>
      <c r="H10">
        <f t="shared" si="1"/>
        <v>0.37200000000000005</v>
      </c>
      <c r="I10" t="s">
        <v>8</v>
      </c>
      <c r="J10">
        <v>20</v>
      </c>
      <c r="L10">
        <f t="shared" si="2"/>
        <v>0</v>
      </c>
      <c r="M10" t="s">
        <v>17</v>
      </c>
    </row>
    <row r="11" spans="1:13">
      <c r="A11" t="s">
        <v>18</v>
      </c>
      <c r="B11">
        <v>8</v>
      </c>
      <c r="C11">
        <v>100</v>
      </c>
      <c r="D11">
        <f t="shared" si="0"/>
        <v>64</v>
      </c>
      <c r="E11">
        <f t="shared" si="3"/>
        <v>1</v>
      </c>
      <c r="F11">
        <v>4.5199999999999996</v>
      </c>
      <c r="G11" t="s">
        <v>62</v>
      </c>
      <c r="H11">
        <f t="shared" si="1"/>
        <v>0.36159999999999998</v>
      </c>
      <c r="I11" t="s">
        <v>8</v>
      </c>
      <c r="J11">
        <v>20</v>
      </c>
      <c r="L11">
        <f t="shared" si="2"/>
        <v>0</v>
      </c>
      <c r="M11" t="s">
        <v>19</v>
      </c>
    </row>
    <row r="12" spans="1:13">
      <c r="A12" t="s">
        <v>20</v>
      </c>
      <c r="B12">
        <v>1</v>
      </c>
      <c r="C12">
        <v>8</v>
      </c>
      <c r="D12">
        <f t="shared" si="0"/>
        <v>8</v>
      </c>
      <c r="E12">
        <f t="shared" si="3"/>
        <v>1</v>
      </c>
      <c r="F12">
        <v>43.13</v>
      </c>
      <c r="H12">
        <f t="shared" si="1"/>
        <v>5.3912500000000003</v>
      </c>
      <c r="I12" t="s">
        <v>21</v>
      </c>
      <c r="J12">
        <v>100</v>
      </c>
      <c r="L12">
        <f t="shared" si="2"/>
        <v>0</v>
      </c>
      <c r="M12" t="s">
        <v>69</v>
      </c>
    </row>
    <row r="13" spans="1:13">
      <c r="A13" t="s">
        <v>23</v>
      </c>
      <c r="B13">
        <v>1</v>
      </c>
      <c r="C13">
        <v>10</v>
      </c>
      <c r="D13">
        <f t="shared" si="0"/>
        <v>8</v>
      </c>
      <c r="E13">
        <f t="shared" si="3"/>
        <v>1</v>
      </c>
      <c r="F13">
        <v>19.7</v>
      </c>
      <c r="G13" t="s">
        <v>62</v>
      </c>
      <c r="H13">
        <f t="shared" si="1"/>
        <v>1.97</v>
      </c>
      <c r="I13" t="s">
        <v>25</v>
      </c>
      <c r="J13">
        <v>20</v>
      </c>
      <c r="L13">
        <f t="shared" si="2"/>
        <v>0</v>
      </c>
      <c r="M13" t="s">
        <v>54</v>
      </c>
    </row>
    <row r="14" spans="1:13">
      <c r="A14" t="s">
        <v>52</v>
      </c>
      <c r="B14">
        <v>1</v>
      </c>
      <c r="C14">
        <v>10</v>
      </c>
      <c r="D14">
        <f t="shared" si="0"/>
        <v>8</v>
      </c>
      <c r="E14">
        <f t="shared" si="3"/>
        <v>1</v>
      </c>
      <c r="F14">
        <v>3.71</v>
      </c>
      <c r="G14" t="s">
        <v>62</v>
      </c>
      <c r="H14">
        <f t="shared" si="1"/>
        <v>0.371</v>
      </c>
      <c r="I14" t="s">
        <v>25</v>
      </c>
      <c r="J14">
        <v>0.2</v>
      </c>
      <c r="L14">
        <f t="shared" si="2"/>
        <v>0</v>
      </c>
      <c r="M14" s="1" t="s">
        <v>53</v>
      </c>
    </row>
    <row r="15" spans="1:13">
      <c r="A15" t="s">
        <v>24</v>
      </c>
      <c r="B15">
        <v>2</v>
      </c>
      <c r="C15">
        <v>25</v>
      </c>
      <c r="D15">
        <f t="shared" si="0"/>
        <v>16</v>
      </c>
      <c r="E15">
        <f t="shared" si="3"/>
        <v>1</v>
      </c>
      <c r="F15">
        <v>18.600000000000001</v>
      </c>
      <c r="G15" t="s">
        <v>62</v>
      </c>
      <c r="H15">
        <f t="shared" si="1"/>
        <v>1.4880000000000002</v>
      </c>
      <c r="I15" t="s">
        <v>25</v>
      </c>
      <c r="J15">
        <v>0.2</v>
      </c>
      <c r="L15">
        <f t="shared" si="2"/>
        <v>0</v>
      </c>
      <c r="M15" t="s">
        <v>26</v>
      </c>
    </row>
    <row r="16" spans="1:13">
      <c r="A16" t="s">
        <v>28</v>
      </c>
      <c r="B16">
        <v>1</v>
      </c>
      <c r="C16">
        <v>10</v>
      </c>
      <c r="D16">
        <f t="shared" si="0"/>
        <v>8</v>
      </c>
      <c r="E16">
        <f t="shared" si="3"/>
        <v>1</v>
      </c>
      <c r="F16">
        <v>5.75</v>
      </c>
      <c r="G16" t="s">
        <v>62</v>
      </c>
      <c r="H16">
        <f t="shared" si="1"/>
        <v>0.57499999999999996</v>
      </c>
      <c r="I16" t="s">
        <v>8</v>
      </c>
      <c r="J16">
        <v>0.1</v>
      </c>
      <c r="L16">
        <f t="shared" si="2"/>
        <v>0</v>
      </c>
      <c r="M16" t="s">
        <v>29</v>
      </c>
    </row>
    <row r="17" spans="1:13">
      <c r="A17" t="s">
        <v>30</v>
      </c>
      <c r="B17">
        <v>1</v>
      </c>
      <c r="C17">
        <v>10</v>
      </c>
      <c r="D17">
        <f t="shared" si="0"/>
        <v>8</v>
      </c>
      <c r="E17">
        <f t="shared" si="3"/>
        <v>1</v>
      </c>
      <c r="F17">
        <v>4.33</v>
      </c>
      <c r="G17" t="s">
        <v>62</v>
      </c>
      <c r="H17">
        <f t="shared" si="1"/>
        <v>0.433</v>
      </c>
      <c r="I17" t="s">
        <v>25</v>
      </c>
      <c r="J17">
        <v>0.4</v>
      </c>
      <c r="L17">
        <f t="shared" si="2"/>
        <v>0</v>
      </c>
      <c r="M17" t="s">
        <v>48</v>
      </c>
    </row>
    <row r="18" spans="1:13">
      <c r="A18" t="s">
        <v>33</v>
      </c>
      <c r="B18">
        <v>3</v>
      </c>
      <c r="C18">
        <v>10</v>
      </c>
      <c r="D18">
        <v>25</v>
      </c>
      <c r="E18">
        <f t="shared" si="3"/>
        <v>3</v>
      </c>
      <c r="F18">
        <v>1.28</v>
      </c>
      <c r="G18" t="s">
        <v>62</v>
      </c>
      <c r="H18">
        <f t="shared" si="1"/>
        <v>0.38400000000000001</v>
      </c>
      <c r="I18" t="s">
        <v>25</v>
      </c>
      <c r="L18">
        <f t="shared" si="2"/>
        <v>0</v>
      </c>
      <c r="M18" t="s">
        <v>47</v>
      </c>
    </row>
    <row r="19" spans="1:13">
      <c r="A19" t="s">
        <v>34</v>
      </c>
      <c r="B19">
        <v>7</v>
      </c>
      <c r="C19">
        <v>100</v>
      </c>
      <c r="D19">
        <f t="shared" si="0"/>
        <v>56</v>
      </c>
      <c r="E19">
        <f t="shared" si="3"/>
        <v>1</v>
      </c>
      <c r="F19">
        <v>0.45</v>
      </c>
      <c r="G19" t="s">
        <v>62</v>
      </c>
      <c r="H19">
        <f t="shared" si="1"/>
        <v>3.15E-2</v>
      </c>
      <c r="I19" t="s">
        <v>25</v>
      </c>
      <c r="L19">
        <f t="shared" si="2"/>
        <v>0</v>
      </c>
      <c r="M19" t="s">
        <v>67</v>
      </c>
    </row>
    <row r="20" spans="1:13">
      <c r="A20" t="s">
        <v>35</v>
      </c>
      <c r="B20">
        <v>10</v>
      </c>
      <c r="C20">
        <v>100</v>
      </c>
      <c r="D20">
        <f t="shared" si="0"/>
        <v>80</v>
      </c>
      <c r="E20">
        <f t="shared" si="3"/>
        <v>1</v>
      </c>
      <c r="F20">
        <v>1.49</v>
      </c>
      <c r="G20" t="s">
        <v>62</v>
      </c>
      <c r="H20">
        <f t="shared" si="1"/>
        <v>0.14899999999999999</v>
      </c>
      <c r="I20" t="s">
        <v>25</v>
      </c>
      <c r="L20">
        <f t="shared" si="2"/>
        <v>0</v>
      </c>
      <c r="M20" t="s">
        <v>65</v>
      </c>
    </row>
    <row r="21" spans="1:13">
      <c r="A21" t="s">
        <v>36</v>
      </c>
      <c r="B21">
        <v>1</v>
      </c>
      <c r="C21">
        <v>10</v>
      </c>
      <c r="D21">
        <f t="shared" si="0"/>
        <v>8</v>
      </c>
      <c r="E21">
        <f t="shared" si="3"/>
        <v>1</v>
      </c>
      <c r="F21">
        <v>15.12</v>
      </c>
      <c r="G21" t="s">
        <v>62</v>
      </c>
      <c r="H21">
        <f t="shared" si="1"/>
        <v>1.512</v>
      </c>
      <c r="I21" t="s">
        <v>25</v>
      </c>
      <c r="L21">
        <f t="shared" si="2"/>
        <v>0</v>
      </c>
      <c r="M21" t="s">
        <v>58</v>
      </c>
    </row>
    <row r="22" spans="1:13">
      <c r="A22" t="s">
        <v>50</v>
      </c>
      <c r="B22">
        <v>1</v>
      </c>
      <c r="C22">
        <v>10</v>
      </c>
      <c r="D22">
        <f t="shared" si="0"/>
        <v>8</v>
      </c>
      <c r="E22">
        <f t="shared" si="3"/>
        <v>1</v>
      </c>
      <c r="F22">
        <v>6.78</v>
      </c>
      <c r="G22" t="s">
        <v>62</v>
      </c>
      <c r="H22">
        <f t="shared" si="1"/>
        <v>0.67800000000000005</v>
      </c>
      <c r="I22" t="s">
        <v>25</v>
      </c>
      <c r="L22">
        <f t="shared" si="2"/>
        <v>0</v>
      </c>
      <c r="M22" t="s">
        <v>51</v>
      </c>
    </row>
    <row r="23" spans="1:13">
      <c r="A23" t="s">
        <v>63</v>
      </c>
      <c r="B23">
        <v>2</v>
      </c>
      <c r="C23">
        <v>25</v>
      </c>
      <c r="D23">
        <f t="shared" si="0"/>
        <v>16</v>
      </c>
      <c r="E23">
        <f t="shared" si="3"/>
        <v>1</v>
      </c>
      <c r="F23">
        <v>0.2</v>
      </c>
      <c r="G23" t="s">
        <v>62</v>
      </c>
      <c r="H23">
        <f t="shared" si="1"/>
        <v>1.6E-2</v>
      </c>
      <c r="I23" t="s">
        <v>25</v>
      </c>
      <c r="L23">
        <f t="shared" si="2"/>
        <v>0</v>
      </c>
      <c r="M23" t="s">
        <v>66</v>
      </c>
    </row>
    <row r="24" spans="1:13">
      <c r="A24" t="s">
        <v>64</v>
      </c>
      <c r="B24">
        <v>1</v>
      </c>
      <c r="C24">
        <v>10</v>
      </c>
      <c r="D24">
        <f t="shared" si="0"/>
        <v>8</v>
      </c>
      <c r="E24">
        <f t="shared" si="3"/>
        <v>1</v>
      </c>
      <c r="F24">
        <v>6.89</v>
      </c>
      <c r="G24" t="s">
        <v>62</v>
      </c>
      <c r="H24">
        <f t="shared" si="1"/>
        <v>0.68899999999999995</v>
      </c>
      <c r="I24" t="s">
        <v>25</v>
      </c>
      <c r="L24">
        <f t="shared" si="2"/>
        <v>0</v>
      </c>
      <c r="M24" t="s">
        <v>68</v>
      </c>
    </row>
    <row r="25" spans="1:13">
      <c r="B25">
        <v>1</v>
      </c>
      <c r="C25">
        <v>1</v>
      </c>
      <c r="D25">
        <f t="shared" si="0"/>
        <v>8</v>
      </c>
      <c r="E25">
        <f t="shared" si="3"/>
        <v>8</v>
      </c>
      <c r="F25">
        <v>0</v>
      </c>
      <c r="H25">
        <f t="shared" si="1"/>
        <v>0</v>
      </c>
      <c r="L25">
        <f t="shared" si="2"/>
        <v>0</v>
      </c>
    </row>
    <row r="26" spans="1:13">
      <c r="B26">
        <v>1</v>
      </c>
      <c r="C26">
        <v>1</v>
      </c>
      <c r="D26">
        <f t="shared" si="0"/>
        <v>8</v>
      </c>
      <c r="E26">
        <f t="shared" si="3"/>
        <v>8</v>
      </c>
      <c r="F26">
        <v>0</v>
      </c>
      <c r="H26">
        <f t="shared" si="1"/>
        <v>0</v>
      </c>
      <c r="L26">
        <f t="shared" si="2"/>
        <v>0</v>
      </c>
    </row>
    <row r="27" spans="1:13">
      <c r="B27">
        <v>1</v>
      </c>
      <c r="C27">
        <v>1</v>
      </c>
      <c r="D27">
        <f t="shared" si="0"/>
        <v>8</v>
      </c>
      <c r="E27">
        <f t="shared" si="3"/>
        <v>8</v>
      </c>
      <c r="F27">
        <v>0</v>
      </c>
      <c r="H27">
        <f t="shared" si="1"/>
        <v>0</v>
      </c>
      <c r="L27">
        <f t="shared" si="2"/>
        <v>0</v>
      </c>
    </row>
    <row r="28" spans="1:13">
      <c r="B28">
        <v>1</v>
      </c>
      <c r="C28">
        <v>1</v>
      </c>
      <c r="D28">
        <f t="shared" si="0"/>
        <v>8</v>
      </c>
      <c r="E28">
        <f t="shared" si="3"/>
        <v>8</v>
      </c>
      <c r="F28">
        <v>0</v>
      </c>
      <c r="H28">
        <f t="shared" si="1"/>
        <v>0</v>
      </c>
      <c r="L28">
        <f t="shared" si="2"/>
        <v>0</v>
      </c>
    </row>
    <row r="29" spans="1:13">
      <c r="B29">
        <v>1</v>
      </c>
      <c r="C29">
        <v>1</v>
      </c>
      <c r="D29">
        <f t="shared" si="0"/>
        <v>8</v>
      </c>
      <c r="E29">
        <f t="shared" si="3"/>
        <v>8</v>
      </c>
      <c r="F29">
        <v>0</v>
      </c>
      <c r="H29">
        <f t="shared" si="1"/>
        <v>0</v>
      </c>
      <c r="L29">
        <f t="shared" si="2"/>
        <v>0</v>
      </c>
    </row>
    <row r="30" spans="1:13">
      <c r="B30">
        <v>1</v>
      </c>
      <c r="C30">
        <v>1</v>
      </c>
      <c r="D30">
        <f t="shared" si="0"/>
        <v>8</v>
      </c>
      <c r="E30">
        <f t="shared" si="3"/>
        <v>8</v>
      </c>
      <c r="F30">
        <v>0</v>
      </c>
      <c r="H30">
        <f t="shared" si="1"/>
        <v>0</v>
      </c>
      <c r="L30">
        <f t="shared" si="2"/>
        <v>0</v>
      </c>
    </row>
    <row r="31" spans="1:13">
      <c r="B31">
        <v>1</v>
      </c>
      <c r="C31">
        <v>1</v>
      </c>
      <c r="D31">
        <f t="shared" si="0"/>
        <v>8</v>
      </c>
      <c r="E31">
        <f t="shared" si="3"/>
        <v>8</v>
      </c>
      <c r="F31">
        <v>0</v>
      </c>
      <c r="H31">
        <f t="shared" si="1"/>
        <v>0</v>
      </c>
      <c r="L31">
        <f t="shared" si="2"/>
        <v>0</v>
      </c>
    </row>
    <row r="32" spans="1:13">
      <c r="B32">
        <v>1</v>
      </c>
      <c r="C32">
        <v>1</v>
      </c>
      <c r="D32">
        <f t="shared" si="0"/>
        <v>8</v>
      </c>
      <c r="E32">
        <f t="shared" si="3"/>
        <v>8</v>
      </c>
      <c r="F32">
        <v>0</v>
      </c>
      <c r="H32">
        <f t="shared" si="1"/>
        <v>0</v>
      </c>
      <c r="L32">
        <f t="shared" si="2"/>
        <v>0</v>
      </c>
    </row>
    <row r="33" spans="1:13">
      <c r="B33">
        <v>1</v>
      </c>
      <c r="C33">
        <v>1</v>
      </c>
      <c r="D33">
        <f t="shared" si="0"/>
        <v>8</v>
      </c>
      <c r="E33">
        <f t="shared" si="3"/>
        <v>8</v>
      </c>
      <c r="F33">
        <v>0</v>
      </c>
      <c r="H33">
        <f t="shared" si="1"/>
        <v>0</v>
      </c>
      <c r="L33">
        <f t="shared" si="2"/>
        <v>0</v>
      </c>
    </row>
    <row r="34" spans="1:13">
      <c r="B34">
        <v>1</v>
      </c>
      <c r="C34">
        <v>1</v>
      </c>
      <c r="D34">
        <f t="shared" si="0"/>
        <v>8</v>
      </c>
      <c r="E34">
        <f t="shared" si="3"/>
        <v>8</v>
      </c>
      <c r="F34">
        <v>0</v>
      </c>
      <c r="H34">
        <f t="shared" si="1"/>
        <v>0</v>
      </c>
      <c r="L34">
        <f t="shared" si="2"/>
        <v>0</v>
      </c>
    </row>
    <row r="35" spans="1:13">
      <c r="B35">
        <v>1</v>
      </c>
      <c r="C35">
        <v>1</v>
      </c>
      <c r="D35">
        <f t="shared" si="0"/>
        <v>8</v>
      </c>
      <c r="E35">
        <f t="shared" si="3"/>
        <v>8</v>
      </c>
      <c r="F35">
        <v>0</v>
      </c>
      <c r="H35">
        <f t="shared" si="1"/>
        <v>0</v>
      </c>
      <c r="L35">
        <f t="shared" si="2"/>
        <v>0</v>
      </c>
    </row>
    <row r="36" spans="1:13">
      <c r="B36">
        <v>1</v>
      </c>
      <c r="C36">
        <v>1</v>
      </c>
      <c r="D36">
        <f t="shared" si="0"/>
        <v>8</v>
      </c>
      <c r="E36">
        <f t="shared" si="3"/>
        <v>8</v>
      </c>
      <c r="F36">
        <v>0</v>
      </c>
      <c r="H36">
        <f t="shared" si="1"/>
        <v>0</v>
      </c>
      <c r="L36">
        <f t="shared" si="2"/>
        <v>0</v>
      </c>
    </row>
    <row r="37" spans="1:13">
      <c r="A37" t="s">
        <v>22</v>
      </c>
      <c r="H37">
        <f>SUM(H2:H36)</f>
        <v>25.185099999999998</v>
      </c>
      <c r="J37">
        <f>SUM(J2:J36)</f>
        <v>180.29999999999998</v>
      </c>
    </row>
    <row r="39" spans="1:13">
      <c r="A39" t="s">
        <v>38</v>
      </c>
      <c r="B39">
        <v>1</v>
      </c>
      <c r="C39">
        <v>10</v>
      </c>
      <c r="F39">
        <v>3.53</v>
      </c>
      <c r="H39">
        <f>(F39/C39)*B39</f>
        <v>0.35299999999999998</v>
      </c>
      <c r="I39" t="s">
        <v>25</v>
      </c>
      <c r="M39" t="s">
        <v>39</v>
      </c>
    </row>
    <row r="40" spans="1:13">
      <c r="A40" t="s">
        <v>40</v>
      </c>
      <c r="B40">
        <v>1</v>
      </c>
      <c r="C40">
        <v>10</v>
      </c>
      <c r="F40">
        <v>1.47</v>
      </c>
      <c r="H40">
        <f>(F40/C40)*B40</f>
        <v>0.14699999999999999</v>
      </c>
      <c r="I40" t="s">
        <v>25</v>
      </c>
      <c r="M40" t="s">
        <v>41</v>
      </c>
    </row>
    <row r="41" spans="1:13">
      <c r="A41" t="s">
        <v>37</v>
      </c>
      <c r="B41">
        <v>1</v>
      </c>
      <c r="C41">
        <v>10</v>
      </c>
      <c r="F41">
        <v>6.82</v>
      </c>
      <c r="H41">
        <f>(F41/C41)*B41</f>
        <v>0.68200000000000005</v>
      </c>
      <c r="I41" t="s">
        <v>25</v>
      </c>
      <c r="M41" t="s">
        <v>42</v>
      </c>
    </row>
    <row r="42" spans="1:13">
      <c r="A42" t="s">
        <v>43</v>
      </c>
      <c r="B42">
        <v>1</v>
      </c>
      <c r="C42">
        <v>10</v>
      </c>
      <c r="F42">
        <v>3.8</v>
      </c>
      <c r="H42">
        <f>(F42/C42)*B42</f>
        <v>0.38</v>
      </c>
      <c r="I42" t="s">
        <v>25</v>
      </c>
      <c r="M42" t="s">
        <v>44</v>
      </c>
    </row>
    <row r="43" spans="1:13">
      <c r="A43" t="s">
        <v>45</v>
      </c>
      <c r="B43">
        <v>24</v>
      </c>
      <c r="C43">
        <v>100</v>
      </c>
      <c r="F43">
        <v>2.98</v>
      </c>
      <c r="H43">
        <f>(F43/C43)*B43</f>
        <v>0.71520000000000006</v>
      </c>
      <c r="I43" t="s">
        <v>25</v>
      </c>
      <c r="M4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Pipe-Mazo</dc:creator>
  <cp:lastModifiedBy>Daniel Pipe-Mazo</cp:lastModifiedBy>
  <dcterms:created xsi:type="dcterms:W3CDTF">2014-01-15T08:16:09Z</dcterms:created>
  <dcterms:modified xsi:type="dcterms:W3CDTF">2014-02-04T04:09:17Z</dcterms:modified>
</cp:coreProperties>
</file>