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_kilduff/Library/CloudStorage/Box-Box/MPA Project/ecological-resilience/eco-resilience-buffer-code-new/misc/"/>
    </mc:Choice>
  </mc:AlternateContent>
  <xr:revisionPtr revIDLastSave="0" documentId="8_{10E4202F-121F-DC47-89A7-1DCCFE06FF86}" xr6:coauthVersionLast="47" xr6:coauthVersionMax="47" xr10:uidLastSave="{00000000-0000-0000-0000-000000000000}"/>
  <bookViews>
    <workbookView xWindow="380" yWindow="500" windowWidth="28040" windowHeight="16300" xr2:uid="{962B5F3A-8532-C749-918F-DBE57E5686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F29" i="1"/>
  <c r="F28" i="1"/>
  <c r="E17" i="1"/>
  <c r="E18" i="1"/>
  <c r="E19" i="1"/>
  <c r="E20" i="1"/>
  <c r="E21" i="1"/>
  <c r="E22" i="1"/>
  <c r="E23" i="1"/>
  <c r="E24" i="1"/>
  <c r="E25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4" i="1"/>
  <c r="D5" i="1"/>
  <c r="D6" i="1"/>
  <c r="D7" i="1"/>
  <c r="D8" i="1"/>
  <c r="D9" i="1"/>
  <c r="D2" i="1"/>
  <c r="E29" i="1"/>
  <c r="E28" i="1"/>
  <c r="D29" i="1"/>
  <c r="D28" i="1"/>
  <c r="C3" i="1"/>
  <c r="C4" i="1"/>
  <c r="C5" i="1"/>
  <c r="C29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C28" i="1" s="1"/>
</calcChain>
</file>

<file path=xl/sharedStrings.xml><?xml version="1.0" encoding="utf-8"?>
<sst xmlns="http://schemas.openxmlformats.org/spreadsheetml/2006/main" count="9" uniqueCount="9">
  <si>
    <t>year</t>
  </si>
  <si>
    <t>net yield to msy</t>
  </si>
  <si>
    <t>Above MSY</t>
  </si>
  <si>
    <t>Below MSY</t>
  </si>
  <si>
    <t>Years</t>
  </si>
  <si>
    <t>Sum</t>
  </si>
  <si>
    <t>Mean</t>
  </si>
  <si>
    <t xml:space="preserve">SD 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</si>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</sst>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net yield to msy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Sheet1!$B$2:$B$26</c:f>
              <c:numCache>
                <c:formatCode>General</c:formatCode>
                <c:ptCount val="25"/>
                <c:pt idx="0">
                  <c:v>0.125</c:v>
                </c:pt>
                <c:pt idx="1">
                  <c:v>0.5</c:v>
                </c:pt>
                <c:pt idx="2">
                  <c:v>0.625</c:v>
                </c:pt>
                <c:pt idx="3">
                  <c:v>0.875</c:v>
                </c:pt>
                <c:pt idx="4">
                  <c:v>0.375</c:v>
                </c:pt>
                <c:pt idx="5">
                  <c:v>-0.375</c:v>
                </c:pt>
                <c:pt idx="6">
                  <c:v>-0.625</c:v>
                </c:pt>
                <c:pt idx="7">
                  <c:v>-0.25</c:v>
                </c:pt>
                <c:pt idx="8">
                  <c:v>0.5</c:v>
                </c:pt>
                <c:pt idx="9">
                  <c:v>0.25</c:v>
                </c:pt>
                <c:pt idx="10">
                  <c:v>0.875</c:v>
                </c:pt>
                <c:pt idx="11">
                  <c:v>0.625</c:v>
                </c:pt>
                <c:pt idx="12">
                  <c:v>1.125</c:v>
                </c:pt>
                <c:pt idx="13">
                  <c:v>0.125</c:v>
                </c:pt>
                <c:pt idx="14">
                  <c:v>-0.375</c:v>
                </c:pt>
                <c:pt idx="15">
                  <c:v>-0.25</c:v>
                </c:pt>
                <c:pt idx="16">
                  <c:v>-0.625</c:v>
                </c:pt>
                <c:pt idx="17">
                  <c:v>-0.25</c:v>
                </c:pt>
                <c:pt idx="18">
                  <c:v>0.125</c:v>
                </c:pt>
                <c:pt idx="19">
                  <c:v>-0.125</c:v>
                </c:pt>
                <c:pt idx="20">
                  <c:v>-0.625</c:v>
                </c:pt>
                <c:pt idx="21">
                  <c:v>-0.375</c:v>
                </c:pt>
                <c:pt idx="22">
                  <c:v>-0.5</c:v>
                </c:pt>
                <c:pt idx="23">
                  <c:v>0.125</c:v>
                </c:pt>
                <c:pt idx="24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3-964F-869D-0E036C91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936591"/>
        <c:axId val="719557168"/>
      </c:barChart>
      <c:catAx>
        <c:axId val="154293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57168"/>
        <c:crosses val="autoZero"/>
        <c:auto val="1"/>
        <c:lblAlgn val="ctr"/>
        <c:lblOffset val="100"/>
        <c:noMultiLvlLbl val="0"/>
      </c:catAx>
      <c:valAx>
        <c:axId val="719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5</xdr:row>
      <xdr:rowOff>55033</xdr:rowOff>
    </xdr:from>
    <xdr:to>
      <xdr:col>11</xdr:col>
      <xdr:colOff>512234</xdr:colOff>
      <xdr:row>18</xdr:row>
      <xdr:rowOff>156633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90794-972E-A0D5-32CF-A730B9ED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35EE-1C0D-154E-977F-2DF518818178}">
  <dimension ref="A1:G29"/>
  <sheetViews>
    <sheetView tabSelected="1" topLeftCell="A8" zoomScale="150" zoomScaleNormal="150" workbookViewId="0">
      <selection activeCell="G28" sqref="G28:G29"/>
    </sheetView>
  </sheetViews>
  <sheetFormatPr baseColWidth="10" defaultRowHeight="16" x14ac:dyDescent="0.2"/>
  <cols>
    <col min="5" max="5" width="12.3320312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>
        <v>1</v>
      </c>
      <c r="B2">
        <v>0.125</v>
      </c>
      <c r="C2">
        <f>IF(B2&gt;0, 1, 0)</f>
        <v>1</v>
      </c>
      <c r="D2" s="1">
        <f>IF(C2=1,$E$28, $E$29)</f>
        <v>0.4732142857142857</v>
      </c>
      <c r="E2" s="1">
        <f>(B2-D2)^2</f>
        <v>0.1212531887755102</v>
      </c>
    </row>
    <row r="3" spans="1:5" x14ac:dyDescent="0.2">
      <c r="A3">
        <v>2</v>
      </c>
      <c r="B3">
        <v>0.5</v>
      </c>
      <c r="C3">
        <f t="shared" ref="C3:C26" si="0">IF(B3&gt;0, 1, 0)</f>
        <v>1</v>
      </c>
      <c r="D3" s="1">
        <f t="shared" ref="D3:D26" si="1">IF(C3=1,$E$28, $E$29)</f>
        <v>0.4732142857142857</v>
      </c>
      <c r="E3" s="1">
        <f t="shared" ref="E3:E26" si="2">(B3-D3)^2</f>
        <v>7.1747448979591916E-4</v>
      </c>
    </row>
    <row r="4" spans="1:5" x14ac:dyDescent="0.2">
      <c r="A4">
        <v>3</v>
      </c>
      <c r="B4">
        <v>0.625</v>
      </c>
      <c r="C4">
        <f t="shared" si="0"/>
        <v>1</v>
      </c>
      <c r="D4" s="1">
        <f t="shared" si="1"/>
        <v>0.4732142857142857</v>
      </c>
      <c r="E4" s="1">
        <f t="shared" si="2"/>
        <v>2.3038903061224494E-2</v>
      </c>
    </row>
    <row r="5" spans="1:5" x14ac:dyDescent="0.2">
      <c r="A5">
        <v>4</v>
      </c>
      <c r="B5">
        <v>0.875</v>
      </c>
      <c r="C5">
        <f t="shared" si="0"/>
        <v>1</v>
      </c>
      <c r="D5" s="1">
        <f t="shared" si="1"/>
        <v>0.4732142857142857</v>
      </c>
      <c r="E5" s="1">
        <f t="shared" si="2"/>
        <v>0.16143176020408165</v>
      </c>
    </row>
    <row r="6" spans="1:5" x14ac:dyDescent="0.2">
      <c r="A6">
        <v>5</v>
      </c>
      <c r="B6">
        <v>0.375</v>
      </c>
      <c r="C6">
        <f t="shared" si="0"/>
        <v>1</v>
      </c>
      <c r="D6" s="1">
        <f t="shared" si="1"/>
        <v>0.4732142857142857</v>
      </c>
      <c r="E6" s="1">
        <f t="shared" si="2"/>
        <v>9.6460459183673446E-3</v>
      </c>
    </row>
    <row r="7" spans="1:5" x14ac:dyDescent="0.2">
      <c r="A7">
        <v>6</v>
      </c>
      <c r="B7">
        <v>-0.375</v>
      </c>
      <c r="C7">
        <f t="shared" si="0"/>
        <v>0</v>
      </c>
      <c r="D7" s="1">
        <f t="shared" si="1"/>
        <v>-0.39772727272727271</v>
      </c>
      <c r="E7" s="1">
        <f t="shared" si="2"/>
        <v>5.1652892561983375E-4</v>
      </c>
    </row>
    <row r="8" spans="1:5" x14ac:dyDescent="0.2">
      <c r="A8">
        <v>7</v>
      </c>
      <c r="B8">
        <v>-0.625</v>
      </c>
      <c r="C8">
        <f t="shared" si="0"/>
        <v>0</v>
      </c>
      <c r="D8" s="1">
        <f t="shared" si="1"/>
        <v>-0.39772727272727271</v>
      </c>
      <c r="E8" s="1">
        <f t="shared" si="2"/>
        <v>5.1652892561983479E-2</v>
      </c>
    </row>
    <row r="9" spans="1:5" x14ac:dyDescent="0.2">
      <c r="A9">
        <v>8</v>
      </c>
      <c r="B9">
        <v>-0.25</v>
      </c>
      <c r="C9">
        <f t="shared" si="0"/>
        <v>0</v>
      </c>
      <c r="D9" s="1">
        <f t="shared" si="1"/>
        <v>-0.39772727272727271</v>
      </c>
      <c r="E9" s="1">
        <f t="shared" si="2"/>
        <v>2.182334710743801E-2</v>
      </c>
    </row>
    <row r="10" spans="1:5" x14ac:dyDescent="0.2">
      <c r="A10">
        <v>9</v>
      </c>
      <c r="B10">
        <v>0.5</v>
      </c>
      <c r="C10">
        <f t="shared" si="0"/>
        <v>1</v>
      </c>
      <c r="D10" s="1">
        <f t="shared" si="1"/>
        <v>0.4732142857142857</v>
      </c>
      <c r="E10" s="1">
        <f t="shared" si="2"/>
        <v>7.1747448979591916E-4</v>
      </c>
    </row>
    <row r="11" spans="1:5" x14ac:dyDescent="0.2">
      <c r="A11">
        <v>10</v>
      </c>
      <c r="B11">
        <v>0.25</v>
      </c>
      <c r="C11">
        <f t="shared" si="0"/>
        <v>1</v>
      </c>
      <c r="D11" s="1">
        <f t="shared" si="1"/>
        <v>0.4732142857142857</v>
      </c>
      <c r="E11" s="1">
        <f t="shared" si="2"/>
        <v>4.9824617346938771E-2</v>
      </c>
    </row>
    <row r="12" spans="1:5" x14ac:dyDescent="0.2">
      <c r="A12">
        <v>11</v>
      </c>
      <c r="B12">
        <v>0.875</v>
      </c>
      <c r="C12">
        <f t="shared" si="0"/>
        <v>1</v>
      </c>
      <c r="D12" s="1">
        <f t="shared" si="1"/>
        <v>0.4732142857142857</v>
      </c>
      <c r="E12" s="1">
        <f t="shared" si="2"/>
        <v>0.16143176020408165</v>
      </c>
    </row>
    <row r="13" spans="1:5" x14ac:dyDescent="0.2">
      <c r="A13">
        <v>12</v>
      </c>
      <c r="B13">
        <v>0.625</v>
      </c>
      <c r="C13">
        <f t="shared" si="0"/>
        <v>1</v>
      </c>
      <c r="D13" s="1">
        <f t="shared" si="1"/>
        <v>0.4732142857142857</v>
      </c>
      <c r="E13" s="1">
        <f t="shared" si="2"/>
        <v>2.3038903061224494E-2</v>
      </c>
    </row>
    <row r="14" spans="1:5" x14ac:dyDescent="0.2">
      <c r="A14">
        <v>13</v>
      </c>
      <c r="B14">
        <v>1.125</v>
      </c>
      <c r="C14">
        <f t="shared" si="0"/>
        <v>1</v>
      </c>
      <c r="D14" s="1">
        <f t="shared" si="1"/>
        <v>0.4732142857142857</v>
      </c>
      <c r="E14" s="1">
        <f t="shared" si="2"/>
        <v>0.42482461734693877</v>
      </c>
    </row>
    <row r="15" spans="1:5" x14ac:dyDescent="0.2">
      <c r="A15">
        <v>14</v>
      </c>
      <c r="B15">
        <v>0.125</v>
      </c>
      <c r="C15">
        <f t="shared" si="0"/>
        <v>1</v>
      </c>
      <c r="D15" s="1">
        <f t="shared" si="1"/>
        <v>0.4732142857142857</v>
      </c>
      <c r="E15" s="1">
        <f t="shared" si="2"/>
        <v>0.1212531887755102</v>
      </c>
    </row>
    <row r="16" spans="1:5" x14ac:dyDescent="0.2">
      <c r="A16">
        <v>15</v>
      </c>
      <c r="B16">
        <v>-0.375</v>
      </c>
      <c r="C16">
        <f t="shared" si="0"/>
        <v>0</v>
      </c>
      <c r="D16" s="1">
        <f t="shared" si="1"/>
        <v>-0.39772727272727271</v>
      </c>
      <c r="E16" s="1">
        <f t="shared" si="2"/>
        <v>5.1652892561983375E-4</v>
      </c>
    </row>
    <row r="17" spans="1:7" x14ac:dyDescent="0.2">
      <c r="A17">
        <v>16</v>
      </c>
      <c r="B17">
        <v>-0.25</v>
      </c>
      <c r="C17">
        <f t="shared" si="0"/>
        <v>0</v>
      </c>
      <c r="D17" s="1">
        <f t="shared" si="1"/>
        <v>-0.39772727272727271</v>
      </c>
      <c r="E17" s="1">
        <f>(B17-D17)^2</f>
        <v>2.182334710743801E-2</v>
      </c>
    </row>
    <row r="18" spans="1:7" x14ac:dyDescent="0.2">
      <c r="A18">
        <v>17</v>
      </c>
      <c r="B18">
        <v>-0.625</v>
      </c>
      <c r="C18">
        <f t="shared" si="0"/>
        <v>0</v>
      </c>
      <c r="D18" s="1">
        <f t="shared" si="1"/>
        <v>-0.39772727272727271</v>
      </c>
      <c r="E18" s="1">
        <f t="shared" si="2"/>
        <v>5.1652892561983479E-2</v>
      </c>
    </row>
    <row r="19" spans="1:7" x14ac:dyDescent="0.2">
      <c r="A19">
        <v>18</v>
      </c>
      <c r="B19">
        <v>-0.25</v>
      </c>
      <c r="C19">
        <f t="shared" si="0"/>
        <v>0</v>
      </c>
      <c r="D19" s="1">
        <f t="shared" si="1"/>
        <v>-0.39772727272727271</v>
      </c>
      <c r="E19" s="1">
        <f t="shared" si="2"/>
        <v>2.182334710743801E-2</v>
      </c>
    </row>
    <row r="20" spans="1:7" x14ac:dyDescent="0.2">
      <c r="A20">
        <v>19</v>
      </c>
      <c r="B20">
        <v>0.125</v>
      </c>
      <c r="C20">
        <f t="shared" si="0"/>
        <v>1</v>
      </c>
      <c r="D20" s="1">
        <f t="shared" si="1"/>
        <v>0.4732142857142857</v>
      </c>
      <c r="E20" s="1">
        <f t="shared" si="2"/>
        <v>0.1212531887755102</v>
      </c>
    </row>
    <row r="21" spans="1:7" x14ac:dyDescent="0.2">
      <c r="A21">
        <v>20</v>
      </c>
      <c r="B21">
        <v>-0.125</v>
      </c>
      <c r="C21">
        <f t="shared" si="0"/>
        <v>0</v>
      </c>
      <c r="D21" s="1">
        <f t="shared" si="1"/>
        <v>-0.39772727272727271</v>
      </c>
      <c r="E21" s="1">
        <f t="shared" si="2"/>
        <v>7.4380165289256187E-2</v>
      </c>
    </row>
    <row r="22" spans="1:7" x14ac:dyDescent="0.2">
      <c r="A22">
        <v>21</v>
      </c>
      <c r="B22">
        <v>-0.625</v>
      </c>
      <c r="C22">
        <f t="shared" si="0"/>
        <v>0</v>
      </c>
      <c r="D22" s="1">
        <f t="shared" si="1"/>
        <v>-0.39772727272727271</v>
      </c>
      <c r="E22" s="1">
        <f t="shared" si="2"/>
        <v>5.1652892561983479E-2</v>
      </c>
    </row>
    <row r="23" spans="1:7" x14ac:dyDescent="0.2">
      <c r="A23">
        <v>22</v>
      </c>
      <c r="B23">
        <v>-0.375</v>
      </c>
      <c r="C23">
        <f t="shared" si="0"/>
        <v>0</v>
      </c>
      <c r="D23" s="1">
        <f t="shared" si="1"/>
        <v>-0.39772727272727271</v>
      </c>
      <c r="E23" s="1">
        <f t="shared" si="2"/>
        <v>5.1652892561983375E-4</v>
      </c>
    </row>
    <row r="24" spans="1:7" x14ac:dyDescent="0.2">
      <c r="A24">
        <v>23</v>
      </c>
      <c r="B24">
        <v>-0.5</v>
      </c>
      <c r="C24">
        <f t="shared" si="0"/>
        <v>0</v>
      </c>
      <c r="D24" s="1">
        <f t="shared" si="1"/>
        <v>-0.39772727272727271</v>
      </c>
      <c r="E24" s="1">
        <f t="shared" si="2"/>
        <v>1.0459710743801656E-2</v>
      </c>
    </row>
    <row r="25" spans="1:7" x14ac:dyDescent="0.2">
      <c r="A25">
        <v>24</v>
      </c>
      <c r="B25">
        <v>0.125</v>
      </c>
      <c r="C25">
        <f t="shared" si="0"/>
        <v>1</v>
      </c>
      <c r="D25" s="1">
        <f t="shared" si="1"/>
        <v>0.4732142857142857</v>
      </c>
      <c r="E25" s="1">
        <f t="shared" si="2"/>
        <v>0.1212531887755102</v>
      </c>
    </row>
    <row r="26" spans="1:7" x14ac:dyDescent="0.2">
      <c r="A26">
        <v>25</v>
      </c>
      <c r="B26">
        <v>0.375</v>
      </c>
      <c r="C26">
        <f t="shared" si="0"/>
        <v>1</v>
      </c>
      <c r="D26" s="1">
        <f t="shared" si="1"/>
        <v>0.4732142857142857</v>
      </c>
      <c r="E26" s="1">
        <f t="shared" si="2"/>
        <v>9.6460459183673446E-3</v>
      </c>
    </row>
    <row r="27" spans="1:7" x14ac:dyDescent="0.2">
      <c r="C27" t="s">
        <v>4</v>
      </c>
      <c r="D27" t="s">
        <v>5</v>
      </c>
      <c r="E27" t="s">
        <v>6</v>
      </c>
      <c r="F27" t="s">
        <v>7</v>
      </c>
      <c r="G27" t="s">
        <v>8</v>
      </c>
    </row>
    <row r="28" spans="1:7" x14ac:dyDescent="0.2">
      <c r="B28" t="s">
        <v>2</v>
      </c>
      <c r="C28">
        <f>SUM(C2:C26)</f>
        <v>14</v>
      </c>
      <c r="D28">
        <f>SUMIF(B2:B26,"&gt;0")</f>
        <v>6.625</v>
      </c>
      <c r="E28" s="2">
        <f>D28/C28</f>
        <v>0.4732142857142857</v>
      </c>
      <c r="F28" s="1">
        <f>SUMIF(C$2:C$26, "=1", E$2:E$26)</f>
        <v>1.3493303571428572</v>
      </c>
      <c r="G28" s="1">
        <f>F28/E28</f>
        <v>2.851415094339623</v>
      </c>
    </row>
    <row r="29" spans="1:7" x14ac:dyDescent="0.2">
      <c r="B29" t="s">
        <v>3</v>
      </c>
      <c r="C29">
        <f>COUNT(C2:C26) - C28</f>
        <v>11</v>
      </c>
      <c r="D29">
        <f>SUMIF(B2:B26, "&lt;0")</f>
        <v>-4.375</v>
      </c>
      <c r="E29" s="2">
        <f>D29/C29</f>
        <v>-0.39772727272727271</v>
      </c>
      <c r="F29" s="1">
        <f>SUMIF(C$2:C$26, "=0", E$2:E$26)</f>
        <v>0.30681818181818177</v>
      </c>
      <c r="G29" s="1">
        <f>F29/E29</f>
        <v>-0.77142857142857135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 kilduff</dc:creator>
  <cp:lastModifiedBy>Patrick k kilduff</cp:lastModifiedBy>
  <dcterms:created xsi:type="dcterms:W3CDTF">2023-10-04T23:57:00Z</dcterms:created>
  <dcterms:modified xsi:type="dcterms:W3CDTF">2023-10-05T00:27:17Z</dcterms:modified>
</cp:coreProperties>
</file>