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_Rotker\Documents\"/>
    </mc:Choice>
  </mc:AlternateContent>
  <xr:revisionPtr revIDLastSave="0" documentId="8_{62CA7A4A-3737-4083-84B4-9F9CA87B366F}" xr6:coauthVersionLast="36" xr6:coauthVersionMax="36" xr10:uidLastSave="{00000000-0000-0000-0000-000000000000}"/>
  <bookViews>
    <workbookView xWindow="0" yWindow="0" windowWidth="28800" windowHeight="12225" xr2:uid="{59CF9489-9519-445C-AC97-D85F55220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I3" i="1"/>
  <c r="F3" i="1"/>
  <c r="H3" i="1" s="1"/>
  <c r="B8" i="1"/>
  <c r="E8" i="1"/>
  <c r="D8" i="1"/>
  <c r="C8" i="1"/>
  <c r="D5" i="1"/>
  <c r="C5" i="1"/>
  <c r="B2" i="1"/>
  <c r="C2" i="1" s="1"/>
  <c r="B5" i="1" l="1"/>
</calcChain>
</file>

<file path=xl/sharedStrings.xml><?xml version="1.0" encoding="utf-8"?>
<sst xmlns="http://schemas.openxmlformats.org/spreadsheetml/2006/main" count="16" uniqueCount="13">
  <si>
    <t>assembly dimensions (cm)</t>
  </si>
  <si>
    <t>No. Assemblies</t>
  </si>
  <si>
    <t>Height of assemblies</t>
  </si>
  <si>
    <t>fuel rod diameter (cm)</t>
  </si>
  <si>
    <t>No. Fuel Rods/ Assembly</t>
  </si>
  <si>
    <t>Total fuel volume (cm^3)</t>
  </si>
  <si>
    <t>(m^3)</t>
  </si>
  <si>
    <t>Total water volume (cm^3)</t>
  </si>
  <si>
    <t>mod/fuel ratio</t>
  </si>
  <si>
    <t>(liters)</t>
  </si>
  <si>
    <t>water volume inc. inter-assembly gap (cm^3)</t>
  </si>
  <si>
    <t>moles of water in channels @ atmospheric pressure</t>
  </si>
  <si>
    <t>p = nrt/v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</si>
</sst>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ABC87-1EB0-43AD-A2E6-320046161FBD}">
  <dimension ref="A1:I14"/>
  <sheetViews>
    <sheetView tabSelected="1" workbookViewId="0">
      <selection activeCell="C38" sqref="C38"/>
    </sheetView>
  </sheetViews>
  <sheetFormatPr defaultRowHeight="15" x14ac:dyDescent="0.25"/>
  <cols>
    <col min="1" max="1" width="25.140625" customWidth="1"/>
    <col min="2" max="2" width="24.140625" customWidth="1"/>
    <col min="3" max="3" width="41.7109375" customWidth="1"/>
    <col min="6" max="6" width="46" customWidth="1"/>
    <col min="8" max="8" width="10" bestFit="1" customWidth="1"/>
  </cols>
  <sheetData>
    <row r="1" spans="1:9" x14ac:dyDescent="0.25">
      <c r="A1" t="s">
        <v>0</v>
      </c>
      <c r="B1" t="s">
        <v>5</v>
      </c>
      <c r="C1" t="s">
        <v>6</v>
      </c>
    </row>
    <row r="2" spans="1:9" x14ac:dyDescent="0.25">
      <c r="A2">
        <v>13.754</v>
      </c>
      <c r="B2">
        <f>(A11/2)^2*PI()*A14*A8*A5</f>
        <v>24754968.268409576</v>
      </c>
      <c r="C2">
        <f>B2*(0.01)^3</f>
        <v>24.754968268409581</v>
      </c>
      <c r="F2" t="s">
        <v>11</v>
      </c>
      <c r="H2" t="s">
        <v>12</v>
      </c>
    </row>
    <row r="3" spans="1:9" x14ac:dyDescent="0.25">
      <c r="F3">
        <f>D8*1000*1000/18.04</f>
        <v>2194428.8926322768</v>
      </c>
      <c r="H3">
        <f>F3*8.314*293.15/E8</f>
        <v>135102.50000000003</v>
      </c>
      <c r="I3">
        <f>H3/1000</f>
        <v>135.10250000000002</v>
      </c>
    </row>
    <row r="4" spans="1:9" x14ac:dyDescent="0.25">
      <c r="A4" t="s">
        <v>1</v>
      </c>
      <c r="B4" t="s">
        <v>7</v>
      </c>
      <c r="C4" t="s">
        <v>6</v>
      </c>
      <c r="D4" t="s">
        <v>9</v>
      </c>
      <c r="H4">
        <f>H3/293.15</f>
        <v>460.8647450110866</v>
      </c>
    </row>
    <row r="5" spans="1:9" x14ac:dyDescent="0.25">
      <c r="A5">
        <v>764</v>
      </c>
      <c r="B5">
        <f>(A2^2*A5*A8)-B2</f>
        <v>35628747.500777632</v>
      </c>
      <c r="C5">
        <f>B5*(0.01)^3</f>
        <v>35.628747500777635</v>
      </c>
      <c r="D5">
        <f>B5*0.001</f>
        <v>35628.74750077763</v>
      </c>
    </row>
    <row r="7" spans="1:9" x14ac:dyDescent="0.25">
      <c r="A7" t="s">
        <v>2</v>
      </c>
      <c r="B7" t="s">
        <v>8</v>
      </c>
      <c r="C7" t="s">
        <v>10</v>
      </c>
      <c r="D7" t="s">
        <v>6</v>
      </c>
      <c r="E7" t="s">
        <v>9</v>
      </c>
    </row>
    <row r="8" spans="1:9" x14ac:dyDescent="0.25">
      <c r="A8">
        <v>417.8</v>
      </c>
      <c r="B8">
        <f>C8/B2</f>
        <v>1.5991738221537064</v>
      </c>
      <c r="C8">
        <f>(B5/0.9)*0.1+B5</f>
        <v>39587497.22308626</v>
      </c>
      <c r="D8">
        <f>C8*(0.01)^3</f>
        <v>39.587497223086267</v>
      </c>
      <c r="E8">
        <f>C8*0.001</f>
        <v>39587.497223086262</v>
      </c>
    </row>
    <row r="10" spans="1:9" x14ac:dyDescent="0.25">
      <c r="A10" t="s">
        <v>3</v>
      </c>
    </row>
    <row r="11" spans="1:9" x14ac:dyDescent="0.25">
      <c r="A11">
        <v>1.1180000000000001</v>
      </c>
    </row>
    <row r="13" spans="1:9" x14ac:dyDescent="0.25">
      <c r="A13" t="s">
        <v>4</v>
      </c>
    </row>
    <row r="14" spans="1:9" x14ac:dyDescent="0.25">
      <c r="A14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Massachusetts Lowell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Rotker, Austin T</dc:creator>
  <cp:lastModifiedBy>Rotker, Austin T</cp:lastModifiedBy>
  <dcterms:created xsi:type="dcterms:W3CDTF">2019-07-12T17:31:49Z</dcterms:created>
  <dcterms:modified xsi:type="dcterms:W3CDTF">2019-07-12T18:44:59Z</dcterms:modified>
</cp:coreProperties>
</file>