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034355EB-22C7-410A-BCE2-72F84064D9F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Income sheet" sheetId="1" r:id="rId1"/>
    <sheet name="Cash Flow Statement" sheetId="2" r:id="rId2"/>
    <sheet name="Balance shee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3" l="1"/>
  <c r="B15" i="3"/>
  <c r="B13" i="3"/>
  <c r="F12" i="1"/>
  <c r="E12" i="1"/>
  <c r="D12" i="1"/>
  <c r="C12" i="1"/>
  <c r="B12" i="1"/>
  <c r="C11" i="2"/>
  <c r="D11" i="2"/>
  <c r="E11" i="2"/>
  <c r="F11" i="2"/>
  <c r="B11" i="2"/>
  <c r="F14" i="1"/>
  <c r="E14" i="1"/>
  <c r="D14" i="1"/>
  <c r="C14" i="1"/>
  <c r="B14" i="1"/>
  <c r="F15" i="1"/>
  <c r="F17" i="1" s="1"/>
  <c r="F18" i="1" s="1"/>
  <c r="F19" i="1" s="1"/>
  <c r="E15" i="1"/>
  <c r="E17" i="1" s="1"/>
  <c r="E18" i="1" s="1"/>
  <c r="E19" i="1" s="1"/>
  <c r="D15" i="1"/>
  <c r="D17" i="1" s="1"/>
  <c r="D18" i="1" s="1"/>
  <c r="D19" i="1" s="1"/>
  <c r="C15" i="1"/>
  <c r="C17" i="1" s="1"/>
  <c r="C18" i="1" s="1"/>
  <c r="C19" i="1" s="1"/>
  <c r="B15" i="1"/>
  <c r="B17" i="1" s="1"/>
  <c r="B18" i="1" s="1"/>
  <c r="B19" i="1" s="1"/>
  <c r="C10" i="2"/>
  <c r="D10" i="2" s="1"/>
  <c r="E10" i="2" s="1"/>
  <c r="F10" i="2" s="1"/>
  <c r="C9" i="2"/>
  <c r="C8" i="2"/>
  <c r="D8" i="2" s="1"/>
  <c r="E8" i="2" s="1"/>
  <c r="F8" i="2" s="1"/>
  <c r="C7" i="2"/>
  <c r="D7" i="2" s="1"/>
  <c r="E7" i="2" s="1"/>
  <c r="F7" i="2" s="1"/>
  <c r="B14" i="2"/>
  <c r="B15" i="2" s="1"/>
  <c r="C14" i="2" l="1"/>
  <c r="C15" i="2" s="1"/>
  <c r="D9" i="2"/>
  <c r="D14" i="2" l="1"/>
  <c r="D15" i="2" s="1"/>
  <c r="E9" i="2"/>
  <c r="E14" i="2" l="1"/>
  <c r="E15" i="2" s="1"/>
  <c r="F9" i="2"/>
  <c r="F14" i="2" s="1"/>
  <c r="F15" i="2" s="1"/>
</calcChain>
</file>

<file path=xl/sharedStrings.xml><?xml version="1.0" encoding="utf-8"?>
<sst xmlns="http://schemas.openxmlformats.org/spreadsheetml/2006/main" count="54" uniqueCount="44">
  <si>
    <t>Teamspirit App</t>
  </si>
  <si>
    <t>Income Statement</t>
  </si>
  <si>
    <t>Y1</t>
  </si>
  <si>
    <t>Y2</t>
  </si>
  <si>
    <t>Y3</t>
  </si>
  <si>
    <t>Y4</t>
  </si>
  <si>
    <t>Y5</t>
  </si>
  <si>
    <t>Revenue</t>
  </si>
  <si>
    <t>Subscription fees</t>
  </si>
  <si>
    <t>In-app purchases</t>
  </si>
  <si>
    <t>Advertising revenue</t>
  </si>
  <si>
    <t>Total Revenue</t>
  </si>
  <si>
    <t>Cost of Goods Sold(COGS)</t>
  </si>
  <si>
    <t>Development Costs</t>
  </si>
  <si>
    <t>Infrastructure Costs</t>
  </si>
  <si>
    <t>Marketing Costs</t>
  </si>
  <si>
    <t>Maintainance and Updates</t>
  </si>
  <si>
    <t>Total COGS</t>
  </si>
  <si>
    <t>Interest Expense (VC financing)</t>
  </si>
  <si>
    <t>EBIT</t>
  </si>
  <si>
    <t>Tax (30% rate)</t>
  </si>
  <si>
    <t>Net Income</t>
  </si>
  <si>
    <t>Cash Flow Statement</t>
  </si>
  <si>
    <t>Additions:</t>
  </si>
  <si>
    <t>Changes in Operating Assets and Liabilities:</t>
  </si>
  <si>
    <t>Accounts Receivable</t>
  </si>
  <si>
    <t>Prepaid Expenses</t>
  </si>
  <si>
    <t>Accounts Payable</t>
  </si>
  <si>
    <t>Accrued Expenses</t>
  </si>
  <si>
    <t>Cash Flow from Operating Activities</t>
  </si>
  <si>
    <t>Beginning Cash Balance</t>
  </si>
  <si>
    <t>Net Increase in Cash</t>
  </si>
  <si>
    <t>Ending Cash Balance</t>
  </si>
  <si>
    <t>Assets</t>
  </si>
  <si>
    <t>Cash and Cash equivalents</t>
  </si>
  <si>
    <t>App algorithm and data</t>
  </si>
  <si>
    <t>Human resources</t>
  </si>
  <si>
    <t>Total Assets</t>
  </si>
  <si>
    <t>Liabilities</t>
  </si>
  <si>
    <t>Infrastructure Rent</t>
  </si>
  <si>
    <t>Total liabilities</t>
  </si>
  <si>
    <t>Equity:</t>
  </si>
  <si>
    <t>Total partner's equity deducting liabilities</t>
  </si>
  <si>
    <t>Total Liabilities and Equity: [Total Amount]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</si>
</sst>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1">
    <font>
      <sz val="11"/>
      <color theme="1"/>
      <name val="Calibri"/>
      <family val="2"/>
      <scheme val="minor"/>
    </font>
    <font>
      <sz val="12"/>
      <color rgb="FF000000"/>
      <name val="Arial Black"/>
    </font>
    <font>
      <sz val="12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4" fontId="2" fillId="0" borderId="0" xfId="0" applyNumberFormat="1" applyFont="1"/>
    <xf numFmtId="0" fontId="4" fillId="0" borderId="0" xfId="0" applyFont="1"/>
    <xf numFmtId="44" fontId="3" fillId="0" borderId="0" xfId="0" applyNumberFormat="1" applyFont="1"/>
    <xf numFmtId="0" fontId="5" fillId="0" borderId="0" xfId="0" applyFont="1"/>
    <xf numFmtId="44" fontId="0" fillId="0" borderId="0" xfId="0" applyNumberFormat="1"/>
    <xf numFmtId="0" fontId="6" fillId="0" borderId="0" xfId="0" applyFont="1"/>
    <xf numFmtId="44" fontId="6" fillId="0" borderId="0" xfId="0" applyNumberFormat="1" applyFont="1"/>
    <xf numFmtId="0" fontId="7" fillId="0" borderId="0" xfId="0" applyFont="1"/>
    <xf numFmtId="44" fontId="8" fillId="0" borderId="0" xfId="0" applyNumberFormat="1" applyFont="1"/>
    <xf numFmtId="44" fontId="9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D19" sqref="D19"/>
    </sheetView>
  </sheetViews>
  <sheetFormatPr defaultRowHeight="15"/>
  <cols>
    <col min="1" max="1" width="32.7109375" bestFit="1" customWidth="1"/>
    <col min="2" max="2" width="9.85546875" bestFit="1" customWidth="1"/>
    <col min="6" max="6" width="9.85546875" bestFit="1" customWidth="1"/>
  </cols>
  <sheetData>
    <row r="1" spans="1:6">
      <c r="A1" t="s">
        <v>0</v>
      </c>
    </row>
    <row r="2" spans="1:6">
      <c r="A2" t="s">
        <v>1</v>
      </c>
    </row>
    <row r="3" spans="1:6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s="11" t="s">
        <v>7</v>
      </c>
    </row>
    <row r="5" spans="1:6">
      <c r="A5" t="s">
        <v>8</v>
      </c>
      <c r="B5">
        <v>100000</v>
      </c>
      <c r="C5">
        <v>750000</v>
      </c>
      <c r="D5">
        <v>1000000</v>
      </c>
      <c r="E5">
        <v>1500000</v>
      </c>
      <c r="F5">
        <v>2000000</v>
      </c>
    </row>
    <row r="6" spans="1:6">
      <c r="A6" t="s">
        <v>9</v>
      </c>
      <c r="B6">
        <v>100000</v>
      </c>
      <c r="C6">
        <v>750000</v>
      </c>
      <c r="D6">
        <v>1000000</v>
      </c>
      <c r="E6">
        <v>1000000</v>
      </c>
      <c r="F6">
        <v>1500000</v>
      </c>
    </row>
    <row r="7" spans="1:6">
      <c r="A7" t="s">
        <v>10</v>
      </c>
      <c r="B7">
        <v>800000</v>
      </c>
      <c r="C7">
        <v>1500000</v>
      </c>
      <c r="D7">
        <v>3000000</v>
      </c>
      <c r="E7">
        <v>5000000</v>
      </c>
      <c r="F7">
        <v>6500000</v>
      </c>
    </row>
    <row r="8" spans="1:6">
      <c r="A8" s="11" t="s">
        <v>11</v>
      </c>
      <c r="B8">
        <v>1000000</v>
      </c>
      <c r="C8">
        <v>3000000</v>
      </c>
      <c r="D8">
        <v>5000000</v>
      </c>
      <c r="E8">
        <v>7500000</v>
      </c>
      <c r="F8">
        <v>10000000</v>
      </c>
    </row>
    <row r="10" spans="1:6">
      <c r="A10" s="11" t="s">
        <v>12</v>
      </c>
    </row>
    <row r="11" spans="1:6">
      <c r="A11" t="s">
        <v>13</v>
      </c>
      <c r="B11">
        <v>3000000</v>
      </c>
    </row>
    <row r="12" spans="1:6">
      <c r="A12" t="s">
        <v>14</v>
      </c>
      <c r="B12">
        <f>150000*12</f>
        <v>1800000</v>
      </c>
      <c r="C12">
        <f t="shared" ref="C12:F12" si="0">150000*12</f>
        <v>1800000</v>
      </c>
      <c r="D12">
        <f t="shared" si="0"/>
        <v>1800000</v>
      </c>
      <c r="E12">
        <f t="shared" si="0"/>
        <v>1800000</v>
      </c>
      <c r="F12">
        <f t="shared" si="0"/>
        <v>1800000</v>
      </c>
    </row>
    <row r="13" spans="1:6">
      <c r="A13" t="s">
        <v>15</v>
      </c>
      <c r="B13">
        <v>1500000</v>
      </c>
      <c r="C13">
        <v>1200000</v>
      </c>
      <c r="D13">
        <v>1000000</v>
      </c>
      <c r="E13">
        <v>800000</v>
      </c>
      <c r="F13">
        <v>600000</v>
      </c>
    </row>
    <row r="14" spans="1:6">
      <c r="A14" t="s">
        <v>16</v>
      </c>
      <c r="B14">
        <f>100000*12</f>
        <v>1200000</v>
      </c>
      <c r="C14">
        <f>100000*12</f>
        <v>1200000</v>
      </c>
      <c r="D14">
        <f>100000*12</f>
        <v>1200000</v>
      </c>
      <c r="E14">
        <f>100000*12</f>
        <v>1200000</v>
      </c>
      <c r="F14">
        <f>100000*12</f>
        <v>1200000</v>
      </c>
    </row>
    <row r="15" spans="1:6">
      <c r="A15" s="11" t="s">
        <v>17</v>
      </c>
      <c r="B15">
        <f>-SUM(B11:B14)</f>
        <v>-7500000</v>
      </c>
      <c r="C15">
        <f>-SUM(C11:C14)</f>
        <v>-4200000</v>
      </c>
      <c r="D15">
        <f>-SUM(D11:D14)</f>
        <v>-4000000</v>
      </c>
      <c r="E15">
        <f>-SUM(E11:E14)</f>
        <v>-3800000</v>
      </c>
      <c r="F15">
        <f>-SUM(F11:F14)</f>
        <v>-3600000</v>
      </c>
    </row>
    <row r="16" spans="1:6">
      <c r="A16" s="11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1" t="s">
        <v>19</v>
      </c>
      <c r="B17">
        <f>B8+B15</f>
        <v>-6500000</v>
      </c>
      <c r="C17">
        <f t="shared" ref="C17:F17" si="1">C8+C15</f>
        <v>-1200000</v>
      </c>
      <c r="D17">
        <f t="shared" si="1"/>
        <v>1000000</v>
      </c>
      <c r="E17">
        <f t="shared" si="1"/>
        <v>3700000</v>
      </c>
      <c r="F17">
        <f t="shared" si="1"/>
        <v>6400000</v>
      </c>
    </row>
    <row r="18" spans="1:6">
      <c r="A18" s="11" t="s">
        <v>20</v>
      </c>
      <c r="B18">
        <f>0.3*B17</f>
        <v>-1950000</v>
      </c>
      <c r="C18">
        <f t="shared" ref="C18:F18" si="2">0.3*C17</f>
        <v>-360000</v>
      </c>
      <c r="D18">
        <f t="shared" si="2"/>
        <v>300000</v>
      </c>
      <c r="E18">
        <f t="shared" si="2"/>
        <v>1110000</v>
      </c>
      <c r="F18">
        <f t="shared" si="2"/>
        <v>1920000</v>
      </c>
    </row>
    <row r="19" spans="1:6">
      <c r="A19" s="11" t="s">
        <v>21</v>
      </c>
      <c r="B19">
        <f>B17-B18</f>
        <v>-4550000</v>
      </c>
      <c r="C19">
        <f t="shared" ref="C19:F19" si="3">C17-C18</f>
        <v>-840000</v>
      </c>
      <c r="D19">
        <f t="shared" si="3"/>
        <v>700000</v>
      </c>
      <c r="E19">
        <f t="shared" si="3"/>
        <v>2590000</v>
      </c>
      <c r="F19">
        <f t="shared" si="3"/>
        <v>4480000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353F-C5F3-4E99-B9FE-79E3CF521C74}">
  <dimension ref="A1:G22"/>
  <sheetViews>
    <sheetView tabSelected="1" workbookViewId="0">
      <selection activeCell="B4" sqref="B4"/>
    </sheetView>
  </sheetViews>
  <sheetFormatPr defaultRowHeight="15"/>
  <cols>
    <col min="1" max="1" width="45.7109375" customWidth="1"/>
    <col min="2" max="2" width="21.28515625" customWidth="1"/>
    <col min="3" max="3" width="18.5703125" customWidth="1"/>
    <col min="4" max="4" width="18.42578125" customWidth="1"/>
    <col min="5" max="5" width="21" customWidth="1"/>
    <col min="6" max="6" width="24" customWidth="1"/>
    <col min="7" max="7" width="31.140625" customWidth="1"/>
  </cols>
  <sheetData>
    <row r="1" spans="1:7" ht="19.5">
      <c r="A1" s="1"/>
    </row>
    <row r="2" spans="1:7" ht="18">
      <c r="C2" s="5" t="s">
        <v>22</v>
      </c>
    </row>
    <row r="3" spans="1:7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ht="15.75">
      <c r="A4" s="2" t="s">
        <v>21</v>
      </c>
      <c r="B4" s="4">
        <v>-5000000</v>
      </c>
      <c r="C4" s="10">
        <v>-1300000</v>
      </c>
      <c r="D4" s="10">
        <v>300000</v>
      </c>
      <c r="E4" s="10">
        <v>2200000</v>
      </c>
      <c r="F4" s="10">
        <v>4100000</v>
      </c>
    </row>
    <row r="5" spans="1:7" ht="15.75">
      <c r="A5" s="2" t="s">
        <v>23</v>
      </c>
      <c r="B5" s="4"/>
      <c r="C5" s="10"/>
      <c r="D5" s="10"/>
      <c r="E5" s="10"/>
      <c r="F5" s="10"/>
    </row>
    <row r="6" spans="1:7" ht="15.75">
      <c r="A6" s="2" t="s">
        <v>24</v>
      </c>
      <c r="B6" s="4"/>
    </row>
    <row r="7" spans="1:7" ht="15.75">
      <c r="A7" s="2" t="s">
        <v>25</v>
      </c>
      <c r="B7" s="4">
        <v>180000</v>
      </c>
      <c r="C7" s="4">
        <f>B7+0.1*B7</f>
        <v>198000</v>
      </c>
      <c r="D7" s="4">
        <f>C7+0.1*C7</f>
        <v>217800</v>
      </c>
      <c r="E7" s="4">
        <f>D7+0.1*D7</f>
        <v>239580</v>
      </c>
      <c r="F7" s="4">
        <f>E7+0.1*E7</f>
        <v>263538</v>
      </c>
      <c r="G7" s="8"/>
    </row>
    <row r="8" spans="1:7" ht="15.75">
      <c r="A8" s="2" t="s">
        <v>26</v>
      </c>
      <c r="B8" s="4">
        <v>60000</v>
      </c>
      <c r="C8" s="4">
        <f>B8*1.1</f>
        <v>66000</v>
      </c>
      <c r="D8" s="4">
        <f t="shared" ref="D8:F8" si="0">C8*1.1</f>
        <v>72600</v>
      </c>
      <c r="E8" s="4">
        <f t="shared" si="0"/>
        <v>79860</v>
      </c>
      <c r="F8" s="4">
        <f t="shared" si="0"/>
        <v>87846</v>
      </c>
      <c r="G8" s="8"/>
    </row>
    <row r="9" spans="1:7" ht="15.75">
      <c r="A9" s="2" t="s">
        <v>27</v>
      </c>
      <c r="B9" s="4">
        <v>180000</v>
      </c>
      <c r="C9" s="4">
        <f>B9*1.1</f>
        <v>198000.00000000003</v>
      </c>
      <c r="D9" s="4">
        <f t="shared" ref="D9:F9" si="1">C9*1.1</f>
        <v>217800.00000000006</v>
      </c>
      <c r="E9" s="4">
        <f t="shared" si="1"/>
        <v>239580.00000000009</v>
      </c>
      <c r="F9" s="4">
        <f t="shared" si="1"/>
        <v>263538.00000000012</v>
      </c>
      <c r="G9" s="8"/>
    </row>
    <row r="10" spans="1:7" ht="15.75">
      <c r="A10" s="2" t="s">
        <v>28</v>
      </c>
      <c r="B10" s="4">
        <v>60000</v>
      </c>
      <c r="C10" s="4">
        <f>B10*1.1</f>
        <v>66000</v>
      </c>
      <c r="D10" s="4">
        <f t="shared" ref="D10:F10" si="2">C10*1.1</f>
        <v>72600</v>
      </c>
      <c r="E10" s="4">
        <f t="shared" si="2"/>
        <v>79860</v>
      </c>
      <c r="F10" s="4">
        <f t="shared" si="2"/>
        <v>87846</v>
      </c>
    </row>
    <row r="11" spans="1:7" ht="15.75">
      <c r="A11" s="3" t="s">
        <v>29</v>
      </c>
      <c r="B11" s="6">
        <f>B4+B9+B10-B7-B8</f>
        <v>-5000000</v>
      </c>
      <c r="C11" s="6">
        <f>C4+C9+C10-C7-C8</f>
        <v>-1300000</v>
      </c>
      <c r="D11" s="6">
        <f>D4+D9+D10-D7-D8</f>
        <v>300000</v>
      </c>
      <c r="E11" s="6">
        <f>E4+E9+E10-E7-E8</f>
        <v>2200000</v>
      </c>
      <c r="F11" s="6">
        <f>F4+F9+F10-F7-F8</f>
        <v>4100000</v>
      </c>
    </row>
    <row r="13" spans="1:7" ht="15.75">
      <c r="A13" s="2" t="s">
        <v>30</v>
      </c>
      <c r="B13" s="4">
        <v>1000000</v>
      </c>
      <c r="C13" s="4">
        <v>3000000</v>
      </c>
      <c r="D13" s="4">
        <v>5000000</v>
      </c>
      <c r="E13" s="4">
        <v>7500000</v>
      </c>
      <c r="F13" s="4">
        <v>10000000</v>
      </c>
    </row>
    <row r="14" spans="1:7" ht="15.75">
      <c r="A14" s="2" t="s">
        <v>31</v>
      </c>
      <c r="B14" s="4">
        <f>B11+B16-B22</f>
        <v>-5000000</v>
      </c>
      <c r="C14" s="4">
        <f>C11+C16-C22</f>
        <v>-1300000</v>
      </c>
      <c r="D14" s="4">
        <f>D11+D16-D22</f>
        <v>300000</v>
      </c>
      <c r="E14" s="4">
        <f>E11+E16-E22</f>
        <v>2200000</v>
      </c>
      <c r="F14" s="4">
        <f>F11+F16-F22</f>
        <v>4100000</v>
      </c>
    </row>
    <row r="15" spans="1:7" ht="15.75">
      <c r="A15" s="3" t="s">
        <v>32</v>
      </c>
      <c r="B15" s="6">
        <f>B13+B14</f>
        <v>-4000000</v>
      </c>
      <c r="C15" s="6">
        <f t="shared" ref="C15:F15" si="3">C13+C14</f>
        <v>1700000</v>
      </c>
      <c r="D15" s="6">
        <f t="shared" si="3"/>
        <v>5300000</v>
      </c>
      <c r="E15" s="6">
        <f t="shared" si="3"/>
        <v>9700000</v>
      </c>
      <c r="F15" s="6">
        <f t="shared" si="3"/>
        <v>14100000</v>
      </c>
    </row>
    <row r="16" spans="1:7" ht="15.75">
      <c r="A16" s="3"/>
      <c r="B16" s="6"/>
      <c r="C16" s="6"/>
      <c r="D16" s="6"/>
      <c r="E16" s="6"/>
      <c r="F16" s="6"/>
    </row>
    <row r="17" spans="1:7">
      <c r="B17" s="11"/>
      <c r="C17" s="11"/>
      <c r="D17" s="11"/>
      <c r="E17" s="11"/>
      <c r="F17" s="11"/>
    </row>
    <row r="18" spans="1:7" ht="18">
      <c r="A18" s="7"/>
    </row>
    <row r="20" spans="1:7" ht="15.75">
      <c r="A20" s="2"/>
      <c r="B20" s="4"/>
      <c r="C20" s="13"/>
      <c r="D20" s="13"/>
      <c r="E20" s="13"/>
      <c r="F20" s="13"/>
      <c r="G20" s="9"/>
    </row>
    <row r="21" spans="1:7" ht="15.75">
      <c r="A21" s="2"/>
      <c r="B21" s="4"/>
      <c r="C21" s="13"/>
      <c r="D21" s="13"/>
      <c r="E21" s="13"/>
      <c r="F21" s="13"/>
      <c r="G21" s="9"/>
    </row>
    <row r="22" spans="1:7" ht="15.75">
      <c r="A22" s="3"/>
      <c r="B22" s="6"/>
      <c r="C22" s="12"/>
      <c r="D22" s="12"/>
      <c r="E22" s="12"/>
      <c r="F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2028-C8CE-48CA-A810-67B06266FA35}">
  <dimension ref="A2:B22"/>
  <sheetViews>
    <sheetView workbookViewId="0">
      <selection activeCell="H9" sqref="H9"/>
    </sheetView>
  </sheetViews>
  <sheetFormatPr defaultRowHeight="15"/>
  <cols>
    <col min="1" max="1" width="50.5703125" bestFit="1" customWidth="1"/>
    <col min="2" max="2" width="16.140625" bestFit="1" customWidth="1"/>
  </cols>
  <sheetData>
    <row r="2" spans="1:2" ht="15.75">
      <c r="A2" s="14" t="s">
        <v>33</v>
      </c>
      <c r="B2" s="9"/>
    </row>
    <row r="3" spans="1:2" ht="15.75">
      <c r="A3" s="9"/>
      <c r="B3" s="9"/>
    </row>
    <row r="4" spans="1:2" ht="15.75">
      <c r="A4" s="9" t="s">
        <v>34</v>
      </c>
      <c r="B4" s="9">
        <v>2000000</v>
      </c>
    </row>
    <row r="5" spans="1:2" ht="15.75">
      <c r="A5" s="9" t="s">
        <v>35</v>
      </c>
      <c r="B5" s="9">
        <v>4500000</v>
      </c>
    </row>
    <row r="6" spans="1:2" ht="15.75">
      <c r="A6" s="9" t="s">
        <v>36</v>
      </c>
      <c r="B6" s="9">
        <v>1000000</v>
      </c>
    </row>
    <row r="7" spans="1:2" ht="15.75">
      <c r="A7" s="9" t="s">
        <v>37</v>
      </c>
      <c r="B7" s="9">
        <v>7500000</v>
      </c>
    </row>
    <row r="8" spans="1:2" ht="15.75">
      <c r="A8" s="9"/>
      <c r="B8" s="9"/>
    </row>
    <row r="9" spans="1:2" ht="15.75">
      <c r="A9" s="14" t="s">
        <v>38</v>
      </c>
      <c r="B9" s="9"/>
    </row>
    <row r="10" spans="1:2" ht="15.75">
      <c r="A10" s="9"/>
      <c r="B10" s="9"/>
    </row>
    <row r="11" spans="1:2" ht="15.75">
      <c r="A11" s="9" t="s">
        <v>27</v>
      </c>
      <c r="B11" s="9"/>
    </row>
    <row r="12" spans="1:2" ht="15.75">
      <c r="A12" s="9" t="s">
        <v>13</v>
      </c>
      <c r="B12" s="9">
        <v>3000000</v>
      </c>
    </row>
    <row r="13" spans="1:2" ht="15.75">
      <c r="A13" s="9" t="s">
        <v>39</v>
      </c>
      <c r="B13" s="9">
        <f>150000*12</f>
        <v>1800000</v>
      </c>
    </row>
    <row r="14" spans="1:2" ht="15.75">
      <c r="A14" s="9" t="s">
        <v>15</v>
      </c>
      <c r="B14" s="9">
        <v>1500000</v>
      </c>
    </row>
    <row r="15" spans="1:2" ht="15.75">
      <c r="A15" s="9" t="s">
        <v>16</v>
      </c>
      <c r="B15" s="9">
        <f>100000*12</f>
        <v>1200000</v>
      </c>
    </row>
    <row r="16" spans="1:2" ht="15.75">
      <c r="A16" s="9"/>
      <c r="B16" s="9"/>
    </row>
    <row r="17" spans="1:2" ht="15.75">
      <c r="A17" s="9" t="s">
        <v>40</v>
      </c>
      <c r="B17" s="9">
        <v>7500000</v>
      </c>
    </row>
    <row r="18" spans="1:2" ht="15.75">
      <c r="A18" s="9"/>
      <c r="B18" s="9"/>
    </row>
    <row r="19" spans="1:2" ht="15.75">
      <c r="A19" s="14" t="s">
        <v>41</v>
      </c>
      <c r="B19" s="9"/>
    </row>
    <row r="20" spans="1:2" ht="15.75">
      <c r="A20" s="9" t="s">
        <v>42</v>
      </c>
      <c r="B20" s="9">
        <v>0</v>
      </c>
    </row>
    <row r="21" spans="1:2" ht="15.75">
      <c r="A21" s="9"/>
      <c r="B21" s="9"/>
    </row>
    <row r="22" spans="1:2" ht="15.75">
      <c r="A22" s="14" t="s">
        <v>43</v>
      </c>
      <c r="B22" s="14">
        <f>50000*150</f>
        <v>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2023-04-16T06:48:26Z</dcterms:created>
  <dcterms:modified xsi:type="dcterms:W3CDTF">2023-04-16T16:16:14Z</dcterms:modified>
  <cp:category/>
  <cp:contentStatus/>
</cp:coreProperties>
</file>