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codeName="ThisWorkbook"/>
  <xr:revisionPtr revIDLastSave="0" documentId="8_{630F9B48-A64E-4B6F-ACCB-EF7CB2F07C4D}" xr6:coauthVersionLast="47" xr6:coauthVersionMax="47" xr10:uidLastSave="{00000000-0000-0000-0000-000000000000}"/>
  <bookViews>
    <workbookView xWindow="0" yWindow="0" windowWidth="0" windowHeight="0" firstSheet="2" activeTab="2" xr2:uid="{00000000-000D-0000-FFFF-FFFF00000000}"/>
  </bookViews>
  <sheets>
    <sheet name="Model" sheetId="1" r:id="rId1"/>
    <sheet name="Annotation R1" sheetId="2" r:id="rId2"/>
    <sheet name="Annotation R2" sheetId="3" r:id="rId3"/>
  </sheets>
  <definedNames>
    <definedName name="_xlnm._FilterDatabase" localSheetId="1" hidden="1">'Annotation R1'!$A$1:$F$70</definedName>
    <definedName name="_xlnm._FilterDatabase" localSheetId="2" hidden="1">'Annotation R2'!$A$1:$F$70</definedName>
    <definedName name="_xlnm._FilterDatabase" localSheetId="0" hidden="1">Model!$A$1:$G$1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2" i="1" l="1"/>
  <c r="L70" i="3"/>
  <c r="K70" i="3"/>
  <c r="J70" i="3"/>
  <c r="N70" i="3" s="1"/>
  <c r="O70" i="3" s="1"/>
  <c r="G70" i="3"/>
  <c r="H70" i="3" s="1"/>
  <c r="L69" i="3"/>
  <c r="K69" i="3"/>
  <c r="J69" i="3"/>
  <c r="N69" i="3" s="1"/>
  <c r="O69" i="3" s="1"/>
  <c r="G69" i="3"/>
  <c r="H69" i="3" s="1"/>
  <c r="L68" i="3"/>
  <c r="K68" i="3"/>
  <c r="J68" i="3"/>
  <c r="N68" i="3" s="1"/>
  <c r="O68" i="3" s="1"/>
  <c r="G68" i="3"/>
  <c r="H68" i="3" s="1"/>
  <c r="L67" i="3"/>
  <c r="K67" i="3"/>
  <c r="J67" i="3"/>
  <c r="N67" i="3" s="1"/>
  <c r="O67" i="3" s="1"/>
  <c r="G67" i="3"/>
  <c r="H67" i="3" s="1"/>
  <c r="L66" i="3"/>
  <c r="K66" i="3"/>
  <c r="J66" i="3"/>
  <c r="N66" i="3" s="1"/>
  <c r="O66" i="3" s="1"/>
  <c r="G66" i="3"/>
  <c r="H66" i="3" s="1"/>
  <c r="L65" i="3"/>
  <c r="K65" i="3"/>
  <c r="J65" i="3"/>
  <c r="N65" i="3" s="1"/>
  <c r="O65" i="3" s="1"/>
  <c r="G65" i="3"/>
  <c r="H65" i="3" s="1"/>
  <c r="L64" i="3"/>
  <c r="K64" i="3"/>
  <c r="J64" i="3"/>
  <c r="N64" i="3" s="1"/>
  <c r="O64" i="3" s="1"/>
  <c r="G64" i="3"/>
  <c r="H64" i="3" s="1"/>
  <c r="L63" i="3"/>
  <c r="K63" i="3"/>
  <c r="J63" i="3"/>
  <c r="N63" i="3" s="1"/>
  <c r="O63" i="3" s="1"/>
  <c r="G63" i="3"/>
  <c r="H63" i="3" s="1"/>
  <c r="L62" i="3"/>
  <c r="K62" i="3"/>
  <c r="J62" i="3"/>
  <c r="N62" i="3" s="1"/>
  <c r="O62" i="3" s="1"/>
  <c r="G62" i="3"/>
  <c r="H62" i="3" s="1"/>
  <c r="L61" i="3"/>
  <c r="K61" i="3"/>
  <c r="J61" i="3"/>
  <c r="N61" i="3" s="1"/>
  <c r="O61" i="3" s="1"/>
  <c r="G61" i="3"/>
  <c r="H61" i="3" s="1"/>
  <c r="L60" i="3"/>
  <c r="K60" i="3"/>
  <c r="J60" i="3"/>
  <c r="N60" i="3" s="1"/>
  <c r="O60" i="3" s="1"/>
  <c r="G60" i="3"/>
  <c r="H60" i="3" s="1"/>
  <c r="L59" i="3"/>
  <c r="K59" i="3"/>
  <c r="J59" i="3"/>
  <c r="N59" i="3" s="1"/>
  <c r="O59" i="3" s="1"/>
  <c r="G59" i="3"/>
  <c r="H59" i="3" s="1"/>
  <c r="L58" i="3"/>
  <c r="K58" i="3"/>
  <c r="J58" i="3"/>
  <c r="N58" i="3" s="1"/>
  <c r="O58" i="3" s="1"/>
  <c r="G58" i="3"/>
  <c r="H58" i="3" s="1"/>
  <c r="L57" i="3"/>
  <c r="K57" i="3"/>
  <c r="J57" i="3"/>
  <c r="N57" i="3" s="1"/>
  <c r="O57" i="3" s="1"/>
  <c r="G57" i="3"/>
  <c r="H57" i="3" s="1"/>
  <c r="L56" i="3"/>
  <c r="K56" i="3"/>
  <c r="J56" i="3"/>
  <c r="N56" i="3" s="1"/>
  <c r="O56" i="3" s="1"/>
  <c r="G56" i="3"/>
  <c r="H56" i="3" s="1"/>
  <c r="L55" i="3"/>
  <c r="K55" i="3"/>
  <c r="J55" i="3"/>
  <c r="N55" i="3" s="1"/>
  <c r="O55" i="3" s="1"/>
  <c r="G55" i="3"/>
  <c r="H55" i="3" s="1"/>
  <c r="L54" i="3"/>
  <c r="K54" i="3"/>
  <c r="J54" i="3"/>
  <c r="N54" i="3" s="1"/>
  <c r="O54" i="3" s="1"/>
  <c r="G54" i="3"/>
  <c r="H54" i="3" s="1"/>
  <c r="L53" i="3"/>
  <c r="K53" i="3"/>
  <c r="J53" i="3"/>
  <c r="N53" i="3" s="1"/>
  <c r="O53" i="3" s="1"/>
  <c r="G53" i="3"/>
  <c r="H53" i="3" s="1"/>
  <c r="L52" i="3"/>
  <c r="K52" i="3"/>
  <c r="J52" i="3"/>
  <c r="N52" i="3" s="1"/>
  <c r="O52" i="3" s="1"/>
  <c r="G52" i="3"/>
  <c r="H52" i="3" s="1"/>
  <c r="L51" i="3"/>
  <c r="K51" i="3"/>
  <c r="J51" i="3"/>
  <c r="N51" i="3" s="1"/>
  <c r="O51" i="3" s="1"/>
  <c r="G51" i="3"/>
  <c r="H51" i="3" s="1"/>
  <c r="L50" i="3"/>
  <c r="K50" i="3"/>
  <c r="J50" i="3"/>
  <c r="N50" i="3" s="1"/>
  <c r="O50" i="3" s="1"/>
  <c r="G50" i="3"/>
  <c r="H50" i="3" s="1"/>
  <c r="L49" i="3"/>
  <c r="K49" i="3"/>
  <c r="J49" i="3"/>
  <c r="N49" i="3" s="1"/>
  <c r="O49" i="3" s="1"/>
  <c r="G49" i="3"/>
  <c r="H49" i="3" s="1"/>
  <c r="L48" i="3"/>
  <c r="K48" i="3"/>
  <c r="J48" i="3"/>
  <c r="N48" i="3" s="1"/>
  <c r="O48" i="3" s="1"/>
  <c r="G48" i="3"/>
  <c r="H48" i="3" s="1"/>
  <c r="L47" i="3"/>
  <c r="K47" i="3"/>
  <c r="J47" i="3"/>
  <c r="N47" i="3" s="1"/>
  <c r="O47" i="3" s="1"/>
  <c r="G47" i="3"/>
  <c r="H47" i="3" s="1"/>
  <c r="L46" i="3"/>
  <c r="K46" i="3"/>
  <c r="J46" i="3"/>
  <c r="N46" i="3" s="1"/>
  <c r="O46" i="3" s="1"/>
  <c r="G46" i="3"/>
  <c r="H46" i="3" s="1"/>
  <c r="L45" i="3"/>
  <c r="K45" i="3"/>
  <c r="J45" i="3"/>
  <c r="N45" i="3" s="1"/>
  <c r="O45" i="3" s="1"/>
  <c r="G45" i="3"/>
  <c r="H45" i="3" s="1"/>
  <c r="L44" i="3"/>
  <c r="K44" i="3"/>
  <c r="J44" i="3"/>
  <c r="N44" i="3" s="1"/>
  <c r="O44" i="3" s="1"/>
  <c r="G44" i="3"/>
  <c r="H44" i="3" s="1"/>
  <c r="L43" i="3"/>
  <c r="K43" i="3"/>
  <c r="J43" i="3"/>
  <c r="N43" i="3" s="1"/>
  <c r="O43" i="3" s="1"/>
  <c r="G43" i="3"/>
  <c r="H43" i="3" s="1"/>
  <c r="L42" i="3"/>
  <c r="K42" i="3"/>
  <c r="J42" i="3"/>
  <c r="N42" i="3" s="1"/>
  <c r="O42" i="3" s="1"/>
  <c r="G42" i="3"/>
  <c r="H42" i="3" s="1"/>
  <c r="L41" i="3"/>
  <c r="K41" i="3"/>
  <c r="J41" i="3"/>
  <c r="N41" i="3" s="1"/>
  <c r="O41" i="3" s="1"/>
  <c r="G41" i="3"/>
  <c r="H41" i="3" s="1"/>
  <c r="L40" i="3"/>
  <c r="K40" i="3"/>
  <c r="J40" i="3"/>
  <c r="N40" i="3" s="1"/>
  <c r="O40" i="3" s="1"/>
  <c r="G40" i="3"/>
  <c r="H40" i="3" s="1"/>
  <c r="L39" i="3"/>
  <c r="K39" i="3"/>
  <c r="J39" i="3"/>
  <c r="N39" i="3" s="1"/>
  <c r="O39" i="3" s="1"/>
  <c r="G39" i="3"/>
  <c r="H39" i="3" s="1"/>
  <c r="L38" i="3"/>
  <c r="K38" i="3"/>
  <c r="J38" i="3"/>
  <c r="N38" i="3" s="1"/>
  <c r="O38" i="3" s="1"/>
  <c r="G38" i="3"/>
  <c r="H38" i="3" s="1"/>
  <c r="L37" i="3"/>
  <c r="K37" i="3"/>
  <c r="J37" i="3"/>
  <c r="N37" i="3" s="1"/>
  <c r="O37" i="3" s="1"/>
  <c r="G37" i="3"/>
  <c r="H37" i="3" s="1"/>
  <c r="L36" i="3"/>
  <c r="K36" i="3"/>
  <c r="J36" i="3"/>
  <c r="N36" i="3" s="1"/>
  <c r="O36" i="3" s="1"/>
  <c r="G36" i="3"/>
  <c r="H36" i="3" s="1"/>
  <c r="L35" i="3"/>
  <c r="K35" i="3"/>
  <c r="J35" i="3"/>
  <c r="N35" i="3" s="1"/>
  <c r="O35" i="3" s="1"/>
  <c r="G35" i="3"/>
  <c r="H35" i="3" s="1"/>
  <c r="L34" i="3"/>
  <c r="K34" i="3"/>
  <c r="J34" i="3"/>
  <c r="N34" i="3" s="1"/>
  <c r="O34" i="3" s="1"/>
  <c r="G34" i="3"/>
  <c r="H34" i="3" s="1"/>
  <c r="L33" i="3"/>
  <c r="K33" i="3"/>
  <c r="J33" i="3"/>
  <c r="N33" i="3" s="1"/>
  <c r="O33" i="3" s="1"/>
  <c r="G33" i="3"/>
  <c r="H33" i="3" s="1"/>
  <c r="L32" i="3"/>
  <c r="K32" i="3"/>
  <c r="J32" i="3"/>
  <c r="N32" i="3" s="1"/>
  <c r="O32" i="3" s="1"/>
  <c r="G32" i="3"/>
  <c r="H32" i="3" s="1"/>
  <c r="L31" i="3"/>
  <c r="K31" i="3"/>
  <c r="J31" i="3"/>
  <c r="N31" i="3" s="1"/>
  <c r="O31" i="3" s="1"/>
  <c r="G31" i="3"/>
  <c r="H31" i="3" s="1"/>
  <c r="L30" i="3"/>
  <c r="K30" i="3"/>
  <c r="J30" i="3"/>
  <c r="N30" i="3" s="1"/>
  <c r="O30" i="3" s="1"/>
  <c r="G30" i="3"/>
  <c r="H30" i="3" s="1"/>
  <c r="L29" i="3"/>
  <c r="K29" i="3"/>
  <c r="J29" i="3"/>
  <c r="N29" i="3" s="1"/>
  <c r="O29" i="3" s="1"/>
  <c r="G29" i="3"/>
  <c r="H29" i="3" s="1"/>
  <c r="L28" i="3"/>
  <c r="K28" i="3"/>
  <c r="J28" i="3"/>
  <c r="N28" i="3" s="1"/>
  <c r="O28" i="3" s="1"/>
  <c r="G28" i="3"/>
  <c r="H28" i="3" s="1"/>
  <c r="L27" i="3"/>
  <c r="K27" i="3"/>
  <c r="J27" i="3"/>
  <c r="N27" i="3" s="1"/>
  <c r="O27" i="3" s="1"/>
  <c r="G27" i="3"/>
  <c r="H27" i="3" s="1"/>
  <c r="L26" i="3"/>
  <c r="K26" i="3"/>
  <c r="J26" i="3"/>
  <c r="N26" i="3" s="1"/>
  <c r="O26" i="3" s="1"/>
  <c r="G26" i="3"/>
  <c r="H26" i="3" s="1"/>
  <c r="L25" i="3"/>
  <c r="K25" i="3"/>
  <c r="J25" i="3"/>
  <c r="N25" i="3" s="1"/>
  <c r="O25" i="3" s="1"/>
  <c r="G25" i="3"/>
  <c r="H25" i="3" s="1"/>
  <c r="L24" i="3"/>
  <c r="K24" i="3"/>
  <c r="J24" i="3"/>
  <c r="N24" i="3" s="1"/>
  <c r="O24" i="3" s="1"/>
  <c r="G24" i="3"/>
  <c r="H24" i="3" s="1"/>
  <c r="L23" i="3"/>
  <c r="K23" i="3"/>
  <c r="J23" i="3"/>
  <c r="N23" i="3" s="1"/>
  <c r="O23" i="3" s="1"/>
  <c r="G23" i="3"/>
  <c r="H23" i="3" s="1"/>
  <c r="L22" i="3"/>
  <c r="K22" i="3"/>
  <c r="J22" i="3"/>
  <c r="N22" i="3" s="1"/>
  <c r="O22" i="3" s="1"/>
  <c r="G22" i="3"/>
  <c r="H22" i="3" s="1"/>
  <c r="L21" i="3"/>
  <c r="K21" i="3"/>
  <c r="J21" i="3"/>
  <c r="N21" i="3" s="1"/>
  <c r="O21" i="3" s="1"/>
  <c r="G21" i="3"/>
  <c r="H21" i="3" s="1"/>
  <c r="L20" i="3"/>
  <c r="K20" i="3"/>
  <c r="J20" i="3"/>
  <c r="N20" i="3" s="1"/>
  <c r="O20" i="3" s="1"/>
  <c r="G20" i="3"/>
  <c r="H20" i="3" s="1"/>
  <c r="L19" i="3"/>
  <c r="K19" i="3"/>
  <c r="J19" i="3"/>
  <c r="N19" i="3" s="1"/>
  <c r="O19" i="3" s="1"/>
  <c r="G19" i="3"/>
  <c r="H19" i="3" s="1"/>
  <c r="L18" i="3"/>
  <c r="K18" i="3"/>
  <c r="J18" i="3"/>
  <c r="N18" i="3" s="1"/>
  <c r="O18" i="3" s="1"/>
  <c r="G18" i="3"/>
  <c r="H18" i="3" s="1"/>
  <c r="L17" i="3"/>
  <c r="K17" i="3"/>
  <c r="J17" i="3"/>
  <c r="N17" i="3" s="1"/>
  <c r="O17" i="3" s="1"/>
  <c r="G17" i="3"/>
  <c r="H17" i="3" s="1"/>
  <c r="L16" i="3"/>
  <c r="K16" i="3"/>
  <c r="J16" i="3"/>
  <c r="N16" i="3" s="1"/>
  <c r="O16" i="3" s="1"/>
  <c r="G16" i="3"/>
  <c r="H16" i="3" s="1"/>
  <c r="L15" i="3"/>
  <c r="K15" i="3"/>
  <c r="J15" i="3"/>
  <c r="N15" i="3" s="1"/>
  <c r="O15" i="3" s="1"/>
  <c r="G15" i="3"/>
  <c r="H15" i="3" s="1"/>
  <c r="L14" i="3"/>
  <c r="K14" i="3"/>
  <c r="J14" i="3"/>
  <c r="N14" i="3" s="1"/>
  <c r="O14" i="3" s="1"/>
  <c r="G14" i="3"/>
  <c r="H14" i="3" s="1"/>
  <c r="L13" i="3"/>
  <c r="K13" i="3"/>
  <c r="J13" i="3"/>
  <c r="N13" i="3" s="1"/>
  <c r="O13" i="3" s="1"/>
  <c r="G13" i="3"/>
  <c r="H13" i="3" s="1"/>
  <c r="L12" i="3"/>
  <c r="K12" i="3"/>
  <c r="J12" i="3"/>
  <c r="N12" i="3" s="1"/>
  <c r="O12" i="3" s="1"/>
  <c r="G12" i="3"/>
  <c r="H12" i="3" s="1"/>
  <c r="L11" i="3"/>
  <c r="K11" i="3"/>
  <c r="J11" i="3"/>
  <c r="N11" i="3" s="1"/>
  <c r="O11" i="3" s="1"/>
  <c r="G11" i="3"/>
  <c r="H11" i="3" s="1"/>
  <c r="L10" i="3"/>
  <c r="K10" i="3"/>
  <c r="J10" i="3"/>
  <c r="N10" i="3" s="1"/>
  <c r="O10" i="3" s="1"/>
  <c r="G10" i="3"/>
  <c r="H10" i="3" s="1"/>
  <c r="L9" i="3"/>
  <c r="K9" i="3"/>
  <c r="J9" i="3"/>
  <c r="N9" i="3" s="1"/>
  <c r="O9" i="3" s="1"/>
  <c r="G9" i="3"/>
  <c r="H9" i="3" s="1"/>
  <c r="L8" i="3"/>
  <c r="K8" i="3"/>
  <c r="J8" i="3"/>
  <c r="N8" i="3" s="1"/>
  <c r="O8" i="3" s="1"/>
  <c r="G8" i="3"/>
  <c r="H8" i="3" s="1"/>
  <c r="L7" i="3"/>
  <c r="K7" i="3"/>
  <c r="J7" i="3"/>
  <c r="N7" i="3" s="1"/>
  <c r="O7" i="3" s="1"/>
  <c r="G7" i="3"/>
  <c r="H7" i="3" s="1"/>
  <c r="L6" i="3"/>
  <c r="K6" i="3"/>
  <c r="J6" i="3"/>
  <c r="N6" i="3" s="1"/>
  <c r="O6" i="3" s="1"/>
  <c r="G6" i="3"/>
  <c r="H6" i="3" s="1"/>
  <c r="L5" i="3"/>
  <c r="K5" i="3"/>
  <c r="J5" i="3"/>
  <c r="N5" i="3" s="1"/>
  <c r="O5" i="3" s="1"/>
  <c r="G5" i="3"/>
  <c r="H5" i="3" s="1"/>
  <c r="L4" i="3"/>
  <c r="K4" i="3"/>
  <c r="J4" i="3"/>
  <c r="N4" i="3" s="1"/>
  <c r="O4" i="3" s="1"/>
  <c r="G4" i="3"/>
  <c r="H4" i="3" s="1"/>
  <c r="L3" i="3"/>
  <c r="K3" i="3"/>
  <c r="J3" i="3"/>
  <c r="N3" i="3" s="1"/>
  <c r="O3" i="3" s="1"/>
  <c r="G3" i="3"/>
  <c r="H3" i="3" s="1"/>
  <c r="L2" i="3"/>
  <c r="L71" i="3" s="1"/>
  <c r="K2" i="3"/>
  <c r="K71" i="3" s="1"/>
  <c r="J2" i="3"/>
  <c r="G2" i="3"/>
  <c r="H2" i="3" s="1"/>
  <c r="F84" i="1"/>
  <c r="G83" i="1"/>
  <c r="F83" i="1"/>
  <c r="F81" i="1"/>
  <c r="F85" i="1" s="1"/>
  <c r="G82" i="1"/>
  <c r="O71" i="1"/>
  <c r="N71" i="1"/>
  <c r="M71" i="1"/>
  <c r="L71" i="1"/>
  <c r="K71" i="1"/>
  <c r="K73" i="2"/>
  <c r="L73" i="2"/>
  <c r="J73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45" i="2"/>
  <c r="K45" i="2"/>
  <c r="L45" i="2"/>
  <c r="J46" i="2"/>
  <c r="K46" i="2"/>
  <c r="L46" i="2"/>
  <c r="J47" i="2"/>
  <c r="K47" i="2"/>
  <c r="L47" i="2"/>
  <c r="J48" i="2"/>
  <c r="K48" i="2"/>
  <c r="L48" i="2"/>
  <c r="J49" i="2"/>
  <c r="K49" i="2"/>
  <c r="L49" i="2"/>
  <c r="J50" i="2"/>
  <c r="K50" i="2"/>
  <c r="L50" i="2"/>
  <c r="J51" i="2"/>
  <c r="K51" i="2"/>
  <c r="L51" i="2"/>
  <c r="J52" i="2"/>
  <c r="K52" i="2"/>
  <c r="L52" i="2"/>
  <c r="J53" i="2"/>
  <c r="K53" i="2"/>
  <c r="L53" i="2"/>
  <c r="J54" i="2"/>
  <c r="K54" i="2"/>
  <c r="L54" i="2"/>
  <c r="J55" i="2"/>
  <c r="K55" i="2"/>
  <c r="L55" i="2"/>
  <c r="J56" i="2"/>
  <c r="K56" i="2"/>
  <c r="L56" i="2"/>
  <c r="J57" i="2"/>
  <c r="K57" i="2"/>
  <c r="L57" i="2"/>
  <c r="J58" i="2"/>
  <c r="K58" i="2"/>
  <c r="L58" i="2"/>
  <c r="J59" i="2"/>
  <c r="K59" i="2"/>
  <c r="L59" i="2"/>
  <c r="J60" i="2"/>
  <c r="K60" i="2"/>
  <c r="L60" i="2"/>
  <c r="J61" i="2"/>
  <c r="K61" i="2"/>
  <c r="L61" i="2"/>
  <c r="J62" i="2"/>
  <c r="K62" i="2"/>
  <c r="L62" i="2"/>
  <c r="J63" i="2"/>
  <c r="K63" i="2"/>
  <c r="L63" i="2"/>
  <c r="J64" i="2"/>
  <c r="K64" i="2"/>
  <c r="L64" i="2"/>
  <c r="J65" i="2"/>
  <c r="K65" i="2"/>
  <c r="L65" i="2"/>
  <c r="J66" i="2"/>
  <c r="K66" i="2"/>
  <c r="L66" i="2"/>
  <c r="J67" i="2"/>
  <c r="K67" i="2"/>
  <c r="L67" i="2"/>
  <c r="J68" i="2"/>
  <c r="K68" i="2"/>
  <c r="L68" i="2"/>
  <c r="J69" i="2"/>
  <c r="K69" i="2"/>
  <c r="L69" i="2"/>
  <c r="J70" i="2"/>
  <c r="K70" i="2"/>
  <c r="L70" i="2"/>
  <c r="K2" i="2"/>
  <c r="K71" i="2" s="1"/>
  <c r="J2" i="2"/>
  <c r="L2" i="2"/>
  <c r="L71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2" i="2"/>
  <c r="H2" i="2" s="1"/>
  <c r="E2" i="1" s="1"/>
  <c r="F2" i="1" s="1"/>
  <c r="J71" i="3" l="1"/>
  <c r="N2" i="3"/>
  <c r="O2" i="3" s="1"/>
  <c r="O72" i="3" s="1"/>
  <c r="O73" i="3" s="1"/>
  <c r="J71" i="2"/>
  <c r="N2" i="2"/>
  <c r="O2" i="2" s="1"/>
  <c r="N70" i="2"/>
  <c r="O70" i="2" s="1"/>
  <c r="N69" i="2"/>
  <c r="O69" i="2" s="1"/>
  <c r="N68" i="2"/>
  <c r="O68" i="2" s="1"/>
  <c r="N67" i="2"/>
  <c r="O67" i="2" s="1"/>
  <c r="N66" i="2"/>
  <c r="O66" i="2" s="1"/>
  <c r="N65" i="2"/>
  <c r="O65" i="2" s="1"/>
  <c r="N64" i="2"/>
  <c r="O64" i="2" s="1"/>
  <c r="N63" i="2"/>
  <c r="O63" i="2" s="1"/>
  <c r="N62" i="2"/>
  <c r="O62" i="2" s="1"/>
  <c r="N61" i="2"/>
  <c r="O61" i="2" s="1"/>
  <c r="N60" i="2"/>
  <c r="O60" i="2" s="1"/>
  <c r="N59" i="2"/>
  <c r="O59" i="2" s="1"/>
  <c r="N58" i="2"/>
  <c r="O58" i="2" s="1"/>
  <c r="N57" i="2"/>
  <c r="O57" i="2" s="1"/>
  <c r="N56" i="2"/>
  <c r="O56" i="2" s="1"/>
  <c r="N55" i="2"/>
  <c r="O55" i="2" s="1"/>
  <c r="N54" i="2"/>
  <c r="O54" i="2" s="1"/>
  <c r="N53" i="2"/>
  <c r="O53" i="2" s="1"/>
  <c r="N52" i="2"/>
  <c r="O52" i="2" s="1"/>
  <c r="N51" i="2"/>
  <c r="O51" i="2" s="1"/>
  <c r="N50" i="2"/>
  <c r="O50" i="2" s="1"/>
  <c r="N49" i="2"/>
  <c r="O49" i="2" s="1"/>
  <c r="N48" i="2"/>
  <c r="O48" i="2" s="1"/>
  <c r="N47" i="2"/>
  <c r="O47" i="2" s="1"/>
  <c r="N46" i="2"/>
  <c r="O46" i="2" s="1"/>
  <c r="N45" i="2"/>
  <c r="O45" i="2" s="1"/>
  <c r="N44" i="2"/>
  <c r="O44" i="2" s="1"/>
  <c r="N43" i="2"/>
  <c r="O43" i="2" s="1"/>
  <c r="N42" i="2"/>
  <c r="O42" i="2" s="1"/>
  <c r="N41" i="2"/>
  <c r="O41" i="2" s="1"/>
  <c r="N40" i="2"/>
  <c r="O40" i="2" s="1"/>
  <c r="N39" i="2"/>
  <c r="O39" i="2" s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F71" i="1" s="1"/>
  <c r="M71" i="3" l="1"/>
  <c r="O72" i="2"/>
  <c r="O73" i="2" s="1"/>
  <c r="M71" i="2"/>
  <c r="K72" i="3" l="1"/>
  <c r="K73" i="3" s="1"/>
  <c r="L72" i="3"/>
  <c r="L73" i="3" s="1"/>
  <c r="J72" i="3"/>
  <c r="L72" i="2"/>
  <c r="K72" i="2"/>
  <c r="J72" i="2"/>
  <c r="M72" i="2" s="1"/>
  <c r="M73" i="2"/>
  <c r="J78" i="2" s="1"/>
  <c r="J73" i="3" l="1"/>
  <c r="M73" i="3" s="1"/>
  <c r="J78" i="3" s="1"/>
  <c r="M72" i="3"/>
</calcChain>
</file>

<file path=xl/sharedStrings.xml><?xml version="1.0" encoding="utf-8"?>
<sst xmlns="http://schemas.openxmlformats.org/spreadsheetml/2006/main" count="1189" uniqueCount="240">
  <si>
    <t>item/name</t>
  </si>
  <si>
    <t>item/artist</t>
  </si>
  <si>
    <t>item/model result</t>
  </si>
  <si>
    <t>item/rating model</t>
  </si>
  <si>
    <t>Annotators R1</t>
  </si>
  <si>
    <t>Accuracy R1</t>
  </si>
  <si>
    <t>poitive</t>
  </si>
  <si>
    <t>negative</t>
  </si>
  <si>
    <t>pos/neg</t>
  </si>
  <si>
    <t>neg/pos</t>
  </si>
  <si>
    <t>neg/neut</t>
  </si>
  <si>
    <t>​abcdefu</t>
  </si>
  <si>
    <t>GAYLE</t>
  </si>
  <si>
    <t>{'neg': 0.177, 'neu': 0.729, 'pos': 0.094, 'compound': -0.99}</t>
  </si>
  <si>
    <t>22</t>
  </si>
  <si>
    <t>Taylor Swift</t>
  </si>
  <si>
    <t>{'neg': 0.075, 'neu': 0.661, 'pos': 0.264, 'compound': 0.998}</t>
  </si>
  <si>
    <t>positive</t>
  </si>
  <si>
    <t>A Thousand Miles</t>
  </si>
  <si>
    <t>Vanessa Carlton</t>
  </si>
  <si>
    <t>{'neg': 0.048, 'neu': 0.93, 'pos': 0.022, 'compound': -0.7392}</t>
  </si>
  <si>
    <t>All Time Low</t>
  </si>
  <si>
    <t>Jon Bellion</t>
  </si>
  <si>
    <t>{'neg': 0.712, 'neu': 0.261, 'pos': 0.027, 'compound': -0.9999}</t>
  </si>
  <si>
    <t>All You Wanted</t>
  </si>
  <si>
    <t>Michelle Branch</t>
  </si>
  <si>
    <t>{'neg': 0.041, 'neu': 0.783, 'pos': 0.176, 'compound': 0.9881}</t>
  </si>
  <si>
    <t>Amnesia</t>
  </si>
  <si>
    <t>5 Seconds of Summer</t>
  </si>
  <si>
    <t>{'neg': 0.096, 'neu': 0.774, 'pos': 0.13, 'compound': 0.9645}</t>
  </si>
  <si>
    <t>Applause</t>
  </si>
  <si>
    <t>Lady Gaga</t>
  </si>
  <si>
    <t>{'neg': 0.033, 'neu': 0.784, 'pos': 0.183, 'compound': 0.9976}</t>
  </si>
  <si>
    <t>Astronaut in the Ocean</t>
  </si>
  <si>
    <t>Masked Wolf</t>
  </si>
  <si>
    <t>{'neg': 0.085, 'neu': 0.714, 'pos': 0.201, 'compound': 0.9926}</t>
  </si>
  <si>
    <t>Back to December</t>
  </si>
  <si>
    <t>{'neg': 0.045, 'neu': 0.799, 'pos': 0.156, 'compound': 0.9962}</t>
  </si>
  <si>
    <t>Beautiful</t>
  </si>
  <si>
    <t>Christina Aguilera</t>
  </si>
  <si>
    <t>{'neg': 0.12, 'neu': 0.702, 'pos': 0.178, 'compound': 0.9776}</t>
  </si>
  <si>
    <t>Believing</t>
  </si>
  <si>
    <t>The Calling</t>
  </si>
  <si>
    <t>{'neg': 0.11, 'neu': 0.818, 'pos': 0.071, 'compound': -0.8414}</t>
  </si>
  <si>
    <t>Bleeding Love</t>
  </si>
  <si>
    <t>Leona Lewis</t>
  </si>
  <si>
    <t>{'neg': 0.103, 'neu': 0.657, 'pos': 0.24, 'compound': 0.9983}</t>
  </si>
  <si>
    <t>Blurred Lines</t>
  </si>
  <si>
    <t>Robin Thicke</t>
  </si>
  <si>
    <t>{'neg': 0.102, 'neu': 0.735, 'pos': 0.163, 'compound': 0.9856}</t>
  </si>
  <si>
    <t>Breathe</t>
  </si>
  <si>
    <t>Ryan Star</t>
  </si>
  <si>
    <t>{'neg': 0.094, 'neu': 0.832, 'pos': 0.074, 'compound': -0.8689}</t>
  </si>
  <si>
    <t>Chasing Cars</t>
  </si>
  <si>
    <t>Snow Patrol</t>
  </si>
  <si>
    <t>{'neg': 0.069, 'neu': 0.882, 'pos': 0.048, 'compound': -0.3814}</t>
  </si>
  <si>
    <t>Chasing the Sun</t>
  </si>
  <si>
    <t>The Wanted</t>
  </si>
  <si>
    <t>{'neg': 0.0, 'neu': 0.897, 'pos': 0.103, 'compound': 0.9902}</t>
  </si>
  <si>
    <t>Clocks</t>
  </si>
  <si>
    <t>Coldplay</t>
  </si>
  <si>
    <t>{'neg': 0.068, 'neu': 0.899, 'pos': 0.033, 'compound': -0.7399}</t>
  </si>
  <si>
    <t>Crystal Ball</t>
  </si>
  <si>
    <t>Keane</t>
  </si>
  <si>
    <t>{'neg': 0.079, 'neu': 0.817, 'pos': 0.104, 'compound': 0.8507}</t>
  </si>
  <si>
    <t>Dark Horse</t>
  </si>
  <si>
    <t>Katy Perry</t>
  </si>
  <si>
    <t>{'neg': 0.083, 'neu': 0.604, 'pos': 0.314, 'compound': 0.9994}</t>
  </si>
  <si>
    <t>Diamonds</t>
  </si>
  <si>
    <t>Rihanna</t>
  </si>
  <si>
    <t>{'neg': 0.004, 'neu': 0.449, 'pos': 0.548, 'compound': 0.9998}</t>
  </si>
  <si>
    <t>Disturbia</t>
  </si>
  <si>
    <t>{'neg': 0.056, 'neu': 0.832, 'pos': 0.112, 'compound': 0.9869}</t>
  </si>
  <si>
    <t>Don't Tell Me</t>
  </si>
  <si>
    <t>Avril Lavigne</t>
  </si>
  <si>
    <t>{'neg': 0.092, 'neu': 0.78, 'pos': 0.129, 'compound': 0.915}</t>
  </si>
  <si>
    <t>Early Winter</t>
  </si>
  <si>
    <t>Gwen Stefani</t>
  </si>
  <si>
    <t>{'neg': 0.075, 'neu': 0.812, 'pos': 0.113, 'compound': 0.8656}</t>
  </si>
  <si>
    <t>Fallin' for You</t>
  </si>
  <si>
    <t>Colbie Caillat</t>
  </si>
  <si>
    <t>{'neg': 0.063, 'neu': 0.857, 'pos': 0.08, 'compound': 0.2103}</t>
  </si>
  <si>
    <t>First Time</t>
  </si>
  <si>
    <t>Lifehouse</t>
  </si>
  <si>
    <t>{'neg': 0.066, 'neu': 0.689, 'pos': 0.245, 'compound': 0.9956}</t>
  </si>
  <si>
    <t>Glad You Came</t>
  </si>
  <si>
    <t>{'neg': 0.011, 'neu': 0.815, 'pos': 0.174, 'compound': 0.9956}</t>
  </si>
  <si>
    <t>Hey Ya!</t>
  </si>
  <si>
    <t>OutKast</t>
  </si>
  <si>
    <t>{'neg': 0.078, 'neu': 0.805, 'pos': 0.118, 'compound': 0.9778}</t>
  </si>
  <si>
    <t>High Enough</t>
  </si>
  <si>
    <t>K.Flay</t>
  </si>
  <si>
    <t>{'neg': 0.085, 'neu': 0.745, 'pos': 0.17, 'compound': 0.9879}</t>
  </si>
  <si>
    <t>Hope</t>
  </si>
  <si>
    <t>XXXTENTACION</t>
  </si>
  <si>
    <t>{'neg': 0.198, 'neu': 0.624, 'pos': 0.178, 'compound': -0.7939}</t>
  </si>
  <si>
    <t>Hot N Cold</t>
  </si>
  <si>
    <t>{'neg': 0.151, 'neu': 0.71, 'pos': 0.139, 'compound': -0.3561}</t>
  </si>
  <si>
    <t>I Will Remember You</t>
  </si>
  <si>
    <t>Ryan Cabrera</t>
  </si>
  <si>
    <t>{'neg': 0.009, 'neu': 0.913, 'pos': 0.078, 'compound': 0.9559}</t>
  </si>
  <si>
    <t>I'm Like a Bird</t>
  </si>
  <si>
    <t>Nelly Furtado</t>
  </si>
  <si>
    <t>{'neg': 0.021, 'neu': 0.789, 'pos': 0.19, 'compound': 0.9986}</t>
  </si>
  <si>
    <t>Insomnia</t>
  </si>
  <si>
    <t>Daya</t>
  </si>
  <si>
    <t>{'neg': 0.056, 'neu': 0.823, 'pos': 0.121, 'compound': 0.9771}</t>
  </si>
  <si>
    <t>Keep Holding On</t>
  </si>
  <si>
    <t>{'neg': 0.043, 'neu': 0.846, 'pos': 0.111, 'compound': 0.9789}</t>
  </si>
  <si>
    <t>Let Me Love You</t>
  </si>
  <si>
    <t>DJ Snake</t>
  </si>
  <si>
    <t>{'neg': 0.082, 'neu': 0.715, 'pos': 0.203, 'compound': 0.9956}</t>
  </si>
  <si>
    <t>Levitating</t>
  </si>
  <si>
    <t>Dua Lipa</t>
  </si>
  <si>
    <t>{'neg': 0.032, 'neu': 0.728, 'pos': 0.239, 'compound': 0.9989}</t>
  </si>
  <si>
    <t>Life For Rent</t>
  </si>
  <si>
    <t>Dido</t>
  </si>
  <si>
    <t>{'neg': 0.051, 'neu': 0.749, 'pos': 0.2, 'compound': 0.995}</t>
  </si>
  <si>
    <t>Light On</t>
  </si>
  <si>
    <t>David Cook</t>
  </si>
  <si>
    <t>{'neg': 0.083, 'neu': 0.855, 'pos': 0.062, 'compound': 0.0963}</t>
  </si>
  <si>
    <t>Locked Out of Heaven</t>
  </si>
  <si>
    <t>Bruno Mars</t>
  </si>
  <si>
    <t>{'neg': 0.004, 'neu': 0.551, 'pos': 0.446, 'compound': 0.9996}</t>
  </si>
  <si>
    <t>Look At Me!</t>
  </si>
  <si>
    <t>{'neg': 0.277, 'neu': 0.637, 'pos': 0.086, 'compound': -0.9982}</t>
  </si>
  <si>
    <t>Lost Boy</t>
  </si>
  <si>
    <t>Ruth B.</t>
  </si>
  <si>
    <t>{'neg': 0.116, 'neu': 0.702, 'pos': 0.183, 'compound': 0.9892}</t>
  </si>
  <si>
    <t>Love Yourself</t>
  </si>
  <si>
    <t>Justin Bieber</t>
  </si>
  <si>
    <t>{'neg': 0.094, 'neu': 0.729, 'pos': 0.176, 'compound': 0.9954}</t>
  </si>
  <si>
    <t>Miss You</t>
  </si>
  <si>
    <t>Oliver Tree &amp; Robin Schulz</t>
  </si>
  <si>
    <t>{'neg': 0.125, 'neu': 0.751, 'pos': 0.124, 'compound': -0.0938}</t>
  </si>
  <si>
    <t>Mr. Brightside</t>
  </si>
  <si>
    <t>The Killers</t>
  </si>
  <si>
    <t>{'neg': 0.088, 'neu': 0.805, 'pos': 0.108, 'compound': 0.5362}</t>
  </si>
  <si>
    <t>Name</t>
  </si>
  <si>
    <t>The Goo Goo Dolls</t>
  </si>
  <si>
    <t>{'neg': 0.075, 'neu': 0.877, 'pos': 0.048, 'compound': -0.7959}</t>
  </si>
  <si>
    <t>Old Town Road</t>
  </si>
  <si>
    <t>Lil Nas X</t>
  </si>
  <si>
    <t>{'neg': 0.016, 'neu': 0.917, 'pos': 0.067, 'compound': 0.7936}</t>
  </si>
  <si>
    <t>One Dance</t>
  </si>
  <si>
    <t>Drake</t>
  </si>
  <si>
    <t>{'neg': 0.031, 'neu': 0.815, 'pos': 0.154, 'compound': 0.9971}</t>
  </si>
  <si>
    <t>Personal</t>
  </si>
  <si>
    <t>The Vamps</t>
  </si>
  <si>
    <t>{'neg': 0.194, 'neu': 0.632, 'pos': 0.174, 'compound': -0.9793}</t>
  </si>
  <si>
    <t>Realize</t>
  </si>
  <si>
    <t>{'neg': 0.037, 'neu': 0.895, 'pos': 0.068, 'compound': 0.906}</t>
  </si>
  <si>
    <t>Rise</t>
  </si>
  <si>
    <t>Jonas Blue</t>
  </si>
  <si>
    <t>{'neg': 0.104, 'neu': 0.771, 'pos': 0.125, 'compound': 0.5015}</t>
  </si>
  <si>
    <t>Say My Name</t>
  </si>
  <si>
    <t>Destiny's Child</t>
  </si>
  <si>
    <t>{'neg': 0.035, 'neu': 0.665, 'pos': 0.3, 'compound': 0.9999}</t>
  </si>
  <si>
    <t>Shape of You</t>
  </si>
  <si>
    <t>Ed Sheeran</t>
  </si>
  <si>
    <t>{'neg': 0.014, 'neu': 0.751, 'pos': 0.235, 'compound': 0.9996}</t>
  </si>
  <si>
    <t>Sleep All Day</t>
  </si>
  <si>
    <t>Jason Mraz</t>
  </si>
  <si>
    <t>{'neg': 0.051, 'neu': 0.89, 'pos': 0.058, 'compound': 0.8062}</t>
  </si>
  <si>
    <t>Somebody to You</t>
  </si>
  <si>
    <t>{'neg': 0.058, 'neu': 0.687, 'pos': 0.254, 'compound': 0.9988}</t>
  </si>
  <si>
    <t>Stay</t>
  </si>
  <si>
    <t>SafetySuit</t>
  </si>
  <si>
    <t>{'neg': 0.06, 'neu': 0.925, 'pos': 0.015, 'compound': -0.9484}</t>
  </si>
  <si>
    <t>Story of My Life</t>
  </si>
  <si>
    <t>One Direction</t>
  </si>
  <si>
    <t>{'neg': 0.059, 'neu': 0.815, 'pos': 0.126, 'compound': 0.9881}</t>
  </si>
  <si>
    <t>Stressed Out</t>
  </si>
  <si>
    <t>​twenty one pilots</t>
  </si>
  <si>
    <t>{'neg': 0.068, 'neu': 0.733, 'pos': 0.199, 'compound': 0.9981}</t>
  </si>
  <si>
    <t>Sugar</t>
  </si>
  <si>
    <t>Maroon 5</t>
  </si>
  <si>
    <t>{'neg': 0.065, 'neu': 0.645, 'pos': 0.29, 'compound': 0.999}</t>
  </si>
  <si>
    <t>The Reason</t>
  </si>
  <si>
    <t>Hoobastank</t>
  </si>
  <si>
    <t>{'neg': 0.076, 'neu': 0.891, 'pos': 0.033, 'compound': -0.9108}</t>
  </si>
  <si>
    <t>TiK ToK</t>
  </si>
  <si>
    <t>Kesha</t>
  </si>
  <si>
    <t>{'neg': 0.055, 'neu': 0.772, 'pos': 0.174, 'compound': 0.9959}</t>
  </si>
  <si>
    <t>True</t>
  </si>
  <si>
    <t>{'neg': 0.05, 'neu': 0.776, 'pos': 0.173, 'compound': 0.9861}</t>
  </si>
  <si>
    <t>Under the Influence</t>
  </si>
  <si>
    <t>Chris Brown</t>
  </si>
  <si>
    <t>{'neg': 0.039, 'neu': 0.753, 'pos': 0.209, 'compound': 0.9945}</t>
  </si>
  <si>
    <t>Unstoppable</t>
  </si>
  <si>
    <t>Sia</t>
  </si>
  <si>
    <t>{'neg': 0.168, 'neu': 0.599, 'pos': 0.234, 'compound': 0.9907}</t>
  </si>
  <si>
    <t>We Belong Together</t>
  </si>
  <si>
    <t>Mariah Carey</t>
  </si>
  <si>
    <t>{'neg': 0.109, 'neu': 0.836, 'pos': 0.054, 'compound': -0.9842}</t>
  </si>
  <si>
    <t>When I Was Your Man</t>
  </si>
  <si>
    <t>{'neg': 0.086, 'neu': 0.709, 'pos': 0.204, 'compound': 0.993}</t>
  </si>
  <si>
    <t>Where is the Love?</t>
  </si>
  <si>
    <t>Black Eyed Peas</t>
  </si>
  <si>
    <t>{'neg': 0.118, 'neu': 0.574, 'pos': 0.308, 'compound': 0.9997}</t>
  </si>
  <si>
    <t>With You</t>
  </si>
  <si>
    <t>{'neg': 0.019, 'neu': 0.778, 'pos': 0.202, 'compound': 0.9992}</t>
  </si>
  <si>
    <t>World's Smallest Violin</t>
  </si>
  <si>
    <t>AJR</t>
  </si>
  <si>
    <t>{'neg': 0.16, 'neu': 0.658, 'pos': 0.183, 'compound': 0.8538}</t>
  </si>
  <si>
    <t>You and Me</t>
  </si>
  <si>
    <t>{'neg': 0.01, 'neu': 0.923, 'pos': 0.067, 'compound': 0.9301}</t>
  </si>
  <si>
    <t>neutral</t>
  </si>
  <si>
    <t>Po</t>
  </si>
  <si>
    <t>Pyes</t>
  </si>
  <si>
    <t>Pno</t>
  </si>
  <si>
    <t>Pe</t>
  </si>
  <si>
    <t>k</t>
  </si>
  <si>
    <t>mood D</t>
  </si>
  <si>
    <t>mood B</t>
  </si>
  <si>
    <t>mood S</t>
  </si>
  <si>
    <t>mood K</t>
  </si>
  <si>
    <t>Average mood</t>
  </si>
  <si>
    <t>Fleiss Kappa</t>
  </si>
  <si>
    <t>SUM SQ</t>
  </si>
  <si>
    <t>sum sq/(4*3)</t>
  </si>
  <si>
    <t>Jon Bellion(?)/The Wanted</t>
  </si>
  <si>
    <t>SafetySuit/Rihanna(?)</t>
  </si>
  <si>
    <t>SUM</t>
  </si>
  <si>
    <t>SUM/276</t>
  </si>
  <si>
    <t>(SUM/276)^2</t>
  </si>
  <si>
    <t>sum sq/(4*3)/69</t>
  </si>
  <si>
    <t>Number of songs</t>
  </si>
  <si>
    <t>Number of annotators</t>
  </si>
  <si>
    <t>Fleiss Kappa Scale</t>
  </si>
  <si>
    <t>&lt; 0.20</t>
  </si>
  <si>
    <t>Poor</t>
  </si>
  <si>
    <t>0.21 - 0.40</t>
  </si>
  <si>
    <t>Fair</t>
  </si>
  <si>
    <t>0.41 - 0.60</t>
  </si>
  <si>
    <t>Moderate</t>
  </si>
  <si>
    <t>0.61 - 0.80</t>
  </si>
  <si>
    <t>Good</t>
  </si>
  <si>
    <t>0.81 - 1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</si>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</sst>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2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3"/>
      <color rgb="FF273239"/>
      <name val="Nunito"/>
      <family val="2"/>
      <charset val="1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4" borderId="0" xfId="0" applyFill="1"/>
    <xf numFmtId="10" fontId="0" fillId="3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0" borderId="2" xfId="0" applyBorder="1"/>
    <xf numFmtId="0" fontId="0" fillId="4" borderId="1" xfId="0" applyFill="1" applyBorder="1"/>
    <xf numFmtId="0" fontId="1" fillId="0" borderId="1" xfId="0" applyFont="1" applyBorder="1"/>
    <xf numFmtId="164" fontId="0" fillId="8" borderId="2" xfId="0" applyNumberFormat="1" applyFill="1" applyBorder="1"/>
    <xf numFmtId="0" fontId="0" fillId="9" borderId="0" xfId="0" applyFill="1"/>
    <xf numFmtId="0" fontId="0" fillId="10" borderId="0" xfId="0" applyFill="1"/>
    <xf numFmtId="0" fontId="2" fillId="0" borderId="0" xfId="0" applyFont="1" applyAlignment="1">
      <alignment wrapText="1"/>
    </xf>
    <xf numFmtId="10" fontId="0" fillId="11" borderId="0" xfId="0" applyNumberFormat="1" applyFill="1"/>
    <xf numFmtId="0" fontId="3" fillId="0" borderId="0" xfId="0" applyFon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5"/>
  <sheetViews>
    <sheetView topLeftCell="D67" workbookViewId="0">
      <selection activeCell="D76" sqref="D76"/>
    </sheetView>
  </sheetViews>
  <sheetFormatPr defaultRowHeight="15.75" customHeight="1"/>
  <cols>
    <col min="1" max="4" width="62.875" customWidth="1"/>
    <col min="5" max="5" width="10.125" bestFit="1" customWidth="1"/>
    <col min="6" max="6" width="10.875" bestFit="1" customWidth="1"/>
    <col min="7" max="7" width="10.875" customWidth="1"/>
    <col min="10" max="11" width="9" bestFit="1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>
      <c r="A2" t="s">
        <v>11</v>
      </c>
      <c r="B2" t="s">
        <v>12</v>
      </c>
      <c r="C2" t="s">
        <v>13</v>
      </c>
      <c r="D2" t="s">
        <v>7</v>
      </c>
      <c r="E2" t="str">
        <f>'Annotation R1'!H2</f>
        <v>negative</v>
      </c>
      <c r="F2">
        <f>IF(D2=E2,1,0)</f>
        <v>1</v>
      </c>
      <c r="K2">
        <v>0</v>
      </c>
      <c r="L2">
        <v>1</v>
      </c>
      <c r="M2">
        <v>0</v>
      </c>
      <c r="N2">
        <v>0</v>
      </c>
      <c r="O2">
        <v>0</v>
      </c>
    </row>
    <row r="3" spans="1:15">
      <c r="A3" t="s">
        <v>14</v>
      </c>
      <c r="B3" t="s">
        <v>15</v>
      </c>
      <c r="C3" t="s">
        <v>16</v>
      </c>
      <c r="D3" t="s">
        <v>17</v>
      </c>
      <c r="E3" t="str">
        <f>'Annotation R1'!H3</f>
        <v>positive</v>
      </c>
      <c r="F3">
        <f t="shared" ref="F3:F65" si="0">IF(D3=E3,1,0)</f>
        <v>1</v>
      </c>
      <c r="K3">
        <v>1</v>
      </c>
      <c r="L3">
        <v>0</v>
      </c>
      <c r="M3">
        <v>0</v>
      </c>
      <c r="N3">
        <v>0</v>
      </c>
      <c r="O3">
        <v>0</v>
      </c>
    </row>
    <row r="4" spans="1:15">
      <c r="A4" t="s">
        <v>18</v>
      </c>
      <c r="B4" t="s">
        <v>19</v>
      </c>
      <c r="C4" t="s">
        <v>20</v>
      </c>
      <c r="D4" t="s">
        <v>7</v>
      </c>
      <c r="E4" t="str">
        <f>'Annotation R1'!H4</f>
        <v>negative</v>
      </c>
      <c r="F4">
        <f t="shared" si="0"/>
        <v>1</v>
      </c>
      <c r="K4">
        <v>0</v>
      </c>
      <c r="L4">
        <v>1</v>
      </c>
      <c r="M4">
        <v>0</v>
      </c>
      <c r="N4">
        <v>0</v>
      </c>
      <c r="O4">
        <v>0</v>
      </c>
    </row>
    <row r="5" spans="1:15">
      <c r="A5" t="s">
        <v>21</v>
      </c>
      <c r="B5" t="s">
        <v>22</v>
      </c>
      <c r="C5" t="s">
        <v>23</v>
      </c>
      <c r="D5" t="s">
        <v>7</v>
      </c>
      <c r="E5" t="str">
        <f>'Annotation R1'!H5</f>
        <v>negative</v>
      </c>
      <c r="F5">
        <f t="shared" si="0"/>
        <v>1</v>
      </c>
      <c r="K5">
        <v>0</v>
      </c>
      <c r="L5">
        <v>1</v>
      </c>
      <c r="M5">
        <v>0</v>
      </c>
      <c r="N5">
        <v>0</v>
      </c>
      <c r="O5">
        <v>0</v>
      </c>
    </row>
    <row r="6" spans="1:15">
      <c r="A6" t="s">
        <v>24</v>
      </c>
      <c r="B6" t="s">
        <v>25</v>
      </c>
      <c r="C6" t="s">
        <v>26</v>
      </c>
      <c r="D6" t="s">
        <v>17</v>
      </c>
      <c r="E6" t="str">
        <f>'Annotation R1'!H6</f>
        <v>negative</v>
      </c>
      <c r="F6">
        <f t="shared" si="0"/>
        <v>0</v>
      </c>
      <c r="K6">
        <v>0</v>
      </c>
      <c r="L6">
        <v>0</v>
      </c>
      <c r="M6">
        <v>1</v>
      </c>
      <c r="N6">
        <v>0</v>
      </c>
      <c r="O6">
        <v>0</v>
      </c>
    </row>
    <row r="7" spans="1:15">
      <c r="A7" t="s">
        <v>27</v>
      </c>
      <c r="B7" t="s">
        <v>28</v>
      </c>
      <c r="C7" t="s">
        <v>29</v>
      </c>
      <c r="D7" t="s">
        <v>17</v>
      </c>
      <c r="E7" t="str">
        <f>'Annotation R1'!H7</f>
        <v>negative</v>
      </c>
      <c r="F7">
        <f t="shared" si="0"/>
        <v>0</v>
      </c>
      <c r="K7">
        <v>0</v>
      </c>
      <c r="L7">
        <v>0</v>
      </c>
      <c r="M7">
        <v>1</v>
      </c>
      <c r="N7">
        <v>0</v>
      </c>
      <c r="O7">
        <v>0</v>
      </c>
    </row>
    <row r="8" spans="1:15">
      <c r="A8" t="s">
        <v>30</v>
      </c>
      <c r="B8" t="s">
        <v>31</v>
      </c>
      <c r="C8" t="s">
        <v>32</v>
      </c>
      <c r="D8" t="s">
        <v>17</v>
      </c>
      <c r="E8" t="str">
        <f>'Annotation R1'!H8</f>
        <v>positive</v>
      </c>
      <c r="F8">
        <f t="shared" si="0"/>
        <v>1</v>
      </c>
      <c r="K8">
        <v>1</v>
      </c>
      <c r="L8">
        <v>0</v>
      </c>
      <c r="M8">
        <v>0</v>
      </c>
      <c r="N8">
        <v>0</v>
      </c>
      <c r="O8">
        <v>0</v>
      </c>
    </row>
    <row r="9" spans="1:15">
      <c r="A9" t="s">
        <v>33</v>
      </c>
      <c r="B9" t="s">
        <v>34</v>
      </c>
      <c r="C9" t="s">
        <v>35</v>
      </c>
      <c r="D9" t="s">
        <v>17</v>
      </c>
      <c r="E9" t="str">
        <f>'Annotation R1'!H9</f>
        <v>negative</v>
      </c>
      <c r="F9">
        <f t="shared" si="0"/>
        <v>0</v>
      </c>
      <c r="K9">
        <v>0</v>
      </c>
      <c r="L9">
        <v>0</v>
      </c>
      <c r="M9">
        <v>1</v>
      </c>
      <c r="N9">
        <v>0</v>
      </c>
      <c r="O9">
        <v>0</v>
      </c>
    </row>
    <row r="10" spans="1:15">
      <c r="A10" t="s">
        <v>36</v>
      </c>
      <c r="B10" t="s">
        <v>15</v>
      </c>
      <c r="C10" t="s">
        <v>37</v>
      </c>
      <c r="D10" t="s">
        <v>17</v>
      </c>
      <c r="E10" t="str">
        <f>'Annotation R1'!H10</f>
        <v>negative</v>
      </c>
      <c r="F10">
        <f t="shared" si="0"/>
        <v>0</v>
      </c>
      <c r="K10">
        <v>0</v>
      </c>
      <c r="L10">
        <v>0</v>
      </c>
      <c r="M10">
        <v>1</v>
      </c>
      <c r="N10">
        <v>0</v>
      </c>
      <c r="O10">
        <v>0</v>
      </c>
    </row>
    <row r="11" spans="1:15">
      <c r="A11" t="s">
        <v>38</v>
      </c>
      <c r="B11" t="s">
        <v>39</v>
      </c>
      <c r="C11" t="s">
        <v>40</v>
      </c>
      <c r="D11" t="s">
        <v>17</v>
      </c>
      <c r="E11" t="str">
        <f>'Annotation R1'!H11</f>
        <v>positive</v>
      </c>
      <c r="F11">
        <f t="shared" si="0"/>
        <v>1</v>
      </c>
      <c r="K11">
        <v>1</v>
      </c>
      <c r="L11">
        <v>0</v>
      </c>
      <c r="M11">
        <v>0</v>
      </c>
      <c r="N11">
        <v>0</v>
      </c>
      <c r="O11">
        <v>0</v>
      </c>
    </row>
    <row r="12" spans="1:15">
      <c r="A12" t="s">
        <v>41</v>
      </c>
      <c r="B12" t="s">
        <v>42</v>
      </c>
      <c r="C12" t="s">
        <v>43</v>
      </c>
      <c r="D12" t="s">
        <v>7</v>
      </c>
      <c r="E12" t="str">
        <f>'Annotation R1'!H12</f>
        <v>neutral</v>
      </c>
      <c r="F12">
        <f t="shared" si="0"/>
        <v>0</v>
      </c>
      <c r="K12">
        <v>0</v>
      </c>
      <c r="L12">
        <v>0</v>
      </c>
      <c r="M12">
        <v>0</v>
      </c>
      <c r="N12">
        <v>0</v>
      </c>
      <c r="O12">
        <v>1</v>
      </c>
    </row>
    <row r="13" spans="1:15">
      <c r="A13" t="s">
        <v>44</v>
      </c>
      <c r="B13" t="s">
        <v>45</v>
      </c>
      <c r="C13" t="s">
        <v>46</v>
      </c>
      <c r="D13" t="s">
        <v>17</v>
      </c>
      <c r="E13" t="str">
        <f>'Annotation R1'!H13</f>
        <v>negative</v>
      </c>
      <c r="F13">
        <f t="shared" si="0"/>
        <v>0</v>
      </c>
      <c r="K13">
        <v>0</v>
      </c>
      <c r="L13">
        <v>0</v>
      </c>
      <c r="M13">
        <v>1</v>
      </c>
      <c r="N13">
        <v>0</v>
      </c>
      <c r="O13">
        <v>0</v>
      </c>
    </row>
    <row r="14" spans="1:15">
      <c r="A14" t="s">
        <v>47</v>
      </c>
      <c r="B14" t="s">
        <v>48</v>
      </c>
      <c r="C14" t="s">
        <v>49</v>
      </c>
      <c r="D14" t="s">
        <v>17</v>
      </c>
      <c r="E14" t="str">
        <f>'Annotation R1'!H14</f>
        <v>positive</v>
      </c>
      <c r="F14">
        <f t="shared" si="0"/>
        <v>1</v>
      </c>
      <c r="K14">
        <v>1</v>
      </c>
      <c r="L14">
        <v>0</v>
      </c>
      <c r="M14">
        <v>0</v>
      </c>
      <c r="N14">
        <v>0</v>
      </c>
      <c r="O14">
        <v>0</v>
      </c>
    </row>
    <row r="15" spans="1:15">
      <c r="A15" t="s">
        <v>50</v>
      </c>
      <c r="B15" t="s">
        <v>51</v>
      </c>
      <c r="C15" t="s">
        <v>52</v>
      </c>
      <c r="D15" t="s">
        <v>7</v>
      </c>
      <c r="E15" t="str">
        <f>'Annotation R1'!H15</f>
        <v>positive</v>
      </c>
      <c r="F15">
        <f t="shared" si="0"/>
        <v>0</v>
      </c>
      <c r="K15">
        <v>0</v>
      </c>
      <c r="L15">
        <v>0</v>
      </c>
      <c r="M15">
        <v>0</v>
      </c>
      <c r="N15">
        <v>1</v>
      </c>
      <c r="O15">
        <v>0</v>
      </c>
    </row>
    <row r="16" spans="1:15">
      <c r="A16" t="s">
        <v>53</v>
      </c>
      <c r="B16" t="s">
        <v>54</v>
      </c>
      <c r="C16" t="s">
        <v>55</v>
      </c>
      <c r="D16" t="s">
        <v>7</v>
      </c>
      <c r="E16" t="str">
        <f>'Annotation R1'!H16</f>
        <v>negative</v>
      </c>
      <c r="F16">
        <f t="shared" si="0"/>
        <v>1</v>
      </c>
      <c r="K16">
        <v>0</v>
      </c>
      <c r="L16">
        <v>1</v>
      </c>
      <c r="M16">
        <v>0</v>
      </c>
      <c r="N16">
        <v>0</v>
      </c>
      <c r="O16">
        <v>0</v>
      </c>
    </row>
    <row r="17" spans="1:15">
      <c r="A17" t="s">
        <v>56</v>
      </c>
      <c r="B17" t="s">
        <v>57</v>
      </c>
      <c r="C17" t="s">
        <v>58</v>
      </c>
      <c r="D17" t="s">
        <v>17</v>
      </c>
      <c r="E17" t="str">
        <f>'Annotation R1'!H17</f>
        <v>positive</v>
      </c>
      <c r="F17">
        <f t="shared" si="0"/>
        <v>1</v>
      </c>
      <c r="K17">
        <v>1</v>
      </c>
      <c r="L17">
        <v>0</v>
      </c>
      <c r="M17">
        <v>0</v>
      </c>
      <c r="N17">
        <v>0</v>
      </c>
      <c r="O17">
        <v>0</v>
      </c>
    </row>
    <row r="18" spans="1:15">
      <c r="A18" t="s">
        <v>59</v>
      </c>
      <c r="B18" t="s">
        <v>60</v>
      </c>
      <c r="C18" t="s">
        <v>61</v>
      </c>
      <c r="D18" t="s">
        <v>7</v>
      </c>
      <c r="E18" t="str">
        <f>'Annotation R1'!H18</f>
        <v>negative</v>
      </c>
      <c r="F18">
        <f t="shared" si="0"/>
        <v>1</v>
      </c>
      <c r="K18">
        <v>0</v>
      </c>
      <c r="L18">
        <v>1</v>
      </c>
      <c r="M18">
        <v>0</v>
      </c>
      <c r="N18">
        <v>0</v>
      </c>
      <c r="O18">
        <v>0</v>
      </c>
    </row>
    <row r="19" spans="1:15">
      <c r="A19" t="s">
        <v>62</v>
      </c>
      <c r="B19" t="s">
        <v>63</v>
      </c>
      <c r="C19" t="s">
        <v>64</v>
      </c>
      <c r="D19" t="s">
        <v>17</v>
      </c>
      <c r="E19" t="str">
        <f>'Annotation R1'!H19</f>
        <v>negative</v>
      </c>
      <c r="F19">
        <f t="shared" si="0"/>
        <v>0</v>
      </c>
      <c r="K19">
        <v>0</v>
      </c>
      <c r="L19">
        <v>0</v>
      </c>
      <c r="M19">
        <v>1</v>
      </c>
      <c r="N19">
        <v>0</v>
      </c>
      <c r="O19">
        <v>0</v>
      </c>
    </row>
    <row r="20" spans="1:15">
      <c r="A20" t="s">
        <v>65</v>
      </c>
      <c r="B20" t="s">
        <v>66</v>
      </c>
      <c r="C20" t="s">
        <v>67</v>
      </c>
      <c r="D20" t="s">
        <v>17</v>
      </c>
      <c r="E20" t="str">
        <f>'Annotation R1'!H20</f>
        <v>positive</v>
      </c>
      <c r="F20">
        <f t="shared" si="0"/>
        <v>1</v>
      </c>
      <c r="K20">
        <v>1</v>
      </c>
      <c r="L20">
        <v>0</v>
      </c>
      <c r="M20">
        <v>0</v>
      </c>
      <c r="N20">
        <v>0</v>
      </c>
      <c r="O20">
        <v>0</v>
      </c>
    </row>
    <row r="21" spans="1:15">
      <c r="A21" t="s">
        <v>68</v>
      </c>
      <c r="B21" t="s">
        <v>69</v>
      </c>
      <c r="C21" t="s">
        <v>70</v>
      </c>
      <c r="D21" t="s">
        <v>17</v>
      </c>
      <c r="E21" t="str">
        <f>'Annotation R1'!H21</f>
        <v>positive</v>
      </c>
      <c r="F21">
        <f t="shared" si="0"/>
        <v>1</v>
      </c>
      <c r="K21">
        <v>1</v>
      </c>
      <c r="L21">
        <v>0</v>
      </c>
      <c r="M21">
        <v>0</v>
      </c>
      <c r="N21">
        <v>0</v>
      </c>
      <c r="O21">
        <v>0</v>
      </c>
    </row>
    <row r="22" spans="1:15">
      <c r="A22" t="s">
        <v>71</v>
      </c>
      <c r="B22" t="s">
        <v>69</v>
      </c>
      <c r="C22" t="s">
        <v>72</v>
      </c>
      <c r="D22" t="s">
        <v>17</v>
      </c>
      <c r="E22" t="str">
        <f>'Annotation R1'!H22</f>
        <v>negative</v>
      </c>
      <c r="F22">
        <f t="shared" si="0"/>
        <v>0</v>
      </c>
      <c r="K22">
        <v>0</v>
      </c>
      <c r="L22">
        <v>0</v>
      </c>
      <c r="M22">
        <v>1</v>
      </c>
      <c r="N22">
        <v>0</v>
      </c>
      <c r="O22">
        <v>0</v>
      </c>
    </row>
    <row r="23" spans="1:15">
      <c r="A23" t="s">
        <v>73</v>
      </c>
      <c r="B23" t="s">
        <v>74</v>
      </c>
      <c r="C23" t="s">
        <v>75</v>
      </c>
      <c r="D23" t="s">
        <v>17</v>
      </c>
      <c r="E23" t="str">
        <f>'Annotation R1'!H23</f>
        <v>negative</v>
      </c>
      <c r="F23">
        <f t="shared" si="0"/>
        <v>0</v>
      </c>
      <c r="K23">
        <v>0</v>
      </c>
      <c r="L23">
        <v>0</v>
      </c>
      <c r="M23">
        <v>1</v>
      </c>
      <c r="N23">
        <v>0</v>
      </c>
      <c r="O23">
        <v>0</v>
      </c>
    </row>
    <row r="24" spans="1:15">
      <c r="A24" t="s">
        <v>76</v>
      </c>
      <c r="B24" t="s">
        <v>77</v>
      </c>
      <c r="C24" t="s">
        <v>78</v>
      </c>
      <c r="D24" t="s">
        <v>17</v>
      </c>
      <c r="E24" t="str">
        <f>'Annotation R1'!H24</f>
        <v>negative</v>
      </c>
      <c r="F24">
        <f t="shared" si="0"/>
        <v>0</v>
      </c>
      <c r="K24">
        <v>0</v>
      </c>
      <c r="L24">
        <v>0</v>
      </c>
      <c r="M24">
        <v>1</v>
      </c>
      <c r="N24">
        <v>0</v>
      </c>
      <c r="O24">
        <v>0</v>
      </c>
    </row>
    <row r="25" spans="1:15">
      <c r="A25" t="s">
        <v>79</v>
      </c>
      <c r="B25" t="s">
        <v>80</v>
      </c>
      <c r="C25" t="s">
        <v>81</v>
      </c>
      <c r="D25" t="s">
        <v>17</v>
      </c>
      <c r="E25" t="str">
        <f>'Annotation R1'!H25</f>
        <v>negative</v>
      </c>
      <c r="F25">
        <f t="shared" si="0"/>
        <v>0</v>
      </c>
      <c r="K25">
        <v>0</v>
      </c>
      <c r="L25">
        <v>0</v>
      </c>
      <c r="M25">
        <v>1</v>
      </c>
      <c r="N25">
        <v>0</v>
      </c>
      <c r="O25">
        <v>0</v>
      </c>
    </row>
    <row r="26" spans="1:15">
      <c r="A26" t="s">
        <v>82</v>
      </c>
      <c r="B26" t="s">
        <v>83</v>
      </c>
      <c r="C26" t="s">
        <v>84</v>
      </c>
      <c r="D26" t="s">
        <v>17</v>
      </c>
      <c r="E26" t="str">
        <f>'Annotation R1'!H26</f>
        <v>positive</v>
      </c>
      <c r="F26">
        <f t="shared" si="0"/>
        <v>1</v>
      </c>
      <c r="K26">
        <v>1</v>
      </c>
      <c r="L26">
        <v>0</v>
      </c>
      <c r="M26">
        <v>0</v>
      </c>
      <c r="N26">
        <v>0</v>
      </c>
      <c r="O26">
        <v>0</v>
      </c>
    </row>
    <row r="27" spans="1:15">
      <c r="A27" t="s">
        <v>85</v>
      </c>
      <c r="B27" t="s">
        <v>57</v>
      </c>
      <c r="C27" t="s">
        <v>86</v>
      </c>
      <c r="D27" t="s">
        <v>17</v>
      </c>
      <c r="E27" t="str">
        <f>'Annotation R1'!H27</f>
        <v>positive</v>
      </c>
      <c r="F27">
        <f t="shared" si="0"/>
        <v>1</v>
      </c>
      <c r="K27">
        <v>1</v>
      </c>
      <c r="L27">
        <v>0</v>
      </c>
      <c r="M27">
        <v>0</v>
      </c>
      <c r="N27">
        <v>0</v>
      </c>
      <c r="O27">
        <v>0</v>
      </c>
    </row>
    <row r="28" spans="1:15">
      <c r="A28" t="s">
        <v>87</v>
      </c>
      <c r="B28" t="s">
        <v>88</v>
      </c>
      <c r="C28" t="s">
        <v>89</v>
      </c>
      <c r="D28" t="s">
        <v>17</v>
      </c>
      <c r="E28" t="str">
        <f>'Annotation R1'!H28</f>
        <v>positive</v>
      </c>
      <c r="F28">
        <f t="shared" si="0"/>
        <v>1</v>
      </c>
      <c r="K28">
        <v>1</v>
      </c>
      <c r="L28">
        <v>0</v>
      </c>
      <c r="M28">
        <v>0</v>
      </c>
      <c r="N28">
        <v>0</v>
      </c>
      <c r="O28">
        <v>0</v>
      </c>
    </row>
    <row r="29" spans="1:15">
      <c r="A29" t="s">
        <v>90</v>
      </c>
      <c r="B29" t="s">
        <v>91</v>
      </c>
      <c r="C29" t="s">
        <v>92</v>
      </c>
      <c r="D29" t="s">
        <v>17</v>
      </c>
      <c r="E29" t="str">
        <f>'Annotation R1'!H29</f>
        <v>positive</v>
      </c>
      <c r="F29">
        <f t="shared" si="0"/>
        <v>1</v>
      </c>
      <c r="K29">
        <v>1</v>
      </c>
      <c r="L29">
        <v>0</v>
      </c>
      <c r="M29">
        <v>0</v>
      </c>
      <c r="N29">
        <v>0</v>
      </c>
      <c r="O29">
        <v>0</v>
      </c>
    </row>
    <row r="30" spans="1:15">
      <c r="A30" t="s">
        <v>93</v>
      </c>
      <c r="B30" t="s">
        <v>94</v>
      </c>
      <c r="C30" t="s">
        <v>95</v>
      </c>
      <c r="D30" t="s">
        <v>7</v>
      </c>
      <c r="E30" t="str">
        <f>'Annotation R1'!H30</f>
        <v>negative</v>
      </c>
      <c r="F30">
        <f t="shared" si="0"/>
        <v>1</v>
      </c>
      <c r="K30">
        <v>0</v>
      </c>
      <c r="L30">
        <v>1</v>
      </c>
      <c r="M30">
        <v>0</v>
      </c>
      <c r="N30">
        <v>0</v>
      </c>
      <c r="O30">
        <v>0</v>
      </c>
    </row>
    <row r="31" spans="1:15">
      <c r="A31" t="s">
        <v>96</v>
      </c>
      <c r="B31" t="s">
        <v>66</v>
      </c>
      <c r="C31" t="s">
        <v>97</v>
      </c>
      <c r="D31" t="s">
        <v>7</v>
      </c>
      <c r="E31" t="str">
        <f>'Annotation R1'!H31</f>
        <v>negative</v>
      </c>
      <c r="F31">
        <f t="shared" si="0"/>
        <v>1</v>
      </c>
      <c r="K31">
        <v>0</v>
      </c>
      <c r="L31">
        <v>1</v>
      </c>
      <c r="M31">
        <v>0</v>
      </c>
      <c r="N31">
        <v>0</v>
      </c>
      <c r="O31">
        <v>0</v>
      </c>
    </row>
    <row r="32" spans="1:15">
      <c r="A32" t="s">
        <v>98</v>
      </c>
      <c r="B32" t="s">
        <v>99</v>
      </c>
      <c r="C32" t="s">
        <v>100</v>
      </c>
      <c r="D32" t="s">
        <v>17</v>
      </c>
      <c r="E32" t="str">
        <f>'Annotation R1'!H32</f>
        <v>negative</v>
      </c>
      <c r="F32">
        <f t="shared" si="0"/>
        <v>0</v>
      </c>
      <c r="K32">
        <v>0</v>
      </c>
      <c r="L32">
        <v>0</v>
      </c>
      <c r="M32">
        <v>1</v>
      </c>
      <c r="N32">
        <v>0</v>
      </c>
      <c r="O32">
        <v>0</v>
      </c>
    </row>
    <row r="33" spans="1:15">
      <c r="A33" t="s">
        <v>101</v>
      </c>
      <c r="B33" t="s">
        <v>102</v>
      </c>
      <c r="C33" t="s">
        <v>103</v>
      </c>
      <c r="D33" t="s">
        <v>17</v>
      </c>
      <c r="E33" t="str">
        <f>'Annotation R1'!H33</f>
        <v>positive</v>
      </c>
      <c r="F33">
        <f t="shared" si="0"/>
        <v>1</v>
      </c>
      <c r="K33">
        <v>1</v>
      </c>
      <c r="L33">
        <v>0</v>
      </c>
      <c r="M33">
        <v>0</v>
      </c>
      <c r="N33">
        <v>0</v>
      </c>
      <c r="O33">
        <v>0</v>
      </c>
    </row>
    <row r="34" spans="1:15">
      <c r="A34" t="s">
        <v>104</v>
      </c>
      <c r="B34" t="s">
        <v>105</v>
      </c>
      <c r="C34" t="s">
        <v>106</v>
      </c>
      <c r="D34" t="s">
        <v>17</v>
      </c>
      <c r="E34" t="str">
        <f>'Annotation R1'!H34</f>
        <v>negative</v>
      </c>
      <c r="F34">
        <f t="shared" si="0"/>
        <v>0</v>
      </c>
      <c r="K34">
        <v>0</v>
      </c>
      <c r="L34">
        <v>0</v>
      </c>
      <c r="M34">
        <v>1</v>
      </c>
      <c r="N34">
        <v>0</v>
      </c>
      <c r="O34">
        <v>0</v>
      </c>
    </row>
    <row r="35" spans="1:15">
      <c r="A35" t="s">
        <v>107</v>
      </c>
      <c r="B35" t="s">
        <v>74</v>
      </c>
      <c r="C35" t="s">
        <v>108</v>
      </c>
      <c r="D35" t="s">
        <v>17</v>
      </c>
      <c r="E35" t="str">
        <f>'Annotation R1'!H35</f>
        <v>positive</v>
      </c>
      <c r="F35">
        <f t="shared" si="0"/>
        <v>1</v>
      </c>
      <c r="K35">
        <v>1</v>
      </c>
      <c r="L35">
        <v>0</v>
      </c>
      <c r="M35">
        <v>0</v>
      </c>
      <c r="N35">
        <v>0</v>
      </c>
      <c r="O35">
        <v>0</v>
      </c>
    </row>
    <row r="36" spans="1:15">
      <c r="A36" t="s">
        <v>109</v>
      </c>
      <c r="B36" t="s">
        <v>110</v>
      </c>
      <c r="C36" t="s">
        <v>111</v>
      </c>
      <c r="D36" t="s">
        <v>17</v>
      </c>
      <c r="E36" t="str">
        <f>'Annotation R1'!H36</f>
        <v>positive</v>
      </c>
      <c r="F36">
        <f t="shared" si="0"/>
        <v>1</v>
      </c>
      <c r="K36">
        <v>1</v>
      </c>
      <c r="L36">
        <v>0</v>
      </c>
      <c r="M36">
        <v>0</v>
      </c>
      <c r="N36">
        <v>0</v>
      </c>
      <c r="O36">
        <v>0</v>
      </c>
    </row>
    <row r="37" spans="1:15">
      <c r="A37" t="s">
        <v>112</v>
      </c>
      <c r="B37" t="s">
        <v>113</v>
      </c>
      <c r="C37" t="s">
        <v>114</v>
      </c>
      <c r="D37" t="s">
        <v>17</v>
      </c>
      <c r="E37" t="str">
        <f>'Annotation R1'!H37</f>
        <v>positive</v>
      </c>
      <c r="F37">
        <f t="shared" si="0"/>
        <v>1</v>
      </c>
      <c r="K37">
        <v>1</v>
      </c>
      <c r="L37">
        <v>0</v>
      </c>
      <c r="M37">
        <v>0</v>
      </c>
      <c r="N37">
        <v>0</v>
      </c>
      <c r="O37">
        <v>0</v>
      </c>
    </row>
    <row r="38" spans="1:15">
      <c r="A38" t="s">
        <v>115</v>
      </c>
      <c r="B38" t="s">
        <v>116</v>
      </c>
      <c r="C38" t="s">
        <v>117</v>
      </c>
      <c r="D38" t="s">
        <v>17</v>
      </c>
      <c r="E38" t="str">
        <f>'Annotation R1'!H38</f>
        <v>negative</v>
      </c>
      <c r="F38">
        <f t="shared" si="0"/>
        <v>0</v>
      </c>
      <c r="K38">
        <v>0</v>
      </c>
      <c r="L38">
        <v>0</v>
      </c>
      <c r="M38">
        <v>1</v>
      </c>
      <c r="N38">
        <v>0</v>
      </c>
      <c r="O38">
        <v>0</v>
      </c>
    </row>
    <row r="39" spans="1:15">
      <c r="A39" t="s">
        <v>118</v>
      </c>
      <c r="B39" t="s">
        <v>119</v>
      </c>
      <c r="C39" t="s">
        <v>120</v>
      </c>
      <c r="D39" t="s">
        <v>17</v>
      </c>
      <c r="E39" t="str">
        <f>'Annotation R1'!H39</f>
        <v>negative</v>
      </c>
      <c r="F39">
        <f t="shared" si="0"/>
        <v>0</v>
      </c>
      <c r="K39">
        <v>0</v>
      </c>
      <c r="L39">
        <v>0</v>
      </c>
      <c r="M39">
        <v>1</v>
      </c>
      <c r="N39">
        <v>0</v>
      </c>
      <c r="O39">
        <v>0</v>
      </c>
    </row>
    <row r="40" spans="1:15">
      <c r="A40" t="s">
        <v>121</v>
      </c>
      <c r="B40" t="s">
        <v>122</v>
      </c>
      <c r="C40" t="s">
        <v>123</v>
      </c>
      <c r="D40" t="s">
        <v>17</v>
      </c>
      <c r="E40" s="16" t="str">
        <f>'Annotation R1'!H40</f>
        <v>positive</v>
      </c>
      <c r="F40">
        <f t="shared" si="0"/>
        <v>1</v>
      </c>
      <c r="K40">
        <v>1</v>
      </c>
      <c r="L40">
        <v>0</v>
      </c>
      <c r="M40">
        <v>0</v>
      </c>
      <c r="N40">
        <v>0</v>
      </c>
      <c r="O40">
        <v>0</v>
      </c>
    </row>
    <row r="41" spans="1:15">
      <c r="A41" t="s">
        <v>124</v>
      </c>
      <c r="B41" t="s">
        <v>94</v>
      </c>
      <c r="C41" t="s">
        <v>125</v>
      </c>
      <c r="D41" t="s">
        <v>7</v>
      </c>
      <c r="E41" s="16" t="str">
        <f>'Annotation R1'!H41</f>
        <v>negative</v>
      </c>
      <c r="F41">
        <f t="shared" si="0"/>
        <v>1</v>
      </c>
      <c r="K41">
        <v>0</v>
      </c>
      <c r="L41">
        <v>1</v>
      </c>
      <c r="M41">
        <v>0</v>
      </c>
      <c r="N41">
        <v>0</v>
      </c>
      <c r="O41">
        <v>0</v>
      </c>
    </row>
    <row r="42" spans="1:15">
      <c r="A42" t="s">
        <v>126</v>
      </c>
      <c r="B42" t="s">
        <v>127</v>
      </c>
      <c r="C42" t="s">
        <v>128</v>
      </c>
      <c r="D42" t="s">
        <v>17</v>
      </c>
      <c r="E42" s="16" t="str">
        <f>'Annotation R1'!H42</f>
        <v>negative</v>
      </c>
      <c r="F42">
        <f t="shared" si="0"/>
        <v>0</v>
      </c>
      <c r="K42">
        <v>0</v>
      </c>
      <c r="L42">
        <v>0</v>
      </c>
      <c r="M42">
        <v>1</v>
      </c>
      <c r="N42">
        <v>0</v>
      </c>
      <c r="O42">
        <v>0</v>
      </c>
    </row>
    <row r="43" spans="1:15">
      <c r="A43" t="s">
        <v>129</v>
      </c>
      <c r="B43" t="s">
        <v>130</v>
      </c>
      <c r="C43" t="s">
        <v>131</v>
      </c>
      <c r="D43" t="s">
        <v>17</v>
      </c>
      <c r="E43" s="16" t="str">
        <f>'Annotation R1'!H43</f>
        <v>negative</v>
      </c>
      <c r="F43">
        <f t="shared" si="0"/>
        <v>0</v>
      </c>
      <c r="K43">
        <v>0</v>
      </c>
      <c r="L43">
        <v>0</v>
      </c>
      <c r="M43">
        <v>1</v>
      </c>
      <c r="N43">
        <v>0</v>
      </c>
      <c r="O43">
        <v>0</v>
      </c>
    </row>
    <row r="44" spans="1:15">
      <c r="A44" t="s">
        <v>132</v>
      </c>
      <c r="B44" t="s">
        <v>133</v>
      </c>
      <c r="C44" t="s">
        <v>134</v>
      </c>
      <c r="D44" t="s">
        <v>7</v>
      </c>
      <c r="E44" s="16" t="str">
        <f>'Annotation R1'!H44</f>
        <v>negative</v>
      </c>
      <c r="F44">
        <f t="shared" si="0"/>
        <v>1</v>
      </c>
      <c r="K44">
        <v>0</v>
      </c>
      <c r="L44">
        <v>1</v>
      </c>
      <c r="M44">
        <v>0</v>
      </c>
      <c r="N44">
        <v>0</v>
      </c>
      <c r="O44">
        <v>0</v>
      </c>
    </row>
    <row r="45" spans="1:15">
      <c r="A45" t="s">
        <v>135</v>
      </c>
      <c r="B45" t="s">
        <v>136</v>
      </c>
      <c r="C45" t="s">
        <v>137</v>
      </c>
      <c r="D45" t="s">
        <v>17</v>
      </c>
      <c r="E45" s="16" t="str">
        <f>'Annotation R1'!H45</f>
        <v>negative</v>
      </c>
      <c r="F45">
        <f t="shared" si="0"/>
        <v>0</v>
      </c>
      <c r="K45">
        <v>0</v>
      </c>
      <c r="L45">
        <v>0</v>
      </c>
      <c r="M45">
        <v>1</v>
      </c>
      <c r="N45">
        <v>0</v>
      </c>
      <c r="O45">
        <v>0</v>
      </c>
    </row>
    <row r="46" spans="1:15">
      <c r="A46" t="s">
        <v>138</v>
      </c>
      <c r="B46" t="s">
        <v>139</v>
      </c>
      <c r="C46" t="s">
        <v>140</v>
      </c>
      <c r="D46" t="s">
        <v>7</v>
      </c>
      <c r="E46" s="16" t="str">
        <f>'Annotation R1'!H46</f>
        <v>negative</v>
      </c>
      <c r="F46">
        <f t="shared" si="0"/>
        <v>1</v>
      </c>
      <c r="K46">
        <v>0</v>
      </c>
      <c r="L46">
        <v>1</v>
      </c>
      <c r="M46">
        <v>0</v>
      </c>
      <c r="N46">
        <v>0</v>
      </c>
      <c r="O46">
        <v>0</v>
      </c>
    </row>
    <row r="47" spans="1:15">
      <c r="A47" t="s">
        <v>141</v>
      </c>
      <c r="B47" t="s">
        <v>142</v>
      </c>
      <c r="C47" t="s">
        <v>143</v>
      </c>
      <c r="D47" t="s">
        <v>17</v>
      </c>
      <c r="E47" s="16" t="str">
        <f>'Annotation R1'!H47</f>
        <v>negative</v>
      </c>
      <c r="F47">
        <f t="shared" si="0"/>
        <v>0</v>
      </c>
      <c r="K47">
        <v>0</v>
      </c>
      <c r="L47">
        <v>0</v>
      </c>
      <c r="M47">
        <v>1</v>
      </c>
      <c r="N47">
        <v>0</v>
      </c>
      <c r="O47">
        <v>0</v>
      </c>
    </row>
    <row r="48" spans="1:15">
      <c r="A48" t="s">
        <v>144</v>
      </c>
      <c r="B48" t="s">
        <v>145</v>
      </c>
      <c r="C48" t="s">
        <v>146</v>
      </c>
      <c r="D48" t="s">
        <v>17</v>
      </c>
      <c r="E48" s="16" t="str">
        <f>'Annotation R1'!H48</f>
        <v>positive</v>
      </c>
      <c r="F48">
        <f t="shared" si="0"/>
        <v>1</v>
      </c>
      <c r="K48">
        <v>1</v>
      </c>
      <c r="L48">
        <v>0</v>
      </c>
      <c r="M48">
        <v>0</v>
      </c>
      <c r="N48">
        <v>0</v>
      </c>
      <c r="O48">
        <v>0</v>
      </c>
    </row>
    <row r="49" spans="1:15">
      <c r="A49" t="s">
        <v>147</v>
      </c>
      <c r="B49" t="s">
        <v>148</v>
      </c>
      <c r="C49" t="s">
        <v>149</v>
      </c>
      <c r="D49" t="s">
        <v>7</v>
      </c>
      <c r="E49" s="16" t="str">
        <f>'Annotation R1'!H49</f>
        <v>negative</v>
      </c>
      <c r="F49">
        <f t="shared" si="0"/>
        <v>1</v>
      </c>
      <c r="K49">
        <v>0</v>
      </c>
      <c r="L49">
        <v>1</v>
      </c>
      <c r="M49">
        <v>0</v>
      </c>
      <c r="N49">
        <v>0</v>
      </c>
      <c r="O49">
        <v>0</v>
      </c>
    </row>
    <row r="50" spans="1:15">
      <c r="A50" t="s">
        <v>150</v>
      </c>
      <c r="B50" t="s">
        <v>80</v>
      </c>
      <c r="C50" t="s">
        <v>151</v>
      </c>
      <c r="D50" t="s">
        <v>17</v>
      </c>
      <c r="E50" s="16" t="str">
        <f>'Annotation R1'!H50</f>
        <v>negative</v>
      </c>
      <c r="F50">
        <f t="shared" si="0"/>
        <v>0</v>
      </c>
      <c r="K50">
        <v>0</v>
      </c>
      <c r="L50">
        <v>0</v>
      </c>
      <c r="M50">
        <v>1</v>
      </c>
      <c r="N50">
        <v>0</v>
      </c>
      <c r="O50">
        <v>0</v>
      </c>
    </row>
    <row r="51" spans="1:15">
      <c r="A51" t="s">
        <v>152</v>
      </c>
      <c r="B51" t="s">
        <v>153</v>
      </c>
      <c r="C51" t="s">
        <v>154</v>
      </c>
      <c r="D51" t="s">
        <v>17</v>
      </c>
      <c r="E51" s="16" t="str">
        <f>'Annotation R1'!H51</f>
        <v>positive</v>
      </c>
      <c r="F51">
        <f t="shared" si="0"/>
        <v>1</v>
      </c>
      <c r="K51">
        <v>1</v>
      </c>
      <c r="L51">
        <v>0</v>
      </c>
      <c r="M51">
        <v>0</v>
      </c>
      <c r="N51">
        <v>0</v>
      </c>
      <c r="O51">
        <v>0</v>
      </c>
    </row>
    <row r="52" spans="1:15">
      <c r="A52" t="s">
        <v>155</v>
      </c>
      <c r="B52" t="s">
        <v>156</v>
      </c>
      <c r="C52" t="s">
        <v>157</v>
      </c>
      <c r="D52" t="s">
        <v>17</v>
      </c>
      <c r="E52" s="16" t="str">
        <f>'Annotation R1'!H52</f>
        <v>negative</v>
      </c>
      <c r="F52">
        <f t="shared" si="0"/>
        <v>0</v>
      </c>
      <c r="K52">
        <v>0</v>
      </c>
      <c r="L52">
        <v>0</v>
      </c>
      <c r="M52">
        <v>1</v>
      </c>
      <c r="N52">
        <v>0</v>
      </c>
      <c r="O52">
        <v>0</v>
      </c>
    </row>
    <row r="53" spans="1:15">
      <c r="A53" t="s">
        <v>158</v>
      </c>
      <c r="B53" t="s">
        <v>159</v>
      </c>
      <c r="C53" t="s">
        <v>160</v>
      </c>
      <c r="D53" t="s">
        <v>17</v>
      </c>
      <c r="E53" s="16" t="str">
        <f>'Annotation R1'!H53</f>
        <v>positive</v>
      </c>
      <c r="F53">
        <f t="shared" si="0"/>
        <v>1</v>
      </c>
      <c r="K53">
        <v>1</v>
      </c>
      <c r="L53">
        <v>0</v>
      </c>
      <c r="M53">
        <v>0</v>
      </c>
      <c r="N53">
        <v>0</v>
      </c>
      <c r="O53">
        <v>0</v>
      </c>
    </row>
    <row r="54" spans="1:15">
      <c r="A54" t="s">
        <v>161</v>
      </c>
      <c r="B54" t="s">
        <v>162</v>
      </c>
      <c r="C54" t="s">
        <v>163</v>
      </c>
      <c r="D54" t="s">
        <v>17</v>
      </c>
      <c r="E54" s="16" t="str">
        <f>'Annotation R1'!H54</f>
        <v>negative</v>
      </c>
      <c r="F54">
        <f t="shared" si="0"/>
        <v>0</v>
      </c>
      <c r="K54">
        <v>0</v>
      </c>
      <c r="L54">
        <v>0</v>
      </c>
      <c r="M54">
        <v>1</v>
      </c>
      <c r="N54">
        <v>0</v>
      </c>
      <c r="O54">
        <v>0</v>
      </c>
    </row>
    <row r="55" spans="1:15">
      <c r="A55" t="s">
        <v>164</v>
      </c>
      <c r="B55" t="s">
        <v>148</v>
      </c>
      <c r="C55" t="s">
        <v>165</v>
      </c>
      <c r="D55" t="s">
        <v>17</v>
      </c>
      <c r="E55" s="16" t="str">
        <f>'Annotation R1'!H55</f>
        <v>positive</v>
      </c>
      <c r="F55">
        <f t="shared" si="0"/>
        <v>1</v>
      </c>
      <c r="K55">
        <v>1</v>
      </c>
      <c r="L55">
        <v>0</v>
      </c>
      <c r="M55">
        <v>0</v>
      </c>
      <c r="N55">
        <v>0</v>
      </c>
      <c r="O55">
        <v>0</v>
      </c>
    </row>
    <row r="56" spans="1:15">
      <c r="A56" t="s">
        <v>166</v>
      </c>
      <c r="B56" t="s">
        <v>167</v>
      </c>
      <c r="C56" t="s">
        <v>168</v>
      </c>
      <c r="D56" t="s">
        <v>7</v>
      </c>
      <c r="E56" s="16" t="str">
        <f>'Annotation R1'!H56</f>
        <v>negative</v>
      </c>
      <c r="F56">
        <f t="shared" si="0"/>
        <v>1</v>
      </c>
      <c r="K56">
        <v>0</v>
      </c>
      <c r="L56">
        <v>1</v>
      </c>
      <c r="M56">
        <v>0</v>
      </c>
      <c r="N56">
        <v>0</v>
      </c>
      <c r="O56">
        <v>0</v>
      </c>
    </row>
    <row r="57" spans="1:15">
      <c r="A57" t="s">
        <v>169</v>
      </c>
      <c r="B57" t="s">
        <v>170</v>
      </c>
      <c r="C57" t="s">
        <v>171</v>
      </c>
      <c r="D57" t="s">
        <v>17</v>
      </c>
      <c r="E57" s="16" t="str">
        <f>'Annotation R1'!H57</f>
        <v>negative</v>
      </c>
      <c r="F57">
        <f t="shared" si="0"/>
        <v>0</v>
      </c>
      <c r="K57">
        <v>0</v>
      </c>
      <c r="L57">
        <v>0</v>
      </c>
      <c r="M57">
        <v>1</v>
      </c>
      <c r="N57">
        <v>0</v>
      </c>
      <c r="O57">
        <v>0</v>
      </c>
    </row>
    <row r="58" spans="1:15">
      <c r="A58" t="s">
        <v>172</v>
      </c>
      <c r="B58" t="s">
        <v>173</v>
      </c>
      <c r="C58" t="s">
        <v>174</v>
      </c>
      <c r="D58" t="s">
        <v>17</v>
      </c>
      <c r="E58" s="16" t="str">
        <f>'Annotation R1'!H58</f>
        <v>negative</v>
      </c>
      <c r="F58">
        <f t="shared" si="0"/>
        <v>0</v>
      </c>
      <c r="K58">
        <v>0</v>
      </c>
      <c r="L58">
        <v>0</v>
      </c>
      <c r="M58">
        <v>1</v>
      </c>
      <c r="N58">
        <v>0</v>
      </c>
      <c r="O58">
        <v>0</v>
      </c>
    </row>
    <row r="59" spans="1:15">
      <c r="A59" t="s">
        <v>175</v>
      </c>
      <c r="B59" t="s">
        <v>176</v>
      </c>
      <c r="C59" t="s">
        <v>177</v>
      </c>
      <c r="D59" t="s">
        <v>17</v>
      </c>
      <c r="E59" s="16" t="str">
        <f>'Annotation R1'!H59</f>
        <v>negative</v>
      </c>
      <c r="F59">
        <f t="shared" si="0"/>
        <v>0</v>
      </c>
      <c r="K59">
        <v>0</v>
      </c>
      <c r="L59">
        <v>0</v>
      </c>
      <c r="M59">
        <v>1</v>
      </c>
      <c r="N59">
        <v>0</v>
      </c>
      <c r="O59">
        <v>0</v>
      </c>
    </row>
    <row r="60" spans="1:15">
      <c r="A60" t="s">
        <v>178</v>
      </c>
      <c r="B60" t="s">
        <v>179</v>
      </c>
      <c r="C60" t="s">
        <v>180</v>
      </c>
      <c r="D60" t="s">
        <v>7</v>
      </c>
      <c r="E60" s="16" t="str">
        <f>'Annotation R1'!H60</f>
        <v>neutral</v>
      </c>
      <c r="F60">
        <f t="shared" si="0"/>
        <v>0</v>
      </c>
      <c r="K60">
        <v>0</v>
      </c>
      <c r="L60">
        <v>0</v>
      </c>
      <c r="M60">
        <v>0</v>
      </c>
      <c r="N60">
        <v>0</v>
      </c>
      <c r="O60">
        <v>1</v>
      </c>
    </row>
    <row r="61" spans="1:15">
      <c r="A61" t="s">
        <v>181</v>
      </c>
      <c r="B61" t="s">
        <v>182</v>
      </c>
      <c r="C61" t="s">
        <v>183</v>
      </c>
      <c r="D61" t="s">
        <v>17</v>
      </c>
      <c r="E61" s="16" t="str">
        <f>'Annotation R1'!H61</f>
        <v>positive</v>
      </c>
      <c r="F61">
        <f t="shared" si="0"/>
        <v>1</v>
      </c>
      <c r="K61">
        <v>1</v>
      </c>
      <c r="L61">
        <v>0</v>
      </c>
      <c r="M61">
        <v>0</v>
      </c>
      <c r="N61">
        <v>0</v>
      </c>
      <c r="O61">
        <v>0</v>
      </c>
    </row>
    <row r="62" spans="1:15">
      <c r="A62" t="s">
        <v>184</v>
      </c>
      <c r="B62" t="s">
        <v>99</v>
      </c>
      <c r="C62" t="s">
        <v>185</v>
      </c>
      <c r="D62" t="s">
        <v>17</v>
      </c>
      <c r="E62" s="16" t="str">
        <f>'Annotation R1'!H62</f>
        <v>negative</v>
      </c>
      <c r="F62">
        <f t="shared" si="0"/>
        <v>0</v>
      </c>
      <c r="K62">
        <v>0</v>
      </c>
      <c r="L62">
        <v>0</v>
      </c>
      <c r="M62">
        <v>1</v>
      </c>
      <c r="N62">
        <v>0</v>
      </c>
      <c r="O62">
        <v>0</v>
      </c>
    </row>
    <row r="63" spans="1:15">
      <c r="A63" t="s">
        <v>186</v>
      </c>
      <c r="B63" t="s">
        <v>187</v>
      </c>
      <c r="C63" t="s">
        <v>188</v>
      </c>
      <c r="D63" t="s">
        <v>17</v>
      </c>
      <c r="E63" s="16" t="str">
        <f>'Annotation R1'!H63</f>
        <v>positive</v>
      </c>
      <c r="F63">
        <f t="shared" si="0"/>
        <v>1</v>
      </c>
      <c r="K63">
        <v>1</v>
      </c>
      <c r="L63">
        <v>0</v>
      </c>
      <c r="M63">
        <v>0</v>
      </c>
      <c r="N63">
        <v>0</v>
      </c>
      <c r="O63">
        <v>0</v>
      </c>
    </row>
    <row r="64" spans="1:15">
      <c r="A64" t="s">
        <v>189</v>
      </c>
      <c r="B64" t="s">
        <v>190</v>
      </c>
      <c r="C64" t="s">
        <v>191</v>
      </c>
      <c r="D64" t="s">
        <v>17</v>
      </c>
      <c r="E64" s="16" t="str">
        <f>'Annotation R1'!H64</f>
        <v>positive</v>
      </c>
      <c r="F64">
        <f t="shared" si="0"/>
        <v>1</v>
      </c>
      <c r="K64">
        <v>1</v>
      </c>
      <c r="L64">
        <v>0</v>
      </c>
      <c r="M64">
        <v>0</v>
      </c>
      <c r="N64">
        <v>0</v>
      </c>
      <c r="O64">
        <v>0</v>
      </c>
    </row>
    <row r="65" spans="1:15">
      <c r="A65" t="s">
        <v>192</v>
      </c>
      <c r="B65" t="s">
        <v>193</v>
      </c>
      <c r="C65" t="s">
        <v>194</v>
      </c>
      <c r="D65" t="s">
        <v>7</v>
      </c>
      <c r="E65" s="16" t="str">
        <f>'Annotation R1'!H65</f>
        <v>negative</v>
      </c>
      <c r="F65">
        <f t="shared" si="0"/>
        <v>1</v>
      </c>
      <c r="K65">
        <v>0</v>
      </c>
      <c r="L65">
        <v>1</v>
      </c>
      <c r="M65">
        <v>0</v>
      </c>
      <c r="N65">
        <v>0</v>
      </c>
      <c r="O65">
        <v>0</v>
      </c>
    </row>
    <row r="66" spans="1:15">
      <c r="A66" t="s">
        <v>195</v>
      </c>
      <c r="B66" t="s">
        <v>122</v>
      </c>
      <c r="C66" t="s">
        <v>196</v>
      </c>
      <c r="D66" t="s">
        <v>17</v>
      </c>
      <c r="E66" s="16" t="str">
        <f>'Annotation R1'!H66</f>
        <v>negative</v>
      </c>
      <c r="F66">
        <f t="shared" ref="F66:F70" si="1">IF(D66=E66,1,0)</f>
        <v>0</v>
      </c>
      <c r="K66">
        <v>0</v>
      </c>
      <c r="L66">
        <v>0</v>
      </c>
      <c r="M66">
        <v>1</v>
      </c>
      <c r="N66">
        <v>0</v>
      </c>
      <c r="O66">
        <v>0</v>
      </c>
    </row>
    <row r="67" spans="1:15">
      <c r="A67" t="s">
        <v>197</v>
      </c>
      <c r="B67" t="s">
        <v>198</v>
      </c>
      <c r="C67" t="s">
        <v>199</v>
      </c>
      <c r="D67" t="s">
        <v>17</v>
      </c>
      <c r="E67" s="16" t="str">
        <f>'Annotation R1'!H67</f>
        <v>negative</v>
      </c>
      <c r="F67">
        <f t="shared" si="1"/>
        <v>0</v>
      </c>
      <c r="K67">
        <v>0</v>
      </c>
      <c r="L67">
        <v>0</v>
      </c>
      <c r="M67">
        <v>1</v>
      </c>
      <c r="N67">
        <v>0</v>
      </c>
      <c r="O67">
        <v>0</v>
      </c>
    </row>
    <row r="68" spans="1:15">
      <c r="A68" t="s">
        <v>200</v>
      </c>
      <c r="B68" t="s">
        <v>187</v>
      </c>
      <c r="C68" t="s">
        <v>201</v>
      </c>
      <c r="D68" t="s">
        <v>17</v>
      </c>
      <c r="E68" s="16" t="str">
        <f>'Annotation R1'!H68</f>
        <v>positive</v>
      </c>
      <c r="F68">
        <f t="shared" si="1"/>
        <v>1</v>
      </c>
      <c r="K68">
        <v>1</v>
      </c>
      <c r="L68">
        <v>0</v>
      </c>
      <c r="M68">
        <v>0</v>
      </c>
      <c r="N68">
        <v>0</v>
      </c>
      <c r="O68">
        <v>0</v>
      </c>
    </row>
    <row r="69" spans="1:15">
      <c r="A69" t="s">
        <v>202</v>
      </c>
      <c r="B69" t="s">
        <v>203</v>
      </c>
      <c r="C69" t="s">
        <v>204</v>
      </c>
      <c r="D69" t="s">
        <v>17</v>
      </c>
      <c r="E69" s="16" t="str">
        <f>'Annotation R1'!H69</f>
        <v>negative</v>
      </c>
      <c r="F69">
        <f t="shared" si="1"/>
        <v>0</v>
      </c>
      <c r="K69">
        <v>0</v>
      </c>
      <c r="L69">
        <v>0</v>
      </c>
      <c r="M69">
        <v>1</v>
      </c>
      <c r="N69">
        <v>0</v>
      </c>
      <c r="O69">
        <v>0</v>
      </c>
    </row>
    <row r="70" spans="1:15">
      <c r="A70" t="s">
        <v>205</v>
      </c>
      <c r="B70" t="s">
        <v>83</v>
      </c>
      <c r="C70" t="s">
        <v>206</v>
      </c>
      <c r="D70" t="s">
        <v>17</v>
      </c>
      <c r="E70" s="16" t="str">
        <f>'Annotation R1'!H70</f>
        <v>negative</v>
      </c>
      <c r="F70">
        <f t="shared" si="1"/>
        <v>0</v>
      </c>
      <c r="K70">
        <v>0</v>
      </c>
      <c r="L70">
        <v>0</v>
      </c>
      <c r="M70">
        <v>1</v>
      </c>
      <c r="N70">
        <v>0</v>
      </c>
      <c r="O70">
        <v>0</v>
      </c>
    </row>
    <row r="71" spans="1:15">
      <c r="F71" s="3">
        <f>SUM(F2:F70)/60</f>
        <v>0.6166666666666667</v>
      </c>
      <c r="G71" s="15"/>
      <c r="K71">
        <f>SUM(K2:K70)</f>
        <v>24</v>
      </c>
      <c r="L71">
        <f>SUM(L2:L70)</f>
        <v>13</v>
      </c>
      <c r="M71">
        <f>SUM(M2:M70)</f>
        <v>29</v>
      </c>
      <c r="N71">
        <f>SUM(N2:N70)</f>
        <v>1</v>
      </c>
      <c r="O71">
        <f>SUM(O2:O70)</f>
        <v>2</v>
      </c>
    </row>
    <row r="72" spans="1:15"/>
    <row r="73" spans="1:15"/>
    <row r="74" spans="1:15"/>
    <row r="75" spans="1:15">
      <c r="D75" s="7"/>
      <c r="E75" s="7"/>
      <c r="F75" s="7" t="s">
        <v>7</v>
      </c>
      <c r="G75" s="7" t="s">
        <v>17</v>
      </c>
    </row>
    <row r="76" spans="1:15" ht="15.75" customHeight="1">
      <c r="D76" s="17"/>
      <c r="E76" s="7" t="s">
        <v>7</v>
      </c>
      <c r="F76" s="7">
        <v>13</v>
      </c>
      <c r="G76" s="7">
        <v>29</v>
      </c>
      <c r="K76">
        <v>1</v>
      </c>
      <c r="L76">
        <v>5</v>
      </c>
    </row>
    <row r="77" spans="1:15" ht="15.75" customHeight="1">
      <c r="D77" s="7"/>
      <c r="E77" s="7" t="s">
        <v>17</v>
      </c>
      <c r="F77" s="7">
        <v>1</v>
      </c>
      <c r="G77" s="7">
        <v>24</v>
      </c>
      <c r="L77">
        <v>4</v>
      </c>
    </row>
    <row r="78" spans="1:15" ht="15.75" customHeight="1">
      <c r="D78" s="7"/>
      <c r="E78" s="7" t="s">
        <v>207</v>
      </c>
      <c r="F78" s="7">
        <v>2</v>
      </c>
      <c r="G78" s="7">
        <v>0</v>
      </c>
    </row>
    <row r="81" spans="5:7" ht="15.75" customHeight="1">
      <c r="E81" t="s">
        <v>208</v>
      </c>
      <c r="F81">
        <f>SUM(F76+G77+H78)/69</f>
        <v>0.53623188405797106</v>
      </c>
    </row>
    <row r="82" spans="5:7" ht="15.75" customHeight="1">
      <c r="E82" t="s">
        <v>209</v>
      </c>
      <c r="F82">
        <f>SUM(G76+G77+G78)/69</f>
        <v>0.76811594202898548</v>
      </c>
      <c r="G82">
        <f>SUM(F77+G77+H77)/69</f>
        <v>0.36231884057971014</v>
      </c>
    </row>
    <row r="83" spans="5:7" ht="15.75" customHeight="1">
      <c r="E83" t="s">
        <v>210</v>
      </c>
      <c r="F83">
        <f>SUM(F76+F77+F78)/69</f>
        <v>0.2318840579710145</v>
      </c>
      <c r="G83">
        <f>SUM(F76+G76+H76)/69</f>
        <v>0.60869565217391308</v>
      </c>
    </row>
    <row r="84" spans="5:7" ht="15.75" customHeight="1">
      <c r="E84" t="s">
        <v>211</v>
      </c>
      <c r="F84">
        <f>SUM(H82+H83)</f>
        <v>0</v>
      </c>
    </row>
    <row r="85" spans="5:7" ht="15.75" customHeight="1">
      <c r="E85" t="s">
        <v>212</v>
      </c>
      <c r="F85">
        <f>(F81-F84)/(1-F84)</f>
        <v>0.53623188405797106</v>
      </c>
    </row>
  </sheetData>
  <autoFilter ref="A1:G1" xr:uid="{00000000-0001-0000-0000-000000000000}"/>
  <pageMargins left="0" right="0" top="0" bottom="0" header="0" footer="0"/>
  <ignoredErrors>
    <ignoredError sqref="A71:E72 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35EA9-73EF-4781-9F69-7FAD30EDDBEE}">
  <dimension ref="A1:Q85"/>
  <sheetViews>
    <sheetView topLeftCell="B62" workbookViewId="0">
      <selection activeCell="E2" sqref="E2:E70"/>
    </sheetView>
  </sheetViews>
  <sheetFormatPr defaultRowHeight="15.75"/>
  <cols>
    <col min="1" max="1" width="25.25" bestFit="1" customWidth="1"/>
    <col min="2" max="2" width="22.875" bestFit="1" customWidth="1"/>
    <col min="7" max="7" width="12.875" bestFit="1" customWidth="1"/>
    <col min="9" max="9" width="19.5" bestFit="1" customWidth="1"/>
    <col min="10" max="12" width="12" bestFit="1" customWidth="1"/>
    <col min="14" max="14" width="11" bestFit="1" customWidth="1"/>
    <col min="15" max="15" width="12" bestFit="1" customWidth="1"/>
    <col min="17" max="17" width="19.5" bestFit="1" customWidth="1"/>
  </cols>
  <sheetData>
    <row r="1" spans="1:15">
      <c r="A1" s="1" t="s">
        <v>0</v>
      </c>
      <c r="B1" s="1" t="s">
        <v>1</v>
      </c>
      <c r="C1" s="1" t="s">
        <v>213</v>
      </c>
      <c r="D1" s="1" t="s">
        <v>214</v>
      </c>
      <c r="E1" s="1" t="s">
        <v>215</v>
      </c>
      <c r="F1" s="1" t="s">
        <v>216</v>
      </c>
      <c r="G1" t="s">
        <v>217</v>
      </c>
      <c r="I1" s="13" t="s">
        <v>218</v>
      </c>
      <c r="J1" s="4" t="s">
        <v>17</v>
      </c>
      <c r="K1" s="5" t="s">
        <v>207</v>
      </c>
      <c r="L1" s="6" t="s">
        <v>7</v>
      </c>
      <c r="N1" s="12" t="s">
        <v>219</v>
      </c>
      <c r="O1" s="12" t="s">
        <v>220</v>
      </c>
    </row>
    <row r="2" spans="1:15">
      <c r="A2" t="s">
        <v>11</v>
      </c>
      <c r="B2" t="s">
        <v>12</v>
      </c>
      <c r="C2" t="s">
        <v>7</v>
      </c>
      <c r="D2" t="s">
        <v>7</v>
      </c>
      <c r="E2" t="s">
        <v>7</v>
      </c>
      <c r="F2" t="s">
        <v>7</v>
      </c>
      <c r="G2">
        <f>(SUM(IF(C2="positive", 1, IF(C2="negative", -1, 0)), IF(D2="positive", 1, IF(D2="negative", -1, 0)), IF(E2="positive", 1, IF(E2="negative", -1, 0)), IF(F2="positive", 1, IF(F2="negative", -1, 0))))/4</f>
        <v>-1</v>
      </c>
      <c r="H2" t="str">
        <f>IF(G2&gt;0, "positive", IF(G2&lt;0, "negative", "neutral"))</f>
        <v>negative</v>
      </c>
      <c r="J2">
        <f>COUNTIF(C2:F2, "positive")</f>
        <v>0</v>
      </c>
      <c r="K2">
        <f>COUNTIF(C2:F2, "neutral")</f>
        <v>0</v>
      </c>
      <c r="L2">
        <f>COUNTIF(C2:F2, "negative")</f>
        <v>4</v>
      </c>
      <c r="N2">
        <f>(J2^2-J2)+(K2^2-K2)+(L2^2-L2)</f>
        <v>12</v>
      </c>
      <c r="O2">
        <f>N2/($J$76*($J$76-1))</f>
        <v>1</v>
      </c>
    </row>
    <row r="3" spans="1:15">
      <c r="A3" t="s">
        <v>14</v>
      </c>
      <c r="B3" t="s">
        <v>15</v>
      </c>
      <c r="C3" t="s">
        <v>207</v>
      </c>
      <c r="D3" t="s">
        <v>17</v>
      </c>
      <c r="E3" t="s">
        <v>17</v>
      </c>
      <c r="F3" t="s">
        <v>17</v>
      </c>
      <c r="G3">
        <f t="shared" ref="G3:G63" si="0">(SUM(IF(C3="positive", 1, IF(C3="negative", -1, 0)), IF(D3="positive", 1, IF(D3="negative", -1, 0)), IF(E3="positive", 1, IF(E3="negative", -1, 0)), IF(F3="positive", 1, IF(F3="negative", -1, 0))))/4</f>
        <v>0.75</v>
      </c>
      <c r="H3" t="str">
        <f t="shared" ref="H3:H63" si="1">IF(G3&gt;0, "positive", IF(G3&lt;0, "negative", "neutral"))</f>
        <v>positive</v>
      </c>
      <c r="J3">
        <f t="shared" ref="J3:J66" si="2">COUNTIF(C3:F3, "positive")</f>
        <v>3</v>
      </c>
      <c r="K3">
        <f t="shared" ref="K3:K66" si="3">COUNTIF(C3:F3, "neutral")</f>
        <v>1</v>
      </c>
      <c r="L3">
        <f t="shared" ref="L3:L66" si="4">COUNTIF(C3:F3, "negative")</f>
        <v>0</v>
      </c>
      <c r="N3">
        <f t="shared" ref="N3:N66" si="5">(J3^2-J3)+(K3^2-K3)+(L3^2-L3)</f>
        <v>6</v>
      </c>
      <c r="O3">
        <f>N3/($J$76*($J$76-1))</f>
        <v>0.5</v>
      </c>
    </row>
    <row r="4" spans="1:15">
      <c r="A4" t="s">
        <v>18</v>
      </c>
      <c r="B4" t="s">
        <v>19</v>
      </c>
      <c r="C4" t="s">
        <v>207</v>
      </c>
      <c r="D4" t="s">
        <v>7</v>
      </c>
      <c r="E4" t="s">
        <v>7</v>
      </c>
      <c r="F4" t="s">
        <v>7</v>
      </c>
      <c r="G4">
        <f t="shared" si="0"/>
        <v>-0.75</v>
      </c>
      <c r="H4" t="str">
        <f t="shared" si="1"/>
        <v>negative</v>
      </c>
      <c r="J4">
        <f t="shared" si="2"/>
        <v>0</v>
      </c>
      <c r="K4">
        <f t="shared" si="3"/>
        <v>1</v>
      </c>
      <c r="L4">
        <f t="shared" si="4"/>
        <v>3</v>
      </c>
      <c r="N4">
        <f t="shared" si="5"/>
        <v>6</v>
      </c>
      <c r="O4">
        <f>N4/($J$76*($J$76-1))</f>
        <v>0.5</v>
      </c>
    </row>
    <row r="5" spans="1:15">
      <c r="A5" t="s">
        <v>21</v>
      </c>
      <c r="B5" t="s">
        <v>221</v>
      </c>
      <c r="C5" t="s">
        <v>7</v>
      </c>
      <c r="D5" t="s">
        <v>7</v>
      </c>
      <c r="E5" t="s">
        <v>7</v>
      </c>
      <c r="F5" t="s">
        <v>7</v>
      </c>
      <c r="G5">
        <f t="shared" si="0"/>
        <v>-1</v>
      </c>
      <c r="H5" t="str">
        <f t="shared" si="1"/>
        <v>negative</v>
      </c>
      <c r="J5">
        <f t="shared" si="2"/>
        <v>0</v>
      </c>
      <c r="K5">
        <f t="shared" si="3"/>
        <v>0</v>
      </c>
      <c r="L5">
        <f t="shared" si="4"/>
        <v>4</v>
      </c>
      <c r="N5">
        <f t="shared" si="5"/>
        <v>12</v>
      </c>
      <c r="O5">
        <f>N5/($J$76*($J$76-1))</f>
        <v>1</v>
      </c>
    </row>
    <row r="6" spans="1:15">
      <c r="A6" t="s">
        <v>24</v>
      </c>
      <c r="B6" t="s">
        <v>25</v>
      </c>
      <c r="C6" t="s">
        <v>207</v>
      </c>
      <c r="D6" t="s">
        <v>7</v>
      </c>
      <c r="E6" t="s">
        <v>7</v>
      </c>
      <c r="F6" t="s">
        <v>7</v>
      </c>
      <c r="G6">
        <f t="shared" si="0"/>
        <v>-0.75</v>
      </c>
      <c r="H6" t="str">
        <f t="shared" si="1"/>
        <v>negative</v>
      </c>
      <c r="J6">
        <f t="shared" si="2"/>
        <v>0</v>
      </c>
      <c r="K6">
        <f t="shared" si="3"/>
        <v>1</v>
      </c>
      <c r="L6">
        <f t="shared" si="4"/>
        <v>3</v>
      </c>
      <c r="N6">
        <f t="shared" si="5"/>
        <v>6</v>
      </c>
      <c r="O6">
        <f>N6/($J$76*($J$76-1))</f>
        <v>0.5</v>
      </c>
    </row>
    <row r="7" spans="1:15">
      <c r="A7" t="s">
        <v>27</v>
      </c>
      <c r="B7" t="s">
        <v>28</v>
      </c>
      <c r="C7" t="s">
        <v>7</v>
      </c>
      <c r="D7" t="s">
        <v>7</v>
      </c>
      <c r="E7" t="s">
        <v>7</v>
      </c>
      <c r="F7" t="s">
        <v>7</v>
      </c>
      <c r="G7">
        <f t="shared" si="0"/>
        <v>-1</v>
      </c>
      <c r="H7" t="str">
        <f t="shared" si="1"/>
        <v>negative</v>
      </c>
      <c r="J7">
        <f t="shared" si="2"/>
        <v>0</v>
      </c>
      <c r="K7">
        <f t="shared" si="3"/>
        <v>0</v>
      </c>
      <c r="L7">
        <f t="shared" si="4"/>
        <v>4</v>
      </c>
      <c r="N7">
        <f t="shared" si="5"/>
        <v>12</v>
      </c>
      <c r="O7">
        <f>N7/($J$76*($J$76-1))</f>
        <v>1</v>
      </c>
    </row>
    <row r="8" spans="1:15">
      <c r="A8" t="s">
        <v>30</v>
      </c>
      <c r="B8" t="s">
        <v>31</v>
      </c>
      <c r="C8" t="s">
        <v>207</v>
      </c>
      <c r="D8" t="s">
        <v>17</v>
      </c>
      <c r="E8" t="s">
        <v>17</v>
      </c>
      <c r="F8" t="s">
        <v>17</v>
      </c>
      <c r="G8">
        <f t="shared" si="0"/>
        <v>0.75</v>
      </c>
      <c r="H8" t="str">
        <f t="shared" si="1"/>
        <v>positive</v>
      </c>
      <c r="J8">
        <f t="shared" si="2"/>
        <v>3</v>
      </c>
      <c r="K8">
        <f t="shared" si="3"/>
        <v>1</v>
      </c>
      <c r="L8">
        <f t="shared" si="4"/>
        <v>0</v>
      </c>
      <c r="N8">
        <f t="shared" si="5"/>
        <v>6</v>
      </c>
      <c r="O8">
        <f>N8/($J$76*($J$76-1))</f>
        <v>0.5</v>
      </c>
    </row>
    <row r="9" spans="1:15">
      <c r="A9" t="s">
        <v>33</v>
      </c>
      <c r="B9" t="s">
        <v>34</v>
      </c>
      <c r="C9" t="s">
        <v>7</v>
      </c>
      <c r="D9" t="s">
        <v>7</v>
      </c>
      <c r="E9" t="s">
        <v>7</v>
      </c>
      <c r="F9" t="s">
        <v>7</v>
      </c>
      <c r="G9">
        <f t="shared" si="0"/>
        <v>-1</v>
      </c>
      <c r="H9" t="str">
        <f t="shared" si="1"/>
        <v>negative</v>
      </c>
      <c r="J9">
        <f t="shared" si="2"/>
        <v>0</v>
      </c>
      <c r="K9">
        <f t="shared" si="3"/>
        <v>0</v>
      </c>
      <c r="L9">
        <f t="shared" si="4"/>
        <v>4</v>
      </c>
      <c r="N9">
        <f t="shared" si="5"/>
        <v>12</v>
      </c>
      <c r="O9">
        <f>N9/($J$76*($J$76-1))</f>
        <v>1</v>
      </c>
    </row>
    <row r="10" spans="1:15">
      <c r="A10" t="s">
        <v>36</v>
      </c>
      <c r="B10" t="s">
        <v>15</v>
      </c>
      <c r="C10" t="s">
        <v>7</v>
      </c>
      <c r="D10" t="s">
        <v>207</v>
      </c>
      <c r="E10" t="s">
        <v>7</v>
      </c>
      <c r="F10" t="s">
        <v>7</v>
      </c>
      <c r="G10">
        <f t="shared" si="0"/>
        <v>-0.75</v>
      </c>
      <c r="H10" t="str">
        <f t="shared" si="1"/>
        <v>negative</v>
      </c>
      <c r="J10">
        <f t="shared" si="2"/>
        <v>0</v>
      </c>
      <c r="K10">
        <f t="shared" si="3"/>
        <v>1</v>
      </c>
      <c r="L10">
        <f t="shared" si="4"/>
        <v>3</v>
      </c>
      <c r="N10">
        <f t="shared" si="5"/>
        <v>6</v>
      </c>
      <c r="O10">
        <f>N10/($J$76*($J$76-1))</f>
        <v>0.5</v>
      </c>
    </row>
    <row r="11" spans="1:15">
      <c r="A11" t="s">
        <v>38</v>
      </c>
      <c r="B11" t="s">
        <v>39</v>
      </c>
      <c r="C11" t="s">
        <v>17</v>
      </c>
      <c r="D11" t="s">
        <v>17</v>
      </c>
      <c r="E11" t="s">
        <v>7</v>
      </c>
      <c r="F11" t="s">
        <v>17</v>
      </c>
      <c r="G11">
        <f t="shared" si="0"/>
        <v>0.5</v>
      </c>
      <c r="H11" t="str">
        <f t="shared" si="1"/>
        <v>positive</v>
      </c>
      <c r="J11">
        <f t="shared" si="2"/>
        <v>3</v>
      </c>
      <c r="K11">
        <f t="shared" si="3"/>
        <v>0</v>
      </c>
      <c r="L11">
        <f t="shared" si="4"/>
        <v>1</v>
      </c>
      <c r="N11">
        <f t="shared" si="5"/>
        <v>6</v>
      </c>
      <c r="O11">
        <f>N11/($J$76*($J$76-1))</f>
        <v>0.5</v>
      </c>
    </row>
    <row r="12" spans="1:15">
      <c r="A12" t="s">
        <v>41</v>
      </c>
      <c r="B12" t="s">
        <v>42</v>
      </c>
      <c r="C12" t="s">
        <v>17</v>
      </c>
      <c r="D12" t="s">
        <v>7</v>
      </c>
      <c r="E12" t="s">
        <v>7</v>
      </c>
      <c r="F12" t="s">
        <v>17</v>
      </c>
      <c r="G12">
        <f t="shared" si="0"/>
        <v>0</v>
      </c>
      <c r="H12" t="str">
        <f t="shared" si="1"/>
        <v>neutral</v>
      </c>
      <c r="J12">
        <f t="shared" si="2"/>
        <v>2</v>
      </c>
      <c r="K12">
        <f t="shared" si="3"/>
        <v>0</v>
      </c>
      <c r="L12">
        <f t="shared" si="4"/>
        <v>2</v>
      </c>
      <c r="N12">
        <f t="shared" si="5"/>
        <v>4</v>
      </c>
      <c r="O12">
        <f>N12/($J$76*($J$76-1))</f>
        <v>0.33333333333333331</v>
      </c>
    </row>
    <row r="13" spans="1:15">
      <c r="A13" t="s">
        <v>44</v>
      </c>
      <c r="B13" t="s">
        <v>45</v>
      </c>
      <c r="C13" t="s">
        <v>7</v>
      </c>
      <c r="D13" t="s">
        <v>7</v>
      </c>
      <c r="E13" t="s">
        <v>7</v>
      </c>
      <c r="F13" t="s">
        <v>7</v>
      </c>
      <c r="G13">
        <f t="shared" si="0"/>
        <v>-1</v>
      </c>
      <c r="H13" t="str">
        <f t="shared" si="1"/>
        <v>negative</v>
      </c>
      <c r="J13">
        <f t="shared" si="2"/>
        <v>0</v>
      </c>
      <c r="K13">
        <f t="shared" si="3"/>
        <v>0</v>
      </c>
      <c r="L13">
        <f t="shared" si="4"/>
        <v>4</v>
      </c>
      <c r="N13">
        <f t="shared" si="5"/>
        <v>12</v>
      </c>
      <c r="O13">
        <f>N13/($J$76*($J$76-1))</f>
        <v>1</v>
      </c>
    </row>
    <row r="14" spans="1:15">
      <c r="A14" t="s">
        <v>47</v>
      </c>
      <c r="B14" t="s">
        <v>48</v>
      </c>
      <c r="C14" t="s">
        <v>17</v>
      </c>
      <c r="D14" t="s">
        <v>17</v>
      </c>
      <c r="E14" t="s">
        <v>7</v>
      </c>
      <c r="F14" t="s">
        <v>17</v>
      </c>
      <c r="G14">
        <f t="shared" si="0"/>
        <v>0.5</v>
      </c>
      <c r="H14" t="str">
        <f t="shared" si="1"/>
        <v>positive</v>
      </c>
      <c r="J14">
        <f t="shared" si="2"/>
        <v>3</v>
      </c>
      <c r="K14">
        <f t="shared" si="3"/>
        <v>0</v>
      </c>
      <c r="L14">
        <f t="shared" si="4"/>
        <v>1</v>
      </c>
      <c r="N14">
        <f t="shared" si="5"/>
        <v>6</v>
      </c>
      <c r="O14">
        <f>N14/($J$76*($J$76-1))</f>
        <v>0.5</v>
      </c>
    </row>
    <row r="15" spans="1:15">
      <c r="A15" t="s">
        <v>50</v>
      </c>
      <c r="B15" t="s">
        <v>51</v>
      </c>
      <c r="C15" t="s">
        <v>17</v>
      </c>
      <c r="D15" t="s">
        <v>207</v>
      </c>
      <c r="E15" t="s">
        <v>7</v>
      </c>
      <c r="F15" t="s">
        <v>17</v>
      </c>
      <c r="G15">
        <f t="shared" si="0"/>
        <v>0.25</v>
      </c>
      <c r="H15" t="str">
        <f t="shared" si="1"/>
        <v>positive</v>
      </c>
      <c r="J15">
        <f t="shared" si="2"/>
        <v>2</v>
      </c>
      <c r="K15">
        <f t="shared" si="3"/>
        <v>1</v>
      </c>
      <c r="L15">
        <f t="shared" si="4"/>
        <v>1</v>
      </c>
      <c r="N15">
        <f t="shared" si="5"/>
        <v>2</v>
      </c>
      <c r="O15">
        <f>N15/($J$76*($J$76-1))</f>
        <v>0.16666666666666666</v>
      </c>
    </row>
    <row r="16" spans="1:15">
      <c r="A16" t="s">
        <v>53</v>
      </c>
      <c r="B16" t="s">
        <v>54</v>
      </c>
      <c r="C16" t="s">
        <v>7</v>
      </c>
      <c r="D16" t="s">
        <v>207</v>
      </c>
      <c r="E16" t="s">
        <v>7</v>
      </c>
      <c r="F16" t="s">
        <v>7</v>
      </c>
      <c r="G16">
        <f t="shared" si="0"/>
        <v>-0.75</v>
      </c>
      <c r="H16" t="str">
        <f t="shared" si="1"/>
        <v>negative</v>
      </c>
      <c r="J16">
        <f t="shared" si="2"/>
        <v>0</v>
      </c>
      <c r="K16">
        <f t="shared" si="3"/>
        <v>1</v>
      </c>
      <c r="L16">
        <f t="shared" si="4"/>
        <v>3</v>
      </c>
      <c r="N16">
        <f t="shared" si="5"/>
        <v>6</v>
      </c>
      <c r="O16">
        <f>N16/($J$76*($J$76-1))</f>
        <v>0.5</v>
      </c>
    </row>
    <row r="17" spans="1:15">
      <c r="A17" t="s">
        <v>56</v>
      </c>
      <c r="B17" t="s">
        <v>57</v>
      </c>
      <c r="C17" t="s">
        <v>17</v>
      </c>
      <c r="D17" t="s">
        <v>17</v>
      </c>
      <c r="E17" t="s">
        <v>7</v>
      </c>
      <c r="F17" t="s">
        <v>17</v>
      </c>
      <c r="G17">
        <f t="shared" si="0"/>
        <v>0.5</v>
      </c>
      <c r="H17" t="str">
        <f t="shared" si="1"/>
        <v>positive</v>
      </c>
      <c r="J17">
        <f t="shared" si="2"/>
        <v>3</v>
      </c>
      <c r="K17">
        <f t="shared" si="3"/>
        <v>0</v>
      </c>
      <c r="L17">
        <f t="shared" si="4"/>
        <v>1</v>
      </c>
      <c r="N17">
        <f t="shared" si="5"/>
        <v>6</v>
      </c>
      <c r="O17">
        <f>N17/($J$76*($J$76-1))</f>
        <v>0.5</v>
      </c>
    </row>
    <row r="18" spans="1:15">
      <c r="A18" t="s">
        <v>59</v>
      </c>
      <c r="B18" t="s">
        <v>60</v>
      </c>
      <c r="C18" t="s">
        <v>7</v>
      </c>
      <c r="D18" t="s">
        <v>207</v>
      </c>
      <c r="E18" t="s">
        <v>7</v>
      </c>
      <c r="F18" t="s">
        <v>7</v>
      </c>
      <c r="G18">
        <f t="shared" si="0"/>
        <v>-0.75</v>
      </c>
      <c r="H18" t="str">
        <f t="shared" si="1"/>
        <v>negative</v>
      </c>
      <c r="J18">
        <f t="shared" si="2"/>
        <v>0</v>
      </c>
      <c r="K18">
        <f t="shared" si="3"/>
        <v>1</v>
      </c>
      <c r="L18">
        <f t="shared" si="4"/>
        <v>3</v>
      </c>
      <c r="N18">
        <f t="shared" si="5"/>
        <v>6</v>
      </c>
      <c r="O18">
        <f>N18/($J$76*($J$76-1))</f>
        <v>0.5</v>
      </c>
    </row>
    <row r="19" spans="1:15">
      <c r="A19" t="s">
        <v>62</v>
      </c>
      <c r="B19" t="s">
        <v>63</v>
      </c>
      <c r="C19" t="s">
        <v>7</v>
      </c>
      <c r="D19" t="s">
        <v>7</v>
      </c>
      <c r="E19" t="s">
        <v>7</v>
      </c>
      <c r="F19" t="s">
        <v>7</v>
      </c>
      <c r="G19">
        <f t="shared" si="0"/>
        <v>-1</v>
      </c>
      <c r="H19" t="str">
        <f t="shared" si="1"/>
        <v>negative</v>
      </c>
      <c r="J19">
        <f t="shared" si="2"/>
        <v>0</v>
      </c>
      <c r="K19">
        <f t="shared" si="3"/>
        <v>0</v>
      </c>
      <c r="L19">
        <f t="shared" si="4"/>
        <v>4</v>
      </c>
      <c r="N19">
        <f t="shared" si="5"/>
        <v>12</v>
      </c>
      <c r="O19">
        <f>N19/($J$76*($J$76-1))</f>
        <v>1</v>
      </c>
    </row>
    <row r="20" spans="1:15">
      <c r="A20" t="s">
        <v>65</v>
      </c>
      <c r="B20" t="s">
        <v>66</v>
      </c>
      <c r="C20" t="s">
        <v>17</v>
      </c>
      <c r="D20" t="s">
        <v>17</v>
      </c>
      <c r="E20" t="s">
        <v>7</v>
      </c>
      <c r="F20" t="s">
        <v>17</v>
      </c>
      <c r="G20">
        <f t="shared" si="0"/>
        <v>0.5</v>
      </c>
      <c r="H20" t="str">
        <f t="shared" si="1"/>
        <v>positive</v>
      </c>
      <c r="J20">
        <f t="shared" si="2"/>
        <v>3</v>
      </c>
      <c r="K20">
        <f t="shared" si="3"/>
        <v>0</v>
      </c>
      <c r="L20">
        <f t="shared" si="4"/>
        <v>1</v>
      </c>
      <c r="N20">
        <f t="shared" si="5"/>
        <v>6</v>
      </c>
      <c r="O20">
        <f>N20/($J$76*($J$76-1))</f>
        <v>0.5</v>
      </c>
    </row>
    <row r="21" spans="1:15">
      <c r="A21" t="s">
        <v>68</v>
      </c>
      <c r="B21" t="s">
        <v>69</v>
      </c>
      <c r="C21" t="s">
        <v>17</v>
      </c>
      <c r="D21" t="s">
        <v>17</v>
      </c>
      <c r="E21" t="s">
        <v>17</v>
      </c>
      <c r="F21" t="s">
        <v>17</v>
      </c>
      <c r="G21">
        <f t="shared" si="0"/>
        <v>1</v>
      </c>
      <c r="H21" t="str">
        <f t="shared" si="1"/>
        <v>positive</v>
      </c>
      <c r="J21">
        <f t="shared" si="2"/>
        <v>4</v>
      </c>
      <c r="K21">
        <f t="shared" si="3"/>
        <v>0</v>
      </c>
      <c r="L21">
        <f t="shared" si="4"/>
        <v>0</v>
      </c>
      <c r="N21">
        <f t="shared" si="5"/>
        <v>12</v>
      </c>
      <c r="O21">
        <f>N21/($J$76*($J$76-1))</f>
        <v>1</v>
      </c>
    </row>
    <row r="22" spans="1:15">
      <c r="A22" t="s">
        <v>71</v>
      </c>
      <c r="B22" t="s">
        <v>69</v>
      </c>
      <c r="C22" t="s">
        <v>7</v>
      </c>
      <c r="D22" t="s">
        <v>7</v>
      </c>
      <c r="E22" t="s">
        <v>7</v>
      </c>
      <c r="F22" t="s">
        <v>7</v>
      </c>
      <c r="G22">
        <f t="shared" si="0"/>
        <v>-1</v>
      </c>
      <c r="H22" t="str">
        <f t="shared" si="1"/>
        <v>negative</v>
      </c>
      <c r="J22">
        <f t="shared" si="2"/>
        <v>0</v>
      </c>
      <c r="K22">
        <f t="shared" si="3"/>
        <v>0</v>
      </c>
      <c r="L22">
        <f t="shared" si="4"/>
        <v>4</v>
      </c>
      <c r="N22">
        <f t="shared" si="5"/>
        <v>12</v>
      </c>
      <c r="O22">
        <f>N22/($J$76*($J$76-1))</f>
        <v>1</v>
      </c>
    </row>
    <row r="23" spans="1:15">
      <c r="A23" t="s">
        <v>73</v>
      </c>
      <c r="B23" t="s">
        <v>74</v>
      </c>
      <c r="C23" t="s">
        <v>7</v>
      </c>
      <c r="D23" t="s">
        <v>7</v>
      </c>
      <c r="E23" t="s">
        <v>7</v>
      </c>
      <c r="F23" t="s">
        <v>7</v>
      </c>
      <c r="G23">
        <f t="shared" si="0"/>
        <v>-1</v>
      </c>
      <c r="H23" t="str">
        <f t="shared" si="1"/>
        <v>negative</v>
      </c>
      <c r="J23">
        <f t="shared" si="2"/>
        <v>0</v>
      </c>
      <c r="K23">
        <f t="shared" si="3"/>
        <v>0</v>
      </c>
      <c r="L23">
        <f t="shared" si="4"/>
        <v>4</v>
      </c>
      <c r="N23">
        <f t="shared" si="5"/>
        <v>12</v>
      </c>
      <c r="O23">
        <f>N23/($J$76*($J$76-1))</f>
        <v>1</v>
      </c>
    </row>
    <row r="24" spans="1:15">
      <c r="A24" t="s">
        <v>76</v>
      </c>
      <c r="B24" t="s">
        <v>77</v>
      </c>
      <c r="C24" t="s">
        <v>7</v>
      </c>
      <c r="D24" t="s">
        <v>7</v>
      </c>
      <c r="E24" t="s">
        <v>7</v>
      </c>
      <c r="F24" t="s">
        <v>7</v>
      </c>
      <c r="G24">
        <f t="shared" si="0"/>
        <v>-1</v>
      </c>
      <c r="H24" t="str">
        <f t="shared" si="1"/>
        <v>negative</v>
      </c>
      <c r="J24">
        <f t="shared" si="2"/>
        <v>0</v>
      </c>
      <c r="K24">
        <f t="shared" si="3"/>
        <v>0</v>
      </c>
      <c r="L24">
        <f t="shared" si="4"/>
        <v>4</v>
      </c>
      <c r="N24">
        <f t="shared" si="5"/>
        <v>12</v>
      </c>
      <c r="O24">
        <f>N24/($J$76*($J$76-1))</f>
        <v>1</v>
      </c>
    </row>
    <row r="25" spans="1:15">
      <c r="A25" t="s">
        <v>79</v>
      </c>
      <c r="B25" t="s">
        <v>80</v>
      </c>
      <c r="C25" t="s">
        <v>207</v>
      </c>
      <c r="D25" t="s">
        <v>7</v>
      </c>
      <c r="E25" t="s">
        <v>7</v>
      </c>
      <c r="F25" t="s">
        <v>7</v>
      </c>
      <c r="G25">
        <f t="shared" si="0"/>
        <v>-0.75</v>
      </c>
      <c r="H25" t="str">
        <f t="shared" si="1"/>
        <v>negative</v>
      </c>
      <c r="J25">
        <f t="shared" si="2"/>
        <v>0</v>
      </c>
      <c r="K25">
        <f t="shared" si="3"/>
        <v>1</v>
      </c>
      <c r="L25">
        <f t="shared" si="4"/>
        <v>3</v>
      </c>
      <c r="N25">
        <f t="shared" si="5"/>
        <v>6</v>
      </c>
      <c r="O25">
        <f>N25/($J$76*($J$76-1))</f>
        <v>0.5</v>
      </c>
    </row>
    <row r="26" spans="1:15">
      <c r="A26" t="s">
        <v>82</v>
      </c>
      <c r="B26" t="s">
        <v>83</v>
      </c>
      <c r="C26" t="s">
        <v>17</v>
      </c>
      <c r="D26" t="s">
        <v>207</v>
      </c>
      <c r="E26" t="s">
        <v>7</v>
      </c>
      <c r="F26" t="s">
        <v>17</v>
      </c>
      <c r="G26">
        <f t="shared" si="0"/>
        <v>0.25</v>
      </c>
      <c r="H26" t="str">
        <f t="shared" si="1"/>
        <v>positive</v>
      </c>
      <c r="J26">
        <f t="shared" si="2"/>
        <v>2</v>
      </c>
      <c r="K26">
        <f t="shared" si="3"/>
        <v>1</v>
      </c>
      <c r="L26">
        <f t="shared" si="4"/>
        <v>1</v>
      </c>
      <c r="N26">
        <f t="shared" si="5"/>
        <v>2</v>
      </c>
      <c r="O26">
        <f>N26/($J$76*($J$76-1))</f>
        <v>0.16666666666666666</v>
      </c>
    </row>
    <row r="27" spans="1:15">
      <c r="A27" t="s">
        <v>85</v>
      </c>
      <c r="B27" t="s">
        <v>57</v>
      </c>
      <c r="C27" t="s">
        <v>17</v>
      </c>
      <c r="D27" t="s">
        <v>17</v>
      </c>
      <c r="E27" t="s">
        <v>7</v>
      </c>
      <c r="F27" t="s">
        <v>17</v>
      </c>
      <c r="G27">
        <f t="shared" si="0"/>
        <v>0.5</v>
      </c>
      <c r="H27" t="str">
        <f t="shared" si="1"/>
        <v>positive</v>
      </c>
      <c r="J27">
        <f t="shared" si="2"/>
        <v>3</v>
      </c>
      <c r="K27">
        <f t="shared" si="3"/>
        <v>0</v>
      </c>
      <c r="L27">
        <f t="shared" si="4"/>
        <v>1</v>
      </c>
      <c r="N27">
        <f t="shared" si="5"/>
        <v>6</v>
      </c>
      <c r="O27">
        <f>N27/($J$76*($J$76-1))</f>
        <v>0.5</v>
      </c>
    </row>
    <row r="28" spans="1:15">
      <c r="A28" t="s">
        <v>87</v>
      </c>
      <c r="B28" t="s">
        <v>88</v>
      </c>
      <c r="C28" t="s">
        <v>207</v>
      </c>
      <c r="D28" t="s">
        <v>17</v>
      </c>
      <c r="E28" t="s">
        <v>7</v>
      </c>
      <c r="F28" t="s">
        <v>17</v>
      </c>
      <c r="G28">
        <f t="shared" si="0"/>
        <v>0.25</v>
      </c>
      <c r="H28" t="str">
        <f t="shared" si="1"/>
        <v>positive</v>
      </c>
      <c r="J28">
        <f t="shared" si="2"/>
        <v>2</v>
      </c>
      <c r="K28">
        <f t="shared" si="3"/>
        <v>1</v>
      </c>
      <c r="L28">
        <f t="shared" si="4"/>
        <v>1</v>
      </c>
      <c r="N28">
        <f t="shared" si="5"/>
        <v>2</v>
      </c>
      <c r="O28">
        <f>N28/($J$76*($J$76-1))</f>
        <v>0.16666666666666666</v>
      </c>
    </row>
    <row r="29" spans="1:15">
      <c r="A29" t="s">
        <v>90</v>
      </c>
      <c r="B29" t="s">
        <v>91</v>
      </c>
      <c r="C29" t="s">
        <v>17</v>
      </c>
      <c r="D29" t="s">
        <v>207</v>
      </c>
      <c r="E29" t="s">
        <v>7</v>
      </c>
      <c r="F29" t="s">
        <v>17</v>
      </c>
      <c r="G29">
        <f t="shared" si="0"/>
        <v>0.25</v>
      </c>
      <c r="H29" t="str">
        <f t="shared" si="1"/>
        <v>positive</v>
      </c>
      <c r="J29">
        <f t="shared" si="2"/>
        <v>2</v>
      </c>
      <c r="K29">
        <f t="shared" si="3"/>
        <v>1</v>
      </c>
      <c r="L29">
        <f t="shared" si="4"/>
        <v>1</v>
      </c>
      <c r="N29">
        <f t="shared" si="5"/>
        <v>2</v>
      </c>
      <c r="O29">
        <f>N29/($J$76*($J$76-1))</f>
        <v>0.16666666666666666</v>
      </c>
    </row>
    <row r="30" spans="1:15">
      <c r="A30" t="s">
        <v>93</v>
      </c>
      <c r="B30" t="s">
        <v>94</v>
      </c>
      <c r="C30" t="s">
        <v>7</v>
      </c>
      <c r="D30" t="s">
        <v>7</v>
      </c>
      <c r="E30" t="s">
        <v>7</v>
      </c>
      <c r="F30" t="s">
        <v>7</v>
      </c>
      <c r="G30">
        <f t="shared" si="0"/>
        <v>-1</v>
      </c>
      <c r="H30" t="str">
        <f t="shared" si="1"/>
        <v>negative</v>
      </c>
      <c r="J30">
        <f t="shared" si="2"/>
        <v>0</v>
      </c>
      <c r="K30">
        <f t="shared" si="3"/>
        <v>0</v>
      </c>
      <c r="L30">
        <f t="shared" si="4"/>
        <v>4</v>
      </c>
      <c r="N30">
        <f t="shared" si="5"/>
        <v>12</v>
      </c>
      <c r="O30">
        <f>N30/($J$76*($J$76-1))</f>
        <v>1</v>
      </c>
    </row>
    <row r="31" spans="1:15">
      <c r="A31" t="s">
        <v>96</v>
      </c>
      <c r="B31" t="s">
        <v>66</v>
      </c>
      <c r="C31" t="s">
        <v>207</v>
      </c>
      <c r="D31" t="s">
        <v>17</v>
      </c>
      <c r="E31" t="s">
        <v>7</v>
      </c>
      <c r="F31" t="s">
        <v>7</v>
      </c>
      <c r="G31">
        <f t="shared" si="0"/>
        <v>-0.25</v>
      </c>
      <c r="H31" t="str">
        <f t="shared" si="1"/>
        <v>negative</v>
      </c>
      <c r="J31">
        <f t="shared" si="2"/>
        <v>1</v>
      </c>
      <c r="K31">
        <f t="shared" si="3"/>
        <v>1</v>
      </c>
      <c r="L31">
        <f t="shared" si="4"/>
        <v>2</v>
      </c>
      <c r="N31">
        <f t="shared" si="5"/>
        <v>2</v>
      </c>
      <c r="O31">
        <f>N31/($J$76*($J$76-1))</f>
        <v>0.16666666666666666</v>
      </c>
    </row>
    <row r="32" spans="1:15">
      <c r="A32" t="s">
        <v>98</v>
      </c>
      <c r="B32" t="s">
        <v>99</v>
      </c>
      <c r="C32" t="s">
        <v>7</v>
      </c>
      <c r="D32" t="s">
        <v>7</v>
      </c>
      <c r="E32" t="s">
        <v>7</v>
      </c>
      <c r="F32" t="s">
        <v>7</v>
      </c>
      <c r="G32">
        <f t="shared" si="0"/>
        <v>-1</v>
      </c>
      <c r="H32" t="str">
        <f t="shared" si="1"/>
        <v>negative</v>
      </c>
      <c r="J32">
        <f t="shared" si="2"/>
        <v>0</v>
      </c>
      <c r="K32">
        <f t="shared" si="3"/>
        <v>0</v>
      </c>
      <c r="L32">
        <f t="shared" si="4"/>
        <v>4</v>
      </c>
      <c r="N32">
        <f t="shared" si="5"/>
        <v>12</v>
      </c>
      <c r="O32">
        <f>N32/($J$76*($J$76-1))</f>
        <v>1</v>
      </c>
    </row>
    <row r="33" spans="1:15">
      <c r="A33" t="s">
        <v>101</v>
      </c>
      <c r="B33" t="s">
        <v>102</v>
      </c>
      <c r="C33" t="s">
        <v>207</v>
      </c>
      <c r="D33" t="s">
        <v>17</v>
      </c>
      <c r="E33" t="s">
        <v>7</v>
      </c>
      <c r="F33" t="s">
        <v>17</v>
      </c>
      <c r="G33">
        <f t="shared" si="0"/>
        <v>0.25</v>
      </c>
      <c r="H33" t="str">
        <f t="shared" si="1"/>
        <v>positive</v>
      </c>
      <c r="J33">
        <f t="shared" si="2"/>
        <v>2</v>
      </c>
      <c r="K33">
        <f t="shared" si="3"/>
        <v>1</v>
      </c>
      <c r="L33">
        <f t="shared" si="4"/>
        <v>1</v>
      </c>
      <c r="N33">
        <f t="shared" si="5"/>
        <v>2</v>
      </c>
      <c r="O33">
        <f>N33/($J$76*($J$76-1))</f>
        <v>0.16666666666666666</v>
      </c>
    </row>
    <row r="34" spans="1:15">
      <c r="A34" t="s">
        <v>104</v>
      </c>
      <c r="B34" t="s">
        <v>105</v>
      </c>
      <c r="C34" t="s">
        <v>7</v>
      </c>
      <c r="D34" t="s">
        <v>7</v>
      </c>
      <c r="E34" t="s">
        <v>7</v>
      </c>
      <c r="F34" t="s">
        <v>7</v>
      </c>
      <c r="G34">
        <f t="shared" si="0"/>
        <v>-1</v>
      </c>
      <c r="H34" t="str">
        <f t="shared" si="1"/>
        <v>negative</v>
      </c>
      <c r="J34">
        <f t="shared" si="2"/>
        <v>0</v>
      </c>
      <c r="K34">
        <f t="shared" si="3"/>
        <v>0</v>
      </c>
      <c r="L34">
        <f t="shared" si="4"/>
        <v>4</v>
      </c>
      <c r="N34">
        <f t="shared" si="5"/>
        <v>12</v>
      </c>
      <c r="O34">
        <f>N34/($J$76*($J$76-1))</f>
        <v>1</v>
      </c>
    </row>
    <row r="35" spans="1:15">
      <c r="A35" t="s">
        <v>107</v>
      </c>
      <c r="B35" t="s">
        <v>74</v>
      </c>
      <c r="C35" t="s">
        <v>17</v>
      </c>
      <c r="D35" t="s">
        <v>17</v>
      </c>
      <c r="E35" t="s">
        <v>7</v>
      </c>
      <c r="F35" t="s">
        <v>17</v>
      </c>
      <c r="G35">
        <f t="shared" si="0"/>
        <v>0.5</v>
      </c>
      <c r="H35" t="str">
        <f t="shared" si="1"/>
        <v>positive</v>
      </c>
      <c r="J35">
        <f t="shared" si="2"/>
        <v>3</v>
      </c>
      <c r="K35">
        <f t="shared" si="3"/>
        <v>0</v>
      </c>
      <c r="L35">
        <f t="shared" si="4"/>
        <v>1</v>
      </c>
      <c r="N35">
        <f t="shared" si="5"/>
        <v>6</v>
      </c>
      <c r="O35">
        <f>N35/($J$76*($J$76-1))</f>
        <v>0.5</v>
      </c>
    </row>
    <row r="36" spans="1:15">
      <c r="A36" t="s">
        <v>109</v>
      </c>
      <c r="B36" t="s">
        <v>110</v>
      </c>
      <c r="C36" t="s">
        <v>207</v>
      </c>
      <c r="D36" t="s">
        <v>7</v>
      </c>
      <c r="E36" t="s">
        <v>17</v>
      </c>
      <c r="F36" t="s">
        <v>17</v>
      </c>
      <c r="G36">
        <f t="shared" si="0"/>
        <v>0.25</v>
      </c>
      <c r="H36" t="str">
        <f t="shared" si="1"/>
        <v>positive</v>
      </c>
      <c r="J36">
        <f t="shared" si="2"/>
        <v>2</v>
      </c>
      <c r="K36">
        <f t="shared" si="3"/>
        <v>1</v>
      </c>
      <c r="L36">
        <f t="shared" si="4"/>
        <v>1</v>
      </c>
      <c r="N36">
        <f t="shared" si="5"/>
        <v>2</v>
      </c>
      <c r="O36">
        <f>N36/($J$76*($J$76-1))</f>
        <v>0.16666666666666666</v>
      </c>
    </row>
    <row r="37" spans="1:15">
      <c r="A37" t="s">
        <v>112</v>
      </c>
      <c r="B37" t="s">
        <v>113</v>
      </c>
      <c r="C37" t="s">
        <v>17</v>
      </c>
      <c r="D37" t="s">
        <v>17</v>
      </c>
      <c r="E37" t="s">
        <v>17</v>
      </c>
      <c r="F37" t="s">
        <v>17</v>
      </c>
      <c r="G37">
        <f t="shared" si="0"/>
        <v>1</v>
      </c>
      <c r="H37" t="str">
        <f t="shared" si="1"/>
        <v>positive</v>
      </c>
      <c r="J37">
        <f t="shared" si="2"/>
        <v>4</v>
      </c>
      <c r="K37">
        <f t="shared" si="3"/>
        <v>0</v>
      </c>
      <c r="L37">
        <f t="shared" si="4"/>
        <v>0</v>
      </c>
      <c r="N37">
        <f t="shared" si="5"/>
        <v>12</v>
      </c>
      <c r="O37">
        <f>N37/($J$76*($J$76-1))</f>
        <v>1</v>
      </c>
    </row>
    <row r="38" spans="1:15">
      <c r="A38" t="s">
        <v>115</v>
      </c>
      <c r="B38" t="s">
        <v>116</v>
      </c>
      <c r="C38" t="s">
        <v>7</v>
      </c>
      <c r="D38" t="s">
        <v>7</v>
      </c>
      <c r="E38" t="s">
        <v>7</v>
      </c>
      <c r="F38" t="s">
        <v>7</v>
      </c>
      <c r="G38">
        <f t="shared" si="0"/>
        <v>-1</v>
      </c>
      <c r="H38" t="str">
        <f t="shared" si="1"/>
        <v>negative</v>
      </c>
      <c r="J38">
        <f t="shared" si="2"/>
        <v>0</v>
      </c>
      <c r="K38">
        <f t="shared" si="3"/>
        <v>0</v>
      </c>
      <c r="L38">
        <f t="shared" si="4"/>
        <v>4</v>
      </c>
      <c r="N38">
        <f t="shared" si="5"/>
        <v>12</v>
      </c>
      <c r="O38">
        <f>N38/($J$76*($J$76-1))</f>
        <v>1</v>
      </c>
    </row>
    <row r="39" spans="1:15">
      <c r="A39" t="s">
        <v>118</v>
      </c>
      <c r="B39" t="s">
        <v>119</v>
      </c>
      <c r="C39" t="s">
        <v>7</v>
      </c>
      <c r="D39" t="s">
        <v>7</v>
      </c>
      <c r="E39" t="s">
        <v>7</v>
      </c>
      <c r="F39" t="s">
        <v>7</v>
      </c>
      <c r="G39">
        <f t="shared" si="0"/>
        <v>-1</v>
      </c>
      <c r="H39" t="str">
        <f t="shared" si="1"/>
        <v>negative</v>
      </c>
      <c r="J39">
        <f t="shared" si="2"/>
        <v>0</v>
      </c>
      <c r="K39">
        <f t="shared" si="3"/>
        <v>0</v>
      </c>
      <c r="L39">
        <f t="shared" si="4"/>
        <v>4</v>
      </c>
      <c r="N39">
        <f t="shared" si="5"/>
        <v>12</v>
      </c>
      <c r="O39">
        <f>N39/($J$76*($J$76-1))</f>
        <v>1</v>
      </c>
    </row>
    <row r="40" spans="1:15">
      <c r="A40" t="s">
        <v>121</v>
      </c>
      <c r="B40" t="s">
        <v>122</v>
      </c>
      <c r="C40" t="s">
        <v>17</v>
      </c>
      <c r="D40" t="s">
        <v>17</v>
      </c>
      <c r="E40" t="s">
        <v>17</v>
      </c>
      <c r="F40" t="s">
        <v>17</v>
      </c>
      <c r="G40">
        <f t="shared" si="0"/>
        <v>1</v>
      </c>
      <c r="H40" t="str">
        <f t="shared" si="1"/>
        <v>positive</v>
      </c>
      <c r="J40">
        <f t="shared" si="2"/>
        <v>4</v>
      </c>
      <c r="K40">
        <f t="shared" si="3"/>
        <v>0</v>
      </c>
      <c r="L40">
        <f t="shared" si="4"/>
        <v>0</v>
      </c>
      <c r="N40">
        <f t="shared" si="5"/>
        <v>12</v>
      </c>
      <c r="O40">
        <f>N40/($J$76*($J$76-1))</f>
        <v>1</v>
      </c>
    </row>
    <row r="41" spans="1:15">
      <c r="A41" t="s">
        <v>124</v>
      </c>
      <c r="B41" t="s">
        <v>94</v>
      </c>
      <c r="C41" t="s">
        <v>207</v>
      </c>
      <c r="D41" t="s">
        <v>7</v>
      </c>
      <c r="E41" t="s">
        <v>7</v>
      </c>
      <c r="F41" t="s">
        <v>7</v>
      </c>
      <c r="G41">
        <f t="shared" si="0"/>
        <v>-0.75</v>
      </c>
      <c r="H41" t="str">
        <f t="shared" si="1"/>
        <v>negative</v>
      </c>
      <c r="J41">
        <f t="shared" si="2"/>
        <v>0</v>
      </c>
      <c r="K41">
        <f t="shared" si="3"/>
        <v>1</v>
      </c>
      <c r="L41">
        <f t="shared" si="4"/>
        <v>3</v>
      </c>
      <c r="N41">
        <f t="shared" si="5"/>
        <v>6</v>
      </c>
      <c r="O41">
        <f>N41/($J$76*($J$76-1))</f>
        <v>0.5</v>
      </c>
    </row>
    <row r="42" spans="1:15">
      <c r="A42" t="s">
        <v>126</v>
      </c>
      <c r="B42" t="s">
        <v>127</v>
      </c>
      <c r="C42" t="s">
        <v>207</v>
      </c>
      <c r="D42" t="s">
        <v>7</v>
      </c>
      <c r="E42" t="s">
        <v>7</v>
      </c>
      <c r="F42" t="s">
        <v>7</v>
      </c>
      <c r="G42">
        <f t="shared" si="0"/>
        <v>-0.75</v>
      </c>
      <c r="H42" t="str">
        <f t="shared" si="1"/>
        <v>negative</v>
      </c>
      <c r="J42">
        <f t="shared" si="2"/>
        <v>0</v>
      </c>
      <c r="K42">
        <f t="shared" si="3"/>
        <v>1</v>
      </c>
      <c r="L42">
        <f t="shared" si="4"/>
        <v>3</v>
      </c>
      <c r="N42">
        <f t="shared" si="5"/>
        <v>6</v>
      </c>
      <c r="O42">
        <f>N42/($J$76*($J$76-1))</f>
        <v>0.5</v>
      </c>
    </row>
    <row r="43" spans="1:15">
      <c r="A43" t="s">
        <v>129</v>
      </c>
      <c r="B43" t="s">
        <v>130</v>
      </c>
      <c r="C43" t="s">
        <v>207</v>
      </c>
      <c r="D43" t="s">
        <v>7</v>
      </c>
      <c r="E43" t="s">
        <v>7</v>
      </c>
      <c r="F43" t="s">
        <v>7</v>
      </c>
      <c r="G43">
        <f t="shared" si="0"/>
        <v>-0.75</v>
      </c>
      <c r="H43" t="str">
        <f t="shared" si="1"/>
        <v>negative</v>
      </c>
      <c r="J43">
        <f t="shared" si="2"/>
        <v>0</v>
      </c>
      <c r="K43">
        <f t="shared" si="3"/>
        <v>1</v>
      </c>
      <c r="L43">
        <f t="shared" si="4"/>
        <v>3</v>
      </c>
      <c r="N43">
        <f t="shared" si="5"/>
        <v>6</v>
      </c>
      <c r="O43">
        <f>N43/($J$76*($J$76-1))</f>
        <v>0.5</v>
      </c>
    </row>
    <row r="44" spans="1:15">
      <c r="A44" t="s">
        <v>132</v>
      </c>
      <c r="B44" t="s">
        <v>133</v>
      </c>
      <c r="C44" t="s">
        <v>7</v>
      </c>
      <c r="D44" t="s">
        <v>7</v>
      </c>
      <c r="E44" t="s">
        <v>7</v>
      </c>
      <c r="F44" t="s">
        <v>7</v>
      </c>
      <c r="G44">
        <f t="shared" si="0"/>
        <v>-1</v>
      </c>
      <c r="H44" t="str">
        <f t="shared" si="1"/>
        <v>negative</v>
      </c>
      <c r="J44">
        <f t="shared" si="2"/>
        <v>0</v>
      </c>
      <c r="K44">
        <f t="shared" si="3"/>
        <v>0</v>
      </c>
      <c r="L44">
        <f t="shared" si="4"/>
        <v>4</v>
      </c>
      <c r="N44">
        <f t="shared" si="5"/>
        <v>12</v>
      </c>
      <c r="O44">
        <f>N44/($J$76*($J$76-1))</f>
        <v>1</v>
      </c>
    </row>
    <row r="45" spans="1:15">
      <c r="A45" t="s">
        <v>135</v>
      </c>
      <c r="B45" t="s">
        <v>136</v>
      </c>
      <c r="C45" t="s">
        <v>7</v>
      </c>
      <c r="D45" t="s">
        <v>7</v>
      </c>
      <c r="E45" t="s">
        <v>7</v>
      </c>
      <c r="F45" t="s">
        <v>7</v>
      </c>
      <c r="G45">
        <f t="shared" si="0"/>
        <v>-1</v>
      </c>
      <c r="H45" t="str">
        <f t="shared" si="1"/>
        <v>negative</v>
      </c>
      <c r="J45">
        <f t="shared" si="2"/>
        <v>0</v>
      </c>
      <c r="K45">
        <f t="shared" si="3"/>
        <v>0</v>
      </c>
      <c r="L45">
        <f t="shared" si="4"/>
        <v>4</v>
      </c>
      <c r="N45">
        <f t="shared" si="5"/>
        <v>12</v>
      </c>
      <c r="O45">
        <f>N45/($J$76*($J$76-1))</f>
        <v>1</v>
      </c>
    </row>
    <row r="46" spans="1:15">
      <c r="A46" t="s">
        <v>138</v>
      </c>
      <c r="B46" t="s">
        <v>139</v>
      </c>
      <c r="C46" t="s">
        <v>207</v>
      </c>
      <c r="D46" t="s">
        <v>207</v>
      </c>
      <c r="E46" t="s">
        <v>7</v>
      </c>
      <c r="F46" t="s">
        <v>207</v>
      </c>
      <c r="G46">
        <f t="shared" si="0"/>
        <v>-0.25</v>
      </c>
      <c r="H46" t="str">
        <f t="shared" si="1"/>
        <v>negative</v>
      </c>
      <c r="J46">
        <f t="shared" si="2"/>
        <v>0</v>
      </c>
      <c r="K46">
        <f t="shared" si="3"/>
        <v>3</v>
      </c>
      <c r="L46">
        <f t="shared" si="4"/>
        <v>1</v>
      </c>
      <c r="N46">
        <f t="shared" si="5"/>
        <v>6</v>
      </c>
      <c r="O46">
        <f>N46/($J$76*($J$76-1))</f>
        <v>0.5</v>
      </c>
    </row>
    <row r="47" spans="1:15">
      <c r="A47" t="s">
        <v>141</v>
      </c>
      <c r="B47" t="s">
        <v>142</v>
      </c>
      <c r="C47" t="s">
        <v>207</v>
      </c>
      <c r="D47" t="s">
        <v>207</v>
      </c>
      <c r="E47" t="s">
        <v>7</v>
      </c>
      <c r="F47" t="s">
        <v>207</v>
      </c>
      <c r="G47">
        <f t="shared" si="0"/>
        <v>-0.25</v>
      </c>
      <c r="H47" t="str">
        <f t="shared" si="1"/>
        <v>negative</v>
      </c>
      <c r="J47">
        <f t="shared" si="2"/>
        <v>0</v>
      </c>
      <c r="K47">
        <f t="shared" si="3"/>
        <v>3</v>
      </c>
      <c r="L47">
        <f t="shared" si="4"/>
        <v>1</v>
      </c>
      <c r="N47">
        <f t="shared" si="5"/>
        <v>6</v>
      </c>
      <c r="O47">
        <f>N47/($J$76*($J$76-1))</f>
        <v>0.5</v>
      </c>
    </row>
    <row r="48" spans="1:15">
      <c r="A48" t="s">
        <v>144</v>
      </c>
      <c r="B48" t="s">
        <v>145</v>
      </c>
      <c r="C48" t="s">
        <v>207</v>
      </c>
      <c r="D48" t="s">
        <v>17</v>
      </c>
      <c r="E48" t="s">
        <v>17</v>
      </c>
      <c r="F48" t="s">
        <v>17</v>
      </c>
      <c r="G48">
        <f t="shared" si="0"/>
        <v>0.75</v>
      </c>
      <c r="H48" t="str">
        <f t="shared" si="1"/>
        <v>positive</v>
      </c>
      <c r="J48">
        <f t="shared" si="2"/>
        <v>3</v>
      </c>
      <c r="K48">
        <f t="shared" si="3"/>
        <v>1</v>
      </c>
      <c r="L48">
        <f t="shared" si="4"/>
        <v>0</v>
      </c>
      <c r="N48">
        <f t="shared" si="5"/>
        <v>6</v>
      </c>
      <c r="O48">
        <f>N48/($J$76*($J$76-1))</f>
        <v>0.5</v>
      </c>
    </row>
    <row r="49" spans="1:15">
      <c r="A49" t="s">
        <v>147</v>
      </c>
      <c r="B49" t="s">
        <v>148</v>
      </c>
      <c r="C49" t="s">
        <v>7</v>
      </c>
      <c r="D49" t="s">
        <v>7</v>
      </c>
      <c r="E49" t="s">
        <v>7</v>
      </c>
      <c r="F49" t="s">
        <v>7</v>
      </c>
      <c r="G49">
        <f t="shared" si="0"/>
        <v>-1</v>
      </c>
      <c r="H49" t="str">
        <f t="shared" si="1"/>
        <v>negative</v>
      </c>
      <c r="J49">
        <f t="shared" si="2"/>
        <v>0</v>
      </c>
      <c r="K49">
        <f t="shared" si="3"/>
        <v>0</v>
      </c>
      <c r="L49">
        <f t="shared" si="4"/>
        <v>4</v>
      </c>
      <c r="N49">
        <f t="shared" si="5"/>
        <v>12</v>
      </c>
      <c r="O49">
        <f>N49/($J$76*($J$76-1))</f>
        <v>1</v>
      </c>
    </row>
    <row r="50" spans="1:15">
      <c r="A50" t="s">
        <v>150</v>
      </c>
      <c r="B50" t="s">
        <v>80</v>
      </c>
      <c r="C50" t="s">
        <v>207</v>
      </c>
      <c r="D50" t="s">
        <v>7</v>
      </c>
      <c r="E50" t="s">
        <v>7</v>
      </c>
      <c r="F50" t="s">
        <v>7</v>
      </c>
      <c r="G50">
        <f t="shared" si="0"/>
        <v>-0.75</v>
      </c>
      <c r="H50" t="str">
        <f t="shared" si="1"/>
        <v>negative</v>
      </c>
      <c r="J50">
        <f t="shared" si="2"/>
        <v>0</v>
      </c>
      <c r="K50">
        <f t="shared" si="3"/>
        <v>1</v>
      </c>
      <c r="L50">
        <f t="shared" si="4"/>
        <v>3</v>
      </c>
      <c r="N50">
        <f t="shared" si="5"/>
        <v>6</v>
      </c>
      <c r="O50">
        <f>N50/($J$76*($J$76-1))</f>
        <v>0.5</v>
      </c>
    </row>
    <row r="51" spans="1:15">
      <c r="A51" t="s">
        <v>152</v>
      </c>
      <c r="B51" t="s">
        <v>153</v>
      </c>
      <c r="C51" t="s">
        <v>17</v>
      </c>
      <c r="D51" t="s">
        <v>17</v>
      </c>
      <c r="E51" t="s">
        <v>7</v>
      </c>
      <c r="F51" t="s">
        <v>17</v>
      </c>
      <c r="G51">
        <f t="shared" si="0"/>
        <v>0.5</v>
      </c>
      <c r="H51" t="str">
        <f t="shared" si="1"/>
        <v>positive</v>
      </c>
      <c r="J51">
        <f t="shared" si="2"/>
        <v>3</v>
      </c>
      <c r="K51">
        <f t="shared" si="3"/>
        <v>0</v>
      </c>
      <c r="L51">
        <f t="shared" si="4"/>
        <v>1</v>
      </c>
      <c r="N51">
        <f t="shared" si="5"/>
        <v>6</v>
      </c>
      <c r="O51">
        <f>N51/($J$76*($J$76-1))</f>
        <v>0.5</v>
      </c>
    </row>
    <row r="52" spans="1:15">
      <c r="A52" t="s">
        <v>155</v>
      </c>
      <c r="B52" t="s">
        <v>156</v>
      </c>
      <c r="C52" t="s">
        <v>7</v>
      </c>
      <c r="D52" t="s">
        <v>207</v>
      </c>
      <c r="E52" t="s">
        <v>17</v>
      </c>
      <c r="F52" t="s">
        <v>7</v>
      </c>
      <c r="G52">
        <f t="shared" si="0"/>
        <v>-0.25</v>
      </c>
      <c r="H52" t="str">
        <f t="shared" si="1"/>
        <v>negative</v>
      </c>
      <c r="J52">
        <f t="shared" si="2"/>
        <v>1</v>
      </c>
      <c r="K52">
        <f t="shared" si="3"/>
        <v>1</v>
      </c>
      <c r="L52">
        <f t="shared" si="4"/>
        <v>2</v>
      </c>
      <c r="N52">
        <f t="shared" si="5"/>
        <v>2</v>
      </c>
      <c r="O52">
        <f>N52/($J$76*($J$76-1))</f>
        <v>0.16666666666666666</v>
      </c>
    </row>
    <row r="53" spans="1:15">
      <c r="A53" t="s">
        <v>158</v>
      </c>
      <c r="B53" t="s">
        <v>159</v>
      </c>
      <c r="C53" t="s">
        <v>17</v>
      </c>
      <c r="D53" t="s">
        <v>17</v>
      </c>
      <c r="E53" t="s">
        <v>17</v>
      </c>
      <c r="F53" t="s">
        <v>17</v>
      </c>
      <c r="G53">
        <f t="shared" si="0"/>
        <v>1</v>
      </c>
      <c r="H53" t="str">
        <f t="shared" si="1"/>
        <v>positive</v>
      </c>
      <c r="J53">
        <f t="shared" si="2"/>
        <v>4</v>
      </c>
      <c r="K53">
        <f t="shared" si="3"/>
        <v>0</v>
      </c>
      <c r="L53">
        <f t="shared" si="4"/>
        <v>0</v>
      </c>
      <c r="N53">
        <f t="shared" si="5"/>
        <v>12</v>
      </c>
      <c r="O53">
        <f>N53/($J$76*($J$76-1))</f>
        <v>1</v>
      </c>
    </row>
    <row r="54" spans="1:15">
      <c r="A54" t="s">
        <v>161</v>
      </c>
      <c r="B54" t="s">
        <v>162</v>
      </c>
      <c r="C54" t="s">
        <v>7</v>
      </c>
      <c r="D54" t="s">
        <v>207</v>
      </c>
      <c r="E54" t="s">
        <v>7</v>
      </c>
      <c r="F54" t="s">
        <v>7</v>
      </c>
      <c r="G54">
        <f t="shared" si="0"/>
        <v>-0.75</v>
      </c>
      <c r="H54" t="str">
        <f t="shared" si="1"/>
        <v>negative</v>
      </c>
      <c r="J54">
        <f t="shared" si="2"/>
        <v>0</v>
      </c>
      <c r="K54">
        <f t="shared" si="3"/>
        <v>1</v>
      </c>
      <c r="L54">
        <f t="shared" si="4"/>
        <v>3</v>
      </c>
      <c r="N54">
        <f t="shared" si="5"/>
        <v>6</v>
      </c>
      <c r="O54">
        <f>N54/($J$76*($J$76-1))</f>
        <v>0.5</v>
      </c>
    </row>
    <row r="55" spans="1:15">
      <c r="A55" t="s">
        <v>164</v>
      </c>
      <c r="B55" t="s">
        <v>148</v>
      </c>
      <c r="C55" t="s">
        <v>17</v>
      </c>
      <c r="D55" t="s">
        <v>7</v>
      </c>
      <c r="E55" t="s">
        <v>17</v>
      </c>
      <c r="F55" t="s">
        <v>17</v>
      </c>
      <c r="G55">
        <f t="shared" si="0"/>
        <v>0.5</v>
      </c>
      <c r="H55" t="str">
        <f t="shared" si="1"/>
        <v>positive</v>
      </c>
      <c r="J55">
        <f t="shared" si="2"/>
        <v>3</v>
      </c>
      <c r="K55">
        <f t="shared" si="3"/>
        <v>0</v>
      </c>
      <c r="L55">
        <f t="shared" si="4"/>
        <v>1</v>
      </c>
      <c r="N55">
        <f t="shared" si="5"/>
        <v>6</v>
      </c>
      <c r="O55">
        <f>N55/($J$76*($J$76-1))</f>
        <v>0.5</v>
      </c>
    </row>
    <row r="56" spans="1:15">
      <c r="A56" t="s">
        <v>166</v>
      </c>
      <c r="B56" t="s">
        <v>222</v>
      </c>
      <c r="C56" t="s">
        <v>7</v>
      </c>
      <c r="D56" t="s">
        <v>207</v>
      </c>
      <c r="E56" t="s">
        <v>7</v>
      </c>
      <c r="F56" t="s">
        <v>7</v>
      </c>
      <c r="G56">
        <f t="shared" si="0"/>
        <v>-0.75</v>
      </c>
      <c r="H56" t="str">
        <f t="shared" si="1"/>
        <v>negative</v>
      </c>
      <c r="J56">
        <f t="shared" si="2"/>
        <v>0</v>
      </c>
      <c r="K56">
        <f t="shared" si="3"/>
        <v>1</v>
      </c>
      <c r="L56">
        <f t="shared" si="4"/>
        <v>3</v>
      </c>
      <c r="N56">
        <f t="shared" si="5"/>
        <v>6</v>
      </c>
      <c r="O56">
        <f>N56/($J$76*($J$76-1))</f>
        <v>0.5</v>
      </c>
    </row>
    <row r="57" spans="1:15">
      <c r="A57" t="s">
        <v>169</v>
      </c>
      <c r="B57" t="s">
        <v>170</v>
      </c>
      <c r="C57" t="s">
        <v>7</v>
      </c>
      <c r="D57" t="s">
        <v>17</v>
      </c>
      <c r="E57" t="s">
        <v>7</v>
      </c>
      <c r="F57" t="s">
        <v>7</v>
      </c>
      <c r="G57">
        <f t="shared" si="0"/>
        <v>-0.5</v>
      </c>
      <c r="H57" t="str">
        <f t="shared" si="1"/>
        <v>negative</v>
      </c>
      <c r="J57">
        <f t="shared" si="2"/>
        <v>1</v>
      </c>
      <c r="K57">
        <f t="shared" si="3"/>
        <v>0</v>
      </c>
      <c r="L57">
        <f t="shared" si="4"/>
        <v>3</v>
      </c>
      <c r="N57">
        <f t="shared" si="5"/>
        <v>6</v>
      </c>
      <c r="O57">
        <f>N57/($J$76*($J$76-1))</f>
        <v>0.5</v>
      </c>
    </row>
    <row r="58" spans="1:15">
      <c r="A58" t="s">
        <v>172</v>
      </c>
      <c r="B58" t="s">
        <v>173</v>
      </c>
      <c r="C58" t="s">
        <v>7</v>
      </c>
      <c r="D58" t="s">
        <v>207</v>
      </c>
      <c r="E58" t="s">
        <v>7</v>
      </c>
      <c r="F58" t="s">
        <v>7</v>
      </c>
      <c r="G58">
        <f t="shared" si="0"/>
        <v>-0.75</v>
      </c>
      <c r="H58" t="str">
        <f t="shared" si="1"/>
        <v>negative</v>
      </c>
      <c r="J58">
        <f t="shared" si="2"/>
        <v>0</v>
      </c>
      <c r="K58">
        <f t="shared" si="3"/>
        <v>1</v>
      </c>
      <c r="L58">
        <f t="shared" si="4"/>
        <v>3</v>
      </c>
      <c r="N58">
        <f t="shared" si="5"/>
        <v>6</v>
      </c>
      <c r="O58">
        <f>N58/($J$76*($J$76-1))</f>
        <v>0.5</v>
      </c>
    </row>
    <row r="59" spans="1:15">
      <c r="A59" t="s">
        <v>175</v>
      </c>
      <c r="B59" t="s">
        <v>176</v>
      </c>
      <c r="C59" t="s">
        <v>7</v>
      </c>
      <c r="D59" t="s">
        <v>17</v>
      </c>
      <c r="E59" t="s">
        <v>7</v>
      </c>
      <c r="F59" t="s">
        <v>7</v>
      </c>
      <c r="G59">
        <f t="shared" si="0"/>
        <v>-0.5</v>
      </c>
      <c r="H59" t="str">
        <f t="shared" si="1"/>
        <v>negative</v>
      </c>
      <c r="J59">
        <f t="shared" si="2"/>
        <v>1</v>
      </c>
      <c r="K59">
        <f t="shared" si="3"/>
        <v>0</v>
      </c>
      <c r="L59">
        <f t="shared" si="4"/>
        <v>3</v>
      </c>
      <c r="N59">
        <f t="shared" si="5"/>
        <v>6</v>
      </c>
      <c r="O59">
        <f>N59/($J$76*($J$76-1))</f>
        <v>0.5</v>
      </c>
    </row>
    <row r="60" spans="1:15">
      <c r="A60" t="s">
        <v>178</v>
      </c>
      <c r="B60" t="s">
        <v>179</v>
      </c>
      <c r="C60" t="s">
        <v>207</v>
      </c>
      <c r="D60" t="s">
        <v>17</v>
      </c>
      <c r="E60" t="s">
        <v>7</v>
      </c>
      <c r="F60" t="s">
        <v>207</v>
      </c>
      <c r="G60">
        <f t="shared" si="0"/>
        <v>0</v>
      </c>
      <c r="H60" t="str">
        <f t="shared" si="1"/>
        <v>neutral</v>
      </c>
      <c r="J60">
        <f t="shared" si="2"/>
        <v>1</v>
      </c>
      <c r="K60">
        <f t="shared" si="3"/>
        <v>2</v>
      </c>
      <c r="L60">
        <f t="shared" si="4"/>
        <v>1</v>
      </c>
      <c r="N60">
        <f t="shared" si="5"/>
        <v>2</v>
      </c>
      <c r="O60">
        <f>N60/($J$76*($J$76-1))</f>
        <v>0.16666666666666666</v>
      </c>
    </row>
    <row r="61" spans="1:15">
      <c r="A61" t="s">
        <v>181</v>
      </c>
      <c r="B61" t="s">
        <v>182</v>
      </c>
      <c r="C61" t="s">
        <v>17</v>
      </c>
      <c r="D61" t="s">
        <v>17</v>
      </c>
      <c r="E61" t="s">
        <v>7</v>
      </c>
      <c r="F61" t="s">
        <v>17</v>
      </c>
      <c r="G61">
        <f t="shared" si="0"/>
        <v>0.5</v>
      </c>
      <c r="H61" t="str">
        <f t="shared" si="1"/>
        <v>positive</v>
      </c>
      <c r="J61">
        <f t="shared" si="2"/>
        <v>3</v>
      </c>
      <c r="K61">
        <f t="shared" si="3"/>
        <v>0</v>
      </c>
      <c r="L61">
        <f t="shared" si="4"/>
        <v>1</v>
      </c>
      <c r="N61">
        <f t="shared" si="5"/>
        <v>6</v>
      </c>
      <c r="O61">
        <f>N61/($J$76*($J$76-1))</f>
        <v>0.5</v>
      </c>
    </row>
    <row r="62" spans="1:15">
      <c r="A62" t="s">
        <v>184</v>
      </c>
      <c r="B62" t="s">
        <v>99</v>
      </c>
      <c r="C62" t="s">
        <v>207</v>
      </c>
      <c r="D62" t="s">
        <v>7</v>
      </c>
      <c r="E62" t="s">
        <v>7</v>
      </c>
      <c r="F62" t="s">
        <v>7</v>
      </c>
      <c r="G62">
        <f t="shared" si="0"/>
        <v>-0.75</v>
      </c>
      <c r="H62" t="str">
        <f t="shared" si="1"/>
        <v>negative</v>
      </c>
      <c r="J62">
        <f t="shared" si="2"/>
        <v>0</v>
      </c>
      <c r="K62">
        <f t="shared" si="3"/>
        <v>1</v>
      </c>
      <c r="L62">
        <f t="shared" si="4"/>
        <v>3</v>
      </c>
      <c r="N62">
        <f t="shared" si="5"/>
        <v>6</v>
      </c>
      <c r="O62">
        <f>N62/($J$76*($J$76-1))</f>
        <v>0.5</v>
      </c>
    </row>
    <row r="63" spans="1:15">
      <c r="A63" t="s">
        <v>186</v>
      </c>
      <c r="B63" t="s">
        <v>187</v>
      </c>
      <c r="C63" t="s">
        <v>17</v>
      </c>
      <c r="D63" t="s">
        <v>207</v>
      </c>
      <c r="E63" t="s">
        <v>7</v>
      </c>
      <c r="F63" t="s">
        <v>17</v>
      </c>
      <c r="G63">
        <f t="shared" si="0"/>
        <v>0.25</v>
      </c>
      <c r="H63" t="str">
        <f t="shared" si="1"/>
        <v>positive</v>
      </c>
      <c r="J63">
        <f t="shared" si="2"/>
        <v>2</v>
      </c>
      <c r="K63">
        <f t="shared" si="3"/>
        <v>1</v>
      </c>
      <c r="L63">
        <f t="shared" si="4"/>
        <v>1</v>
      </c>
      <c r="N63">
        <f t="shared" si="5"/>
        <v>2</v>
      </c>
      <c r="O63">
        <f>N63/($J$76*($J$76-1))</f>
        <v>0.16666666666666666</v>
      </c>
    </row>
    <row r="64" spans="1:15">
      <c r="A64" t="s">
        <v>189</v>
      </c>
      <c r="B64" t="s">
        <v>190</v>
      </c>
      <c r="C64" t="s">
        <v>17</v>
      </c>
      <c r="D64" t="s">
        <v>17</v>
      </c>
      <c r="E64" t="s">
        <v>17</v>
      </c>
      <c r="F64" t="s">
        <v>17</v>
      </c>
      <c r="G64">
        <f t="shared" ref="G64:G70" si="6">(SUM(IF(C64="positive", 1, IF(C64="negative", -1, 0)), IF(D64="positive", 1, IF(D64="negative", -1, 0)), IF(E64="positive", 1, IF(E64="negative", -1, 0)), IF(F64="positive", 1, IF(F64="negative", -1, 0))))/4</f>
        <v>1</v>
      </c>
      <c r="H64" t="str">
        <f t="shared" ref="H64:H70" si="7">IF(G64&gt;0, "positive", IF(G64&lt;0, "negative", "neutral"))</f>
        <v>positive</v>
      </c>
      <c r="J64">
        <f t="shared" si="2"/>
        <v>4</v>
      </c>
      <c r="K64">
        <f t="shared" si="3"/>
        <v>0</v>
      </c>
      <c r="L64">
        <f t="shared" si="4"/>
        <v>0</v>
      </c>
      <c r="N64">
        <f t="shared" si="5"/>
        <v>12</v>
      </c>
      <c r="O64">
        <f>N64/($J$76*($J$76-1))</f>
        <v>1</v>
      </c>
    </row>
    <row r="65" spans="1:17">
      <c r="A65" t="s">
        <v>192</v>
      </c>
      <c r="B65" t="s">
        <v>193</v>
      </c>
      <c r="C65" t="s">
        <v>7</v>
      </c>
      <c r="D65" t="s">
        <v>7</v>
      </c>
      <c r="E65" t="s">
        <v>7</v>
      </c>
      <c r="F65" t="s">
        <v>7</v>
      </c>
      <c r="G65">
        <f t="shared" si="6"/>
        <v>-1</v>
      </c>
      <c r="H65" t="str">
        <f t="shared" si="7"/>
        <v>negative</v>
      </c>
      <c r="J65">
        <f t="shared" si="2"/>
        <v>0</v>
      </c>
      <c r="K65">
        <f t="shared" si="3"/>
        <v>0</v>
      </c>
      <c r="L65">
        <f t="shared" si="4"/>
        <v>4</v>
      </c>
      <c r="N65">
        <f t="shared" si="5"/>
        <v>12</v>
      </c>
      <c r="O65">
        <f>N65/($J$76*($J$76-1))</f>
        <v>1</v>
      </c>
    </row>
    <row r="66" spans="1:17" ht="18.75">
      <c r="A66" t="s">
        <v>195</v>
      </c>
      <c r="B66" t="s">
        <v>122</v>
      </c>
      <c r="C66" t="s">
        <v>7</v>
      </c>
      <c r="D66" t="s">
        <v>7</v>
      </c>
      <c r="E66" t="s">
        <v>7</v>
      </c>
      <c r="F66" t="s">
        <v>7</v>
      </c>
      <c r="G66">
        <f t="shared" si="6"/>
        <v>-1</v>
      </c>
      <c r="H66" t="str">
        <f t="shared" si="7"/>
        <v>negative</v>
      </c>
      <c r="J66">
        <f t="shared" si="2"/>
        <v>0</v>
      </c>
      <c r="K66">
        <f t="shared" si="3"/>
        <v>0</v>
      </c>
      <c r="L66">
        <f t="shared" si="4"/>
        <v>4</v>
      </c>
      <c r="N66">
        <f t="shared" si="5"/>
        <v>12</v>
      </c>
      <c r="O66">
        <f>N66/($J$76*($J$76-1))</f>
        <v>1</v>
      </c>
      <c r="Q66" s="14"/>
    </row>
    <row r="67" spans="1:17" ht="18.75">
      <c r="A67" t="s">
        <v>197</v>
      </c>
      <c r="B67" t="s">
        <v>198</v>
      </c>
      <c r="C67" t="s">
        <v>207</v>
      </c>
      <c r="D67" t="s">
        <v>7</v>
      </c>
      <c r="E67" t="s">
        <v>7</v>
      </c>
      <c r="F67" t="s">
        <v>7</v>
      </c>
      <c r="G67">
        <f t="shared" si="6"/>
        <v>-0.75</v>
      </c>
      <c r="H67" t="str">
        <f t="shared" si="7"/>
        <v>negative</v>
      </c>
      <c r="J67">
        <f t="shared" ref="J67:J70" si="8">COUNTIF(C67:F67, "positive")</f>
        <v>0</v>
      </c>
      <c r="K67">
        <f t="shared" ref="K67:K70" si="9">COUNTIF(C67:F67, "neutral")</f>
        <v>1</v>
      </c>
      <c r="L67">
        <f t="shared" ref="L67:L70" si="10">COUNTIF(C67:F67, "negative")</f>
        <v>3</v>
      </c>
      <c r="N67">
        <f t="shared" ref="N67:N70" si="11">(J67^2-J67)+(K67^2-K67)+(L67^2-L67)</f>
        <v>6</v>
      </c>
      <c r="O67">
        <f>N67/($J$76*($J$76-1))</f>
        <v>0.5</v>
      </c>
      <c r="Q67" s="14"/>
    </row>
    <row r="68" spans="1:17" ht="18.75">
      <c r="A68" t="s">
        <v>200</v>
      </c>
      <c r="B68" t="s">
        <v>187</v>
      </c>
      <c r="C68" t="s">
        <v>17</v>
      </c>
      <c r="D68" t="s">
        <v>17</v>
      </c>
      <c r="E68" t="s">
        <v>17</v>
      </c>
      <c r="F68" t="s">
        <v>17</v>
      </c>
      <c r="G68">
        <f t="shared" si="6"/>
        <v>1</v>
      </c>
      <c r="H68" t="str">
        <f t="shared" si="7"/>
        <v>positive</v>
      </c>
      <c r="J68">
        <f t="shared" si="8"/>
        <v>4</v>
      </c>
      <c r="K68">
        <f t="shared" si="9"/>
        <v>0</v>
      </c>
      <c r="L68">
        <f t="shared" si="10"/>
        <v>0</v>
      </c>
      <c r="N68">
        <f t="shared" si="11"/>
        <v>12</v>
      </c>
      <c r="O68">
        <f>N68/($J$76*($J$76-1))</f>
        <v>1</v>
      </c>
      <c r="Q68" s="14"/>
    </row>
    <row r="69" spans="1:17" ht="18.75">
      <c r="A69" t="s">
        <v>202</v>
      </c>
      <c r="B69" t="s">
        <v>203</v>
      </c>
      <c r="C69" t="s">
        <v>7</v>
      </c>
      <c r="D69" t="s">
        <v>7</v>
      </c>
      <c r="E69" t="s">
        <v>7</v>
      </c>
      <c r="F69" t="s">
        <v>7</v>
      </c>
      <c r="G69">
        <f t="shared" si="6"/>
        <v>-1</v>
      </c>
      <c r="H69" t="str">
        <f t="shared" si="7"/>
        <v>negative</v>
      </c>
      <c r="J69">
        <f t="shared" si="8"/>
        <v>0</v>
      </c>
      <c r="K69">
        <f t="shared" si="9"/>
        <v>0</v>
      </c>
      <c r="L69">
        <f t="shared" si="10"/>
        <v>4</v>
      </c>
      <c r="N69">
        <f t="shared" si="11"/>
        <v>12</v>
      </c>
      <c r="O69">
        <f>N69/($J$76*($J$76-1))</f>
        <v>1</v>
      </c>
      <c r="Q69" s="14"/>
    </row>
    <row r="70" spans="1:17" ht="18.75">
      <c r="A70" t="s">
        <v>205</v>
      </c>
      <c r="B70" t="s">
        <v>83</v>
      </c>
      <c r="C70" t="s">
        <v>207</v>
      </c>
      <c r="D70" t="s">
        <v>207</v>
      </c>
      <c r="E70" t="s">
        <v>7</v>
      </c>
      <c r="F70" t="s">
        <v>207</v>
      </c>
      <c r="G70">
        <f t="shared" si="6"/>
        <v>-0.25</v>
      </c>
      <c r="H70" t="str">
        <f t="shared" si="7"/>
        <v>negative</v>
      </c>
      <c r="J70">
        <f t="shared" si="8"/>
        <v>0</v>
      </c>
      <c r="K70">
        <f t="shared" si="9"/>
        <v>3</v>
      </c>
      <c r="L70">
        <f t="shared" si="10"/>
        <v>1</v>
      </c>
      <c r="N70">
        <f t="shared" si="11"/>
        <v>6</v>
      </c>
      <c r="O70">
        <f>N70/($J$76*($J$76-1))</f>
        <v>0.5</v>
      </c>
      <c r="Q70" s="14"/>
    </row>
    <row r="71" spans="1:17">
      <c r="I71" s="7" t="s">
        <v>223</v>
      </c>
      <c r="J71" s="7">
        <f>SUM(J2:J70)</f>
        <v>81</v>
      </c>
      <c r="K71" s="7">
        <f>SUM(K2:K70)</f>
        <v>38</v>
      </c>
      <c r="L71" s="8">
        <f>SUM(L2:L70)</f>
        <v>157</v>
      </c>
      <c r="M71" s="7">
        <f>SUM(J71:L71)</f>
        <v>276</v>
      </c>
    </row>
    <row r="72" spans="1:17">
      <c r="I72" s="7" t="s">
        <v>224</v>
      </c>
      <c r="J72" s="7">
        <f>J71/$M$71</f>
        <v>0.29347826086956524</v>
      </c>
      <c r="K72" s="7">
        <f t="shared" ref="K72:L72" si="12">K71/$M$71</f>
        <v>0.13768115942028986</v>
      </c>
      <c r="L72" s="8">
        <f t="shared" si="12"/>
        <v>0.5688405797101449</v>
      </c>
      <c r="M72" s="8">
        <f>SUM(J72:L72)</f>
        <v>1</v>
      </c>
      <c r="N72" s="10" t="s">
        <v>220</v>
      </c>
      <c r="O72" s="7">
        <f>SUM(O2:O70)</f>
        <v>44</v>
      </c>
    </row>
    <row r="73" spans="1:17">
      <c r="I73" s="7" t="s">
        <v>225</v>
      </c>
      <c r="J73" s="7">
        <f>J72^2</f>
        <v>8.6129489603024592E-2</v>
      </c>
      <c r="K73" s="7">
        <f t="shared" ref="K73:L73" si="13">K72^2</f>
        <v>1.8956101659315269E-2</v>
      </c>
      <c r="L73" s="7">
        <f t="shared" si="13"/>
        <v>0.32357960512497369</v>
      </c>
      <c r="M73" s="11">
        <f>SUM(J73:L73)</f>
        <v>0.42866519638731354</v>
      </c>
      <c r="N73" s="10" t="s">
        <v>226</v>
      </c>
      <c r="O73" s="7">
        <f>O72/$J$75</f>
        <v>0.6376811594202898</v>
      </c>
    </row>
    <row r="75" spans="1:17">
      <c r="I75" s="7" t="s">
        <v>227</v>
      </c>
      <c r="J75" s="7">
        <v>69</v>
      </c>
    </row>
    <row r="76" spans="1:17">
      <c r="I76" s="7" t="s">
        <v>228</v>
      </c>
      <c r="J76" s="7">
        <v>4</v>
      </c>
    </row>
    <row r="78" spans="1:17">
      <c r="I78" s="7" t="s">
        <v>218</v>
      </c>
      <c r="J78" s="9">
        <f>($O$73-$M$73)/(1-$M$73)</f>
        <v>0.36583796700519278</v>
      </c>
    </row>
    <row r="80" spans="1:17">
      <c r="I80" s="18" t="s">
        <v>229</v>
      </c>
      <c r="J80" s="19"/>
    </row>
    <row r="81" spans="9:10">
      <c r="I81" s="7" t="s">
        <v>230</v>
      </c>
      <c r="J81" s="7" t="s">
        <v>231</v>
      </c>
    </row>
    <row r="82" spans="9:10">
      <c r="I82" s="7" t="s">
        <v>232</v>
      </c>
      <c r="J82" s="7" t="s">
        <v>233</v>
      </c>
    </row>
    <row r="83" spans="9:10">
      <c r="I83" s="7" t="s">
        <v>234</v>
      </c>
      <c r="J83" s="7" t="s">
        <v>235</v>
      </c>
    </row>
    <row r="84" spans="9:10">
      <c r="I84" s="7" t="s">
        <v>236</v>
      </c>
      <c r="J84" s="7" t="s">
        <v>237</v>
      </c>
    </row>
    <row r="85" spans="9:10">
      <c r="I85" s="7" t="s">
        <v>238</v>
      </c>
      <c r="J85" s="7" t="s">
        <v>239</v>
      </c>
    </row>
  </sheetData>
  <autoFilter ref="A1:F70" xr:uid="{2D635EA9-73EF-4781-9F69-7FAD30EDDBEE}">
    <sortState xmlns:xlrd2="http://schemas.microsoft.com/office/spreadsheetml/2017/richdata2" ref="A2:F70">
      <sortCondition ref="A1:A70"/>
    </sortState>
  </autoFilter>
  <mergeCells count="1">
    <mergeCell ref="I80:J8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BCCCB-B9C2-4D37-BA21-8C99BF5745FD}">
  <sheetPr filterMode="1"/>
  <dimension ref="A1:Q85"/>
  <sheetViews>
    <sheetView tabSelected="1" topLeftCell="A38" workbookViewId="0">
      <selection activeCell="E66" sqref="E66"/>
    </sheetView>
  </sheetViews>
  <sheetFormatPr defaultRowHeight="15.75"/>
  <cols>
    <col min="1" max="1" width="25.25" bestFit="1" customWidth="1"/>
    <col min="2" max="2" width="23" bestFit="1" customWidth="1"/>
    <col min="3" max="3" width="9.5" bestFit="1" customWidth="1"/>
    <col min="4" max="4" width="9.25" bestFit="1" customWidth="1"/>
    <col min="5" max="5" width="9.125" bestFit="1" customWidth="1"/>
    <col min="6" max="6" width="9.25" bestFit="1" customWidth="1"/>
    <col min="7" max="7" width="12.875" bestFit="1" customWidth="1"/>
    <col min="9" max="9" width="19.5" bestFit="1" customWidth="1"/>
    <col min="10" max="12" width="12" bestFit="1" customWidth="1"/>
    <col min="14" max="14" width="11" bestFit="1" customWidth="1"/>
    <col min="15" max="15" width="12" bestFit="1" customWidth="1"/>
    <col min="17" max="17" width="19.5" bestFit="1" customWidth="1"/>
  </cols>
  <sheetData>
    <row r="1" spans="1:15">
      <c r="A1" s="1" t="s">
        <v>0</v>
      </c>
      <c r="B1" s="1" t="s">
        <v>1</v>
      </c>
      <c r="C1" s="1" t="s">
        <v>213</v>
      </c>
      <c r="D1" s="1" t="s">
        <v>214</v>
      </c>
      <c r="E1" s="1" t="s">
        <v>215</v>
      </c>
      <c r="F1" s="1" t="s">
        <v>216</v>
      </c>
      <c r="G1" t="s">
        <v>217</v>
      </c>
      <c r="I1" s="13" t="s">
        <v>218</v>
      </c>
      <c r="J1" s="4" t="s">
        <v>17</v>
      </c>
      <c r="K1" s="5" t="s">
        <v>207</v>
      </c>
      <c r="L1" s="6" t="s">
        <v>7</v>
      </c>
      <c r="N1" s="12" t="s">
        <v>219</v>
      </c>
      <c r="O1" s="12" t="s">
        <v>220</v>
      </c>
    </row>
    <row r="2" spans="1:15">
      <c r="A2" t="s">
        <v>11</v>
      </c>
      <c r="B2" t="s">
        <v>12</v>
      </c>
      <c r="C2" t="s">
        <v>7</v>
      </c>
      <c r="D2" t="s">
        <v>7</v>
      </c>
      <c r="E2" t="s">
        <v>7</v>
      </c>
      <c r="F2" t="s">
        <v>7</v>
      </c>
      <c r="G2">
        <f>(SUM(IF(C2="positive", 1, IF(C2="negative", -1, 0)), IF(D2="positive", 1, IF(D2="negative", -1, 0)), IF(E2="positive", 1, IF(E2="negative", -1, 0)), IF(F2="positive", 1, IF(F2="negative", -1, 0))))/4</f>
        <v>-1</v>
      </c>
      <c r="H2" t="str">
        <f>IF(G2&gt;0, "positive", IF(G2&lt;0, "negative", "neutral"))</f>
        <v>negative</v>
      </c>
      <c r="J2">
        <f>COUNTIF(C2:F2, "positive")</f>
        <v>0</v>
      </c>
      <c r="K2">
        <f>COUNTIF(C2:F2, "neutral")</f>
        <v>0</v>
      </c>
      <c r="L2">
        <f>COUNTIF(C2:F2, "negative")</f>
        <v>4</v>
      </c>
      <c r="N2">
        <f>(J2^2-J2)+(K2^2-K2)+(L2^2-L2)</f>
        <v>12</v>
      </c>
      <c r="O2">
        <f>N2/($J$76*($J$76-1))</f>
        <v>1</v>
      </c>
    </row>
    <row r="3" spans="1:15">
      <c r="A3" t="s">
        <v>14</v>
      </c>
      <c r="B3" t="s">
        <v>15</v>
      </c>
      <c r="C3" t="s">
        <v>17</v>
      </c>
      <c r="D3" t="s">
        <v>17</v>
      </c>
      <c r="E3" t="s">
        <v>17</v>
      </c>
      <c r="F3" t="s">
        <v>17</v>
      </c>
      <c r="G3">
        <f t="shared" ref="G3:G66" si="0">(SUM(IF(C3="positive", 1, IF(C3="negative", -1, 0)), IF(D3="positive", 1, IF(D3="negative", -1, 0)), IF(E3="positive", 1, IF(E3="negative", -1, 0)), IF(F3="positive", 1, IF(F3="negative", -1, 0))))/4</f>
        <v>1</v>
      </c>
      <c r="H3" t="str">
        <f t="shared" ref="H3:H66" si="1">IF(G3&gt;0, "positive", IF(G3&lt;0, "negative", "neutral"))</f>
        <v>positive</v>
      </c>
      <c r="J3">
        <f t="shared" ref="J3:J66" si="2">COUNTIF(C3:F3, "positive")</f>
        <v>4</v>
      </c>
      <c r="K3">
        <f t="shared" ref="K3:K66" si="3">COUNTIF(C3:F3, "neutral")</f>
        <v>0</v>
      </c>
      <c r="L3">
        <f t="shared" ref="L3:L66" si="4">COUNTIF(C3:F3, "negative")</f>
        <v>0</v>
      </c>
      <c r="N3">
        <f t="shared" ref="N3:N66" si="5">(J3^2-J3)+(K3^2-K3)+(L3^2-L3)</f>
        <v>12</v>
      </c>
      <c r="O3">
        <f>N3/($J$76*($J$76-1))</f>
        <v>1</v>
      </c>
    </row>
    <row r="4" spans="1:15">
      <c r="A4" t="s">
        <v>18</v>
      </c>
      <c r="B4" t="s">
        <v>19</v>
      </c>
      <c r="C4" t="s">
        <v>7</v>
      </c>
      <c r="D4" t="s">
        <v>7</v>
      </c>
      <c r="E4" t="s">
        <v>7</v>
      </c>
      <c r="F4" t="s">
        <v>7</v>
      </c>
      <c r="G4">
        <f t="shared" si="0"/>
        <v>-1</v>
      </c>
      <c r="H4" t="str">
        <f t="shared" si="1"/>
        <v>negative</v>
      </c>
      <c r="J4">
        <f t="shared" si="2"/>
        <v>0</v>
      </c>
      <c r="K4">
        <f t="shared" si="3"/>
        <v>0</v>
      </c>
      <c r="L4">
        <f t="shared" si="4"/>
        <v>4</v>
      </c>
      <c r="N4">
        <f t="shared" si="5"/>
        <v>12</v>
      </c>
      <c r="O4">
        <f>N4/($J$76*($J$76-1))</f>
        <v>1</v>
      </c>
    </row>
    <row r="5" spans="1:15">
      <c r="A5" t="s">
        <v>21</v>
      </c>
      <c r="B5" t="s">
        <v>221</v>
      </c>
      <c r="C5" t="s">
        <v>7</v>
      </c>
      <c r="D5" t="s">
        <v>7</v>
      </c>
      <c r="E5" t="s">
        <v>7</v>
      </c>
      <c r="F5" t="s">
        <v>7</v>
      </c>
      <c r="G5">
        <f t="shared" si="0"/>
        <v>-1</v>
      </c>
      <c r="H5" t="str">
        <f t="shared" si="1"/>
        <v>negative</v>
      </c>
      <c r="J5">
        <f t="shared" si="2"/>
        <v>0</v>
      </c>
      <c r="K5">
        <f t="shared" si="3"/>
        <v>0</v>
      </c>
      <c r="L5">
        <f t="shared" si="4"/>
        <v>4</v>
      </c>
      <c r="N5">
        <f t="shared" si="5"/>
        <v>12</v>
      </c>
      <c r="O5">
        <f>N5/($J$76*($J$76-1))</f>
        <v>1</v>
      </c>
    </row>
    <row r="6" spans="1:15">
      <c r="A6" t="s">
        <v>24</v>
      </c>
      <c r="B6" t="s">
        <v>25</v>
      </c>
      <c r="C6" t="s">
        <v>7</v>
      </c>
      <c r="D6" t="s">
        <v>7</v>
      </c>
      <c r="E6" t="s">
        <v>207</v>
      </c>
      <c r="F6" t="s">
        <v>7</v>
      </c>
      <c r="G6">
        <f t="shared" si="0"/>
        <v>-0.75</v>
      </c>
      <c r="H6" t="str">
        <f t="shared" si="1"/>
        <v>negative</v>
      </c>
      <c r="J6">
        <f t="shared" si="2"/>
        <v>0</v>
      </c>
      <c r="K6">
        <f t="shared" si="3"/>
        <v>1</v>
      </c>
      <c r="L6">
        <f t="shared" si="4"/>
        <v>3</v>
      </c>
      <c r="N6">
        <f t="shared" si="5"/>
        <v>6</v>
      </c>
      <c r="O6">
        <f>N6/($J$76*($J$76-1))</f>
        <v>0.5</v>
      </c>
    </row>
    <row r="7" spans="1:15">
      <c r="A7" t="s">
        <v>27</v>
      </c>
      <c r="B7" t="s">
        <v>28</v>
      </c>
      <c r="C7" t="s">
        <v>7</v>
      </c>
      <c r="D7" t="s">
        <v>7</v>
      </c>
      <c r="E7" t="s">
        <v>7</v>
      </c>
      <c r="F7" t="s">
        <v>7</v>
      </c>
      <c r="G7">
        <f t="shared" si="0"/>
        <v>-1</v>
      </c>
      <c r="H7" t="str">
        <f t="shared" si="1"/>
        <v>negative</v>
      </c>
      <c r="J7">
        <f t="shared" si="2"/>
        <v>0</v>
      </c>
      <c r="K7">
        <f t="shared" si="3"/>
        <v>0</v>
      </c>
      <c r="L7">
        <f t="shared" si="4"/>
        <v>4</v>
      </c>
      <c r="N7">
        <f t="shared" si="5"/>
        <v>12</v>
      </c>
      <c r="O7">
        <f>N7/($J$76*($J$76-1))</f>
        <v>1</v>
      </c>
    </row>
    <row r="8" spans="1:15">
      <c r="A8" t="s">
        <v>30</v>
      </c>
      <c r="B8" t="s">
        <v>31</v>
      </c>
      <c r="C8" t="s">
        <v>17</v>
      </c>
      <c r="D8" t="s">
        <v>17</v>
      </c>
      <c r="E8" t="s">
        <v>207</v>
      </c>
      <c r="F8" t="s">
        <v>17</v>
      </c>
      <c r="G8">
        <f t="shared" si="0"/>
        <v>0.75</v>
      </c>
      <c r="H8" t="str">
        <f t="shared" si="1"/>
        <v>positive</v>
      </c>
      <c r="J8">
        <f t="shared" si="2"/>
        <v>3</v>
      </c>
      <c r="K8">
        <f t="shared" si="3"/>
        <v>1</v>
      </c>
      <c r="L8">
        <f t="shared" si="4"/>
        <v>0</v>
      </c>
      <c r="N8">
        <f t="shared" si="5"/>
        <v>6</v>
      </c>
      <c r="O8">
        <f>N8/($J$76*($J$76-1))</f>
        <v>0.5</v>
      </c>
    </row>
    <row r="9" spans="1:15">
      <c r="A9" t="s">
        <v>33</v>
      </c>
      <c r="B9" t="s">
        <v>34</v>
      </c>
      <c r="C9" t="s">
        <v>7</v>
      </c>
      <c r="D9" t="s">
        <v>7</v>
      </c>
      <c r="E9" t="s">
        <v>207</v>
      </c>
      <c r="F9" t="s">
        <v>7</v>
      </c>
      <c r="G9">
        <f t="shared" si="0"/>
        <v>-0.75</v>
      </c>
      <c r="H9" t="str">
        <f t="shared" si="1"/>
        <v>negative</v>
      </c>
      <c r="J9">
        <f t="shared" si="2"/>
        <v>0</v>
      </c>
      <c r="K9">
        <f t="shared" si="3"/>
        <v>1</v>
      </c>
      <c r="L9">
        <f t="shared" si="4"/>
        <v>3</v>
      </c>
      <c r="N9">
        <f t="shared" si="5"/>
        <v>6</v>
      </c>
      <c r="O9">
        <f>N9/($J$76*($J$76-1))</f>
        <v>0.5</v>
      </c>
    </row>
    <row r="10" spans="1:15">
      <c r="A10" t="s">
        <v>36</v>
      </c>
      <c r="B10" t="s">
        <v>15</v>
      </c>
      <c r="C10" t="s">
        <v>7</v>
      </c>
      <c r="D10" t="s">
        <v>207</v>
      </c>
      <c r="E10" t="s">
        <v>7</v>
      </c>
      <c r="F10" t="s">
        <v>7</v>
      </c>
      <c r="G10">
        <f t="shared" si="0"/>
        <v>-0.75</v>
      </c>
      <c r="H10" t="str">
        <f t="shared" si="1"/>
        <v>negative</v>
      </c>
      <c r="J10">
        <f t="shared" si="2"/>
        <v>0</v>
      </c>
      <c r="K10">
        <f t="shared" si="3"/>
        <v>1</v>
      </c>
      <c r="L10">
        <f t="shared" si="4"/>
        <v>3</v>
      </c>
      <c r="N10">
        <f t="shared" si="5"/>
        <v>6</v>
      </c>
      <c r="O10">
        <f>N10/($J$76*($J$76-1))</f>
        <v>0.5</v>
      </c>
    </row>
    <row r="11" spans="1:15">
      <c r="A11" t="s">
        <v>38</v>
      </c>
      <c r="B11" t="s">
        <v>39</v>
      </c>
      <c r="C11" t="s">
        <v>17</v>
      </c>
      <c r="D11" t="s">
        <v>17</v>
      </c>
      <c r="E11" t="s">
        <v>7</v>
      </c>
      <c r="F11" t="s">
        <v>17</v>
      </c>
      <c r="G11">
        <f t="shared" si="0"/>
        <v>0.5</v>
      </c>
      <c r="H11" t="str">
        <f t="shared" si="1"/>
        <v>positive</v>
      </c>
      <c r="J11">
        <f t="shared" si="2"/>
        <v>3</v>
      </c>
      <c r="K11">
        <f t="shared" si="3"/>
        <v>0</v>
      </c>
      <c r="L11">
        <f t="shared" si="4"/>
        <v>1</v>
      </c>
      <c r="N11">
        <f t="shared" si="5"/>
        <v>6</v>
      </c>
      <c r="O11">
        <f>N11/($J$76*($J$76-1))</f>
        <v>0.5</v>
      </c>
    </row>
    <row r="12" spans="1:15">
      <c r="A12" t="s">
        <v>41</v>
      </c>
      <c r="B12" t="s">
        <v>42</v>
      </c>
      <c r="C12" t="s">
        <v>17</v>
      </c>
      <c r="D12" t="s">
        <v>7</v>
      </c>
      <c r="E12" t="s">
        <v>17</v>
      </c>
      <c r="F12" t="s">
        <v>7</v>
      </c>
      <c r="G12">
        <f t="shared" si="0"/>
        <v>0</v>
      </c>
      <c r="H12" t="str">
        <f t="shared" si="1"/>
        <v>neutral</v>
      </c>
      <c r="J12">
        <f t="shared" si="2"/>
        <v>2</v>
      </c>
      <c r="K12">
        <f t="shared" si="3"/>
        <v>0</v>
      </c>
      <c r="L12">
        <f t="shared" si="4"/>
        <v>2</v>
      </c>
      <c r="N12">
        <f t="shared" si="5"/>
        <v>4</v>
      </c>
      <c r="O12">
        <f>N12/($J$76*($J$76-1))</f>
        <v>0.33333333333333331</v>
      </c>
    </row>
    <row r="13" spans="1:15">
      <c r="A13" t="s">
        <v>44</v>
      </c>
      <c r="B13" t="s">
        <v>45</v>
      </c>
      <c r="C13" t="s">
        <v>7</v>
      </c>
      <c r="D13" t="s">
        <v>7</v>
      </c>
      <c r="E13" t="s">
        <v>17</v>
      </c>
      <c r="F13" t="s">
        <v>7</v>
      </c>
      <c r="G13">
        <f t="shared" si="0"/>
        <v>-0.5</v>
      </c>
      <c r="H13" t="str">
        <f t="shared" si="1"/>
        <v>negative</v>
      </c>
      <c r="J13">
        <f t="shared" si="2"/>
        <v>1</v>
      </c>
      <c r="K13">
        <f t="shared" si="3"/>
        <v>0</v>
      </c>
      <c r="L13">
        <f t="shared" si="4"/>
        <v>3</v>
      </c>
      <c r="N13">
        <f t="shared" si="5"/>
        <v>6</v>
      </c>
      <c r="O13">
        <f>N13/($J$76*($J$76-1))</f>
        <v>0.5</v>
      </c>
    </row>
    <row r="14" spans="1:15">
      <c r="A14" t="s">
        <v>47</v>
      </c>
      <c r="B14" t="s">
        <v>48</v>
      </c>
      <c r="C14" t="s">
        <v>17</v>
      </c>
      <c r="D14" t="s">
        <v>17</v>
      </c>
      <c r="E14" t="s">
        <v>7</v>
      </c>
      <c r="F14" t="s">
        <v>17</v>
      </c>
      <c r="G14">
        <f t="shared" si="0"/>
        <v>0.5</v>
      </c>
      <c r="H14" t="str">
        <f t="shared" si="1"/>
        <v>positive</v>
      </c>
      <c r="J14">
        <f t="shared" si="2"/>
        <v>3</v>
      </c>
      <c r="K14">
        <f t="shared" si="3"/>
        <v>0</v>
      </c>
      <c r="L14">
        <f t="shared" si="4"/>
        <v>1</v>
      </c>
      <c r="N14">
        <f t="shared" si="5"/>
        <v>6</v>
      </c>
      <c r="O14">
        <f>N14/($J$76*($J$76-1))</f>
        <v>0.5</v>
      </c>
    </row>
    <row r="15" spans="1:15">
      <c r="A15" t="s">
        <v>50</v>
      </c>
      <c r="B15" t="s">
        <v>51</v>
      </c>
      <c r="C15" t="s">
        <v>17</v>
      </c>
      <c r="D15" t="s">
        <v>17</v>
      </c>
      <c r="E15" t="s">
        <v>17</v>
      </c>
      <c r="F15" t="s">
        <v>17</v>
      </c>
      <c r="G15">
        <f t="shared" si="0"/>
        <v>1</v>
      </c>
      <c r="H15" t="str">
        <f t="shared" si="1"/>
        <v>positive</v>
      </c>
      <c r="J15">
        <f t="shared" si="2"/>
        <v>4</v>
      </c>
      <c r="K15">
        <f t="shared" si="3"/>
        <v>0</v>
      </c>
      <c r="L15">
        <f t="shared" si="4"/>
        <v>0</v>
      </c>
      <c r="N15">
        <f t="shared" si="5"/>
        <v>12</v>
      </c>
      <c r="O15">
        <f>N15/($J$76*($J$76-1))</f>
        <v>1</v>
      </c>
    </row>
    <row r="16" spans="1:15">
      <c r="A16" t="s">
        <v>53</v>
      </c>
      <c r="B16" t="s">
        <v>54</v>
      </c>
      <c r="C16" t="s">
        <v>7</v>
      </c>
      <c r="D16" t="s">
        <v>207</v>
      </c>
      <c r="E16" t="s">
        <v>207</v>
      </c>
      <c r="F16" t="s">
        <v>7</v>
      </c>
      <c r="G16">
        <f t="shared" si="0"/>
        <v>-0.5</v>
      </c>
      <c r="H16" t="str">
        <f t="shared" si="1"/>
        <v>negative</v>
      </c>
      <c r="J16">
        <f t="shared" si="2"/>
        <v>0</v>
      </c>
      <c r="K16">
        <f t="shared" si="3"/>
        <v>2</v>
      </c>
      <c r="L16">
        <f t="shared" si="4"/>
        <v>2</v>
      </c>
      <c r="N16">
        <f t="shared" si="5"/>
        <v>4</v>
      </c>
      <c r="O16">
        <f>N16/($J$76*($J$76-1))</f>
        <v>0.33333333333333331</v>
      </c>
    </row>
    <row r="17" spans="1:15">
      <c r="A17" t="s">
        <v>56</v>
      </c>
      <c r="B17" t="s">
        <v>57</v>
      </c>
      <c r="C17" t="s">
        <v>17</v>
      </c>
      <c r="D17" t="s">
        <v>17</v>
      </c>
      <c r="E17" t="s">
        <v>17</v>
      </c>
      <c r="F17" t="s">
        <v>17</v>
      </c>
      <c r="G17">
        <f t="shared" si="0"/>
        <v>1</v>
      </c>
      <c r="H17" t="str">
        <f t="shared" si="1"/>
        <v>positive</v>
      </c>
      <c r="J17">
        <f t="shared" si="2"/>
        <v>4</v>
      </c>
      <c r="K17">
        <f t="shared" si="3"/>
        <v>0</v>
      </c>
      <c r="L17">
        <f t="shared" si="4"/>
        <v>0</v>
      </c>
      <c r="N17">
        <f t="shared" si="5"/>
        <v>12</v>
      </c>
      <c r="O17">
        <f>N17/($J$76*($J$76-1))</f>
        <v>1</v>
      </c>
    </row>
    <row r="18" spans="1:15">
      <c r="A18" t="s">
        <v>59</v>
      </c>
      <c r="B18" t="s">
        <v>60</v>
      </c>
      <c r="C18" t="s">
        <v>7</v>
      </c>
      <c r="D18" t="s">
        <v>7</v>
      </c>
      <c r="E18" t="s">
        <v>7</v>
      </c>
      <c r="F18" t="s">
        <v>7</v>
      </c>
      <c r="G18">
        <f t="shared" si="0"/>
        <v>-1</v>
      </c>
      <c r="H18" t="str">
        <f t="shared" si="1"/>
        <v>negative</v>
      </c>
      <c r="J18">
        <f t="shared" si="2"/>
        <v>0</v>
      </c>
      <c r="K18">
        <f t="shared" si="3"/>
        <v>0</v>
      </c>
      <c r="L18">
        <f t="shared" si="4"/>
        <v>4</v>
      </c>
      <c r="N18">
        <f t="shared" si="5"/>
        <v>12</v>
      </c>
      <c r="O18">
        <f>N18/($J$76*($J$76-1))</f>
        <v>1</v>
      </c>
    </row>
    <row r="19" spans="1:15">
      <c r="A19" t="s">
        <v>62</v>
      </c>
      <c r="B19" t="s">
        <v>63</v>
      </c>
      <c r="C19" t="s">
        <v>7</v>
      </c>
      <c r="D19" t="s">
        <v>7</v>
      </c>
      <c r="E19" t="s">
        <v>7</v>
      </c>
      <c r="F19" t="s">
        <v>7</v>
      </c>
      <c r="G19">
        <f t="shared" si="0"/>
        <v>-1</v>
      </c>
      <c r="H19" t="str">
        <f t="shared" si="1"/>
        <v>negative</v>
      </c>
      <c r="J19">
        <f t="shared" si="2"/>
        <v>0</v>
      </c>
      <c r="K19">
        <f t="shared" si="3"/>
        <v>0</v>
      </c>
      <c r="L19">
        <f t="shared" si="4"/>
        <v>4</v>
      </c>
      <c r="N19">
        <f t="shared" si="5"/>
        <v>12</v>
      </c>
      <c r="O19">
        <f>N19/($J$76*($J$76-1))</f>
        <v>1</v>
      </c>
    </row>
    <row r="20" spans="1:15">
      <c r="A20" t="s">
        <v>65</v>
      </c>
      <c r="B20" t="s">
        <v>66</v>
      </c>
      <c r="C20" t="s">
        <v>17</v>
      </c>
      <c r="D20" t="s">
        <v>17</v>
      </c>
      <c r="E20" t="s">
        <v>207</v>
      </c>
      <c r="F20" t="s">
        <v>17</v>
      </c>
      <c r="G20">
        <f t="shared" si="0"/>
        <v>0.75</v>
      </c>
      <c r="H20" t="str">
        <f t="shared" si="1"/>
        <v>positive</v>
      </c>
      <c r="J20">
        <f t="shared" si="2"/>
        <v>3</v>
      </c>
      <c r="K20">
        <f t="shared" si="3"/>
        <v>1</v>
      </c>
      <c r="L20">
        <f t="shared" si="4"/>
        <v>0</v>
      </c>
      <c r="N20">
        <f t="shared" si="5"/>
        <v>6</v>
      </c>
      <c r="O20">
        <f>N20/($J$76*($J$76-1))</f>
        <v>0.5</v>
      </c>
    </row>
    <row r="21" spans="1:15">
      <c r="A21" t="s">
        <v>68</v>
      </c>
      <c r="B21" t="s">
        <v>69</v>
      </c>
      <c r="C21" t="s">
        <v>17</v>
      </c>
      <c r="D21" t="s">
        <v>17</v>
      </c>
      <c r="E21" t="s">
        <v>17</v>
      </c>
      <c r="F21" t="s">
        <v>17</v>
      </c>
      <c r="G21">
        <f t="shared" si="0"/>
        <v>1</v>
      </c>
      <c r="H21" t="str">
        <f t="shared" si="1"/>
        <v>positive</v>
      </c>
      <c r="J21">
        <f t="shared" si="2"/>
        <v>4</v>
      </c>
      <c r="K21">
        <f t="shared" si="3"/>
        <v>0</v>
      </c>
      <c r="L21">
        <f t="shared" si="4"/>
        <v>0</v>
      </c>
      <c r="N21">
        <f t="shared" si="5"/>
        <v>12</v>
      </c>
      <c r="O21">
        <f>N21/($J$76*($J$76-1))</f>
        <v>1</v>
      </c>
    </row>
    <row r="22" spans="1:15">
      <c r="A22" t="s">
        <v>71</v>
      </c>
      <c r="B22" t="s">
        <v>69</v>
      </c>
      <c r="C22" t="s">
        <v>7</v>
      </c>
      <c r="D22" t="s">
        <v>7</v>
      </c>
      <c r="E22" t="s">
        <v>7</v>
      </c>
      <c r="F22" t="s">
        <v>7</v>
      </c>
      <c r="G22">
        <f t="shared" si="0"/>
        <v>-1</v>
      </c>
      <c r="H22" t="str">
        <f t="shared" si="1"/>
        <v>negative</v>
      </c>
      <c r="J22">
        <f t="shared" si="2"/>
        <v>0</v>
      </c>
      <c r="K22">
        <f t="shared" si="3"/>
        <v>0</v>
      </c>
      <c r="L22">
        <f t="shared" si="4"/>
        <v>4</v>
      </c>
      <c r="N22">
        <f t="shared" si="5"/>
        <v>12</v>
      </c>
      <c r="O22">
        <f>N22/($J$76*($J$76-1))</f>
        <v>1</v>
      </c>
    </row>
    <row r="23" spans="1:15">
      <c r="A23" t="s">
        <v>73</v>
      </c>
      <c r="B23" t="s">
        <v>74</v>
      </c>
      <c r="C23" t="s">
        <v>7</v>
      </c>
      <c r="D23" t="s">
        <v>7</v>
      </c>
      <c r="E23" t="s">
        <v>7</v>
      </c>
      <c r="F23" t="s">
        <v>7</v>
      </c>
      <c r="G23">
        <f t="shared" si="0"/>
        <v>-1</v>
      </c>
      <c r="H23" t="str">
        <f t="shared" si="1"/>
        <v>negative</v>
      </c>
      <c r="J23">
        <f t="shared" si="2"/>
        <v>0</v>
      </c>
      <c r="K23">
        <f t="shared" si="3"/>
        <v>0</v>
      </c>
      <c r="L23">
        <f t="shared" si="4"/>
        <v>4</v>
      </c>
      <c r="N23">
        <f t="shared" si="5"/>
        <v>12</v>
      </c>
      <c r="O23">
        <f>N23/($J$76*($J$76-1))</f>
        <v>1</v>
      </c>
    </row>
    <row r="24" spans="1:15">
      <c r="A24" t="s">
        <v>76</v>
      </c>
      <c r="B24" t="s">
        <v>77</v>
      </c>
      <c r="C24" t="s">
        <v>7</v>
      </c>
      <c r="D24" t="s">
        <v>7</v>
      </c>
      <c r="E24" t="s">
        <v>7</v>
      </c>
      <c r="F24" t="s">
        <v>7</v>
      </c>
      <c r="G24">
        <f t="shared" si="0"/>
        <v>-1</v>
      </c>
      <c r="H24" t="str">
        <f t="shared" si="1"/>
        <v>negative</v>
      </c>
      <c r="J24">
        <f t="shared" si="2"/>
        <v>0</v>
      </c>
      <c r="K24">
        <f t="shared" si="3"/>
        <v>0</v>
      </c>
      <c r="L24">
        <f t="shared" si="4"/>
        <v>4</v>
      </c>
      <c r="N24">
        <f t="shared" si="5"/>
        <v>12</v>
      </c>
      <c r="O24">
        <f>N24/($J$76*($J$76-1))</f>
        <v>1</v>
      </c>
    </row>
    <row r="25" spans="1:15">
      <c r="A25" t="s">
        <v>79</v>
      </c>
      <c r="B25" t="s">
        <v>80</v>
      </c>
      <c r="C25" t="s">
        <v>7</v>
      </c>
      <c r="D25" t="s">
        <v>7</v>
      </c>
      <c r="E25" t="s">
        <v>17</v>
      </c>
      <c r="F25" t="s">
        <v>7</v>
      </c>
      <c r="G25">
        <f t="shared" si="0"/>
        <v>-0.5</v>
      </c>
      <c r="H25" t="str">
        <f t="shared" si="1"/>
        <v>negative</v>
      </c>
      <c r="J25">
        <f t="shared" si="2"/>
        <v>1</v>
      </c>
      <c r="K25">
        <f t="shared" si="3"/>
        <v>0</v>
      </c>
      <c r="L25">
        <f t="shared" si="4"/>
        <v>3</v>
      </c>
      <c r="N25">
        <f t="shared" si="5"/>
        <v>6</v>
      </c>
      <c r="O25">
        <f>N25/($J$76*($J$76-1))</f>
        <v>0.5</v>
      </c>
    </row>
    <row r="26" spans="1:15">
      <c r="A26" t="s">
        <v>82</v>
      </c>
      <c r="B26" t="s">
        <v>83</v>
      </c>
      <c r="C26" t="s">
        <v>207</v>
      </c>
      <c r="D26" t="s">
        <v>207</v>
      </c>
      <c r="E26" t="s">
        <v>17</v>
      </c>
      <c r="F26" t="s">
        <v>17</v>
      </c>
      <c r="G26">
        <f t="shared" si="0"/>
        <v>0.5</v>
      </c>
      <c r="H26" t="str">
        <f t="shared" si="1"/>
        <v>positive</v>
      </c>
      <c r="J26">
        <f t="shared" si="2"/>
        <v>2</v>
      </c>
      <c r="K26">
        <f t="shared" si="3"/>
        <v>2</v>
      </c>
      <c r="L26">
        <f t="shared" si="4"/>
        <v>0</v>
      </c>
      <c r="N26">
        <f t="shared" si="5"/>
        <v>4</v>
      </c>
      <c r="O26">
        <f>N26/($J$76*($J$76-1))</f>
        <v>0.33333333333333331</v>
      </c>
    </row>
    <row r="27" spans="1:15">
      <c r="A27" t="s">
        <v>85</v>
      </c>
      <c r="B27" t="s">
        <v>57</v>
      </c>
      <c r="C27" t="s">
        <v>17</v>
      </c>
      <c r="D27" t="s">
        <v>17</v>
      </c>
      <c r="E27" t="s">
        <v>17</v>
      </c>
      <c r="F27" t="s">
        <v>17</v>
      </c>
      <c r="G27">
        <f t="shared" si="0"/>
        <v>1</v>
      </c>
      <c r="H27" t="str">
        <f t="shared" si="1"/>
        <v>positive</v>
      </c>
      <c r="J27">
        <f t="shared" si="2"/>
        <v>4</v>
      </c>
      <c r="K27">
        <f t="shared" si="3"/>
        <v>0</v>
      </c>
      <c r="L27">
        <f t="shared" si="4"/>
        <v>0</v>
      </c>
      <c r="N27">
        <f t="shared" si="5"/>
        <v>12</v>
      </c>
      <c r="O27">
        <f>N27/($J$76*($J$76-1))</f>
        <v>1</v>
      </c>
    </row>
    <row r="28" spans="1:15">
      <c r="A28" t="s">
        <v>87</v>
      </c>
      <c r="B28" t="s">
        <v>88</v>
      </c>
      <c r="C28" t="s">
        <v>7</v>
      </c>
      <c r="D28" t="s">
        <v>17</v>
      </c>
      <c r="E28" t="s">
        <v>207</v>
      </c>
      <c r="F28" t="s">
        <v>17</v>
      </c>
      <c r="G28">
        <f t="shared" si="0"/>
        <v>0.25</v>
      </c>
      <c r="H28" t="str">
        <f t="shared" si="1"/>
        <v>positive</v>
      </c>
      <c r="J28">
        <f t="shared" si="2"/>
        <v>2</v>
      </c>
      <c r="K28">
        <f t="shared" si="3"/>
        <v>1</v>
      </c>
      <c r="L28">
        <f t="shared" si="4"/>
        <v>1</v>
      </c>
      <c r="N28">
        <f t="shared" si="5"/>
        <v>2</v>
      </c>
      <c r="O28">
        <f>N28/($J$76*($J$76-1))</f>
        <v>0.16666666666666666</v>
      </c>
    </row>
    <row r="29" spans="1:15">
      <c r="A29" t="s">
        <v>90</v>
      </c>
      <c r="B29" t="s">
        <v>91</v>
      </c>
      <c r="C29" t="s">
        <v>17</v>
      </c>
      <c r="D29" t="s">
        <v>17</v>
      </c>
      <c r="E29" t="s">
        <v>207</v>
      </c>
      <c r="F29" t="s">
        <v>17</v>
      </c>
      <c r="G29">
        <f t="shared" si="0"/>
        <v>0.75</v>
      </c>
      <c r="H29" t="str">
        <f t="shared" si="1"/>
        <v>positive</v>
      </c>
      <c r="J29">
        <f t="shared" si="2"/>
        <v>3</v>
      </c>
      <c r="K29">
        <f t="shared" si="3"/>
        <v>1</v>
      </c>
      <c r="L29">
        <f t="shared" si="4"/>
        <v>0</v>
      </c>
      <c r="N29">
        <f t="shared" si="5"/>
        <v>6</v>
      </c>
      <c r="O29">
        <f>N29/($J$76*($J$76-1))</f>
        <v>0.5</v>
      </c>
    </row>
    <row r="30" spans="1:15">
      <c r="A30" t="s">
        <v>93</v>
      </c>
      <c r="B30" t="s">
        <v>94</v>
      </c>
      <c r="C30" t="s">
        <v>7</v>
      </c>
      <c r="D30" t="s">
        <v>7</v>
      </c>
      <c r="E30" t="s">
        <v>7</v>
      </c>
      <c r="F30" t="s">
        <v>7</v>
      </c>
      <c r="G30">
        <f t="shared" si="0"/>
        <v>-1</v>
      </c>
      <c r="H30" t="str">
        <f t="shared" si="1"/>
        <v>negative</v>
      </c>
      <c r="J30">
        <f t="shared" si="2"/>
        <v>0</v>
      </c>
      <c r="K30">
        <f t="shared" si="3"/>
        <v>0</v>
      </c>
      <c r="L30">
        <f t="shared" si="4"/>
        <v>4</v>
      </c>
      <c r="N30">
        <f t="shared" si="5"/>
        <v>12</v>
      </c>
      <c r="O30">
        <f>N30/($J$76*($J$76-1))</f>
        <v>1</v>
      </c>
    </row>
    <row r="31" spans="1:15">
      <c r="A31" t="s">
        <v>96</v>
      </c>
      <c r="B31" t="s">
        <v>66</v>
      </c>
      <c r="C31" t="s">
        <v>7</v>
      </c>
      <c r="D31" t="s">
        <v>7</v>
      </c>
      <c r="E31" t="s">
        <v>7</v>
      </c>
      <c r="F31" t="s">
        <v>7</v>
      </c>
      <c r="G31">
        <f t="shared" si="0"/>
        <v>-1</v>
      </c>
      <c r="H31" t="str">
        <f t="shared" si="1"/>
        <v>negative</v>
      </c>
      <c r="J31">
        <f t="shared" si="2"/>
        <v>0</v>
      </c>
      <c r="K31">
        <f t="shared" si="3"/>
        <v>0</v>
      </c>
      <c r="L31">
        <f t="shared" si="4"/>
        <v>4</v>
      </c>
      <c r="N31">
        <f t="shared" si="5"/>
        <v>12</v>
      </c>
      <c r="O31">
        <f>N31/($J$76*($J$76-1))</f>
        <v>1</v>
      </c>
    </row>
    <row r="32" spans="1:15">
      <c r="A32" t="s">
        <v>98</v>
      </c>
      <c r="B32" t="s">
        <v>99</v>
      </c>
      <c r="C32" t="s">
        <v>7</v>
      </c>
      <c r="D32" t="s">
        <v>7</v>
      </c>
      <c r="E32" t="s">
        <v>207</v>
      </c>
      <c r="F32" t="s">
        <v>7</v>
      </c>
      <c r="G32">
        <f t="shared" si="0"/>
        <v>-0.75</v>
      </c>
      <c r="H32" t="str">
        <f t="shared" si="1"/>
        <v>negative</v>
      </c>
      <c r="J32">
        <f t="shared" si="2"/>
        <v>0</v>
      </c>
      <c r="K32">
        <f t="shared" si="3"/>
        <v>1</v>
      </c>
      <c r="L32">
        <f t="shared" si="4"/>
        <v>3</v>
      </c>
      <c r="N32">
        <f t="shared" si="5"/>
        <v>6</v>
      </c>
      <c r="O32">
        <f>N32/($J$76*($J$76-1))</f>
        <v>0.5</v>
      </c>
    </row>
    <row r="33" spans="1:15">
      <c r="A33" t="s">
        <v>101</v>
      </c>
      <c r="B33" t="s">
        <v>102</v>
      </c>
      <c r="C33" t="s">
        <v>17</v>
      </c>
      <c r="D33" t="s">
        <v>17</v>
      </c>
      <c r="E33" t="s">
        <v>7</v>
      </c>
      <c r="F33" t="s">
        <v>17</v>
      </c>
      <c r="G33">
        <f t="shared" si="0"/>
        <v>0.5</v>
      </c>
      <c r="H33" t="str">
        <f t="shared" si="1"/>
        <v>positive</v>
      </c>
      <c r="J33">
        <f t="shared" si="2"/>
        <v>3</v>
      </c>
      <c r="K33">
        <f t="shared" si="3"/>
        <v>0</v>
      </c>
      <c r="L33">
        <f t="shared" si="4"/>
        <v>1</v>
      </c>
      <c r="N33">
        <f t="shared" si="5"/>
        <v>6</v>
      </c>
      <c r="O33">
        <f>N33/($J$76*($J$76-1))</f>
        <v>0.5</v>
      </c>
    </row>
    <row r="34" spans="1:15">
      <c r="A34" t="s">
        <v>104</v>
      </c>
      <c r="B34" t="s">
        <v>105</v>
      </c>
      <c r="C34" t="s">
        <v>7</v>
      </c>
      <c r="D34" t="s">
        <v>7</v>
      </c>
      <c r="E34" t="s">
        <v>7</v>
      </c>
      <c r="F34" t="s">
        <v>7</v>
      </c>
      <c r="G34">
        <f t="shared" si="0"/>
        <v>-1</v>
      </c>
      <c r="H34" t="str">
        <f t="shared" si="1"/>
        <v>negative</v>
      </c>
      <c r="J34">
        <f t="shared" si="2"/>
        <v>0</v>
      </c>
      <c r="K34">
        <f t="shared" si="3"/>
        <v>0</v>
      </c>
      <c r="L34">
        <f t="shared" si="4"/>
        <v>4</v>
      </c>
      <c r="N34">
        <f t="shared" si="5"/>
        <v>12</v>
      </c>
      <c r="O34">
        <f>N34/($J$76*($J$76-1))</f>
        <v>1</v>
      </c>
    </row>
    <row r="35" spans="1:15">
      <c r="A35" t="s">
        <v>107</v>
      </c>
      <c r="B35" t="s">
        <v>74</v>
      </c>
      <c r="C35" t="s">
        <v>17</v>
      </c>
      <c r="D35" t="s">
        <v>17</v>
      </c>
      <c r="E35" t="s">
        <v>17</v>
      </c>
      <c r="F35" t="s">
        <v>17</v>
      </c>
      <c r="G35">
        <f t="shared" si="0"/>
        <v>1</v>
      </c>
      <c r="H35" t="str">
        <f t="shared" si="1"/>
        <v>positive</v>
      </c>
      <c r="J35">
        <f t="shared" si="2"/>
        <v>4</v>
      </c>
      <c r="K35">
        <f t="shared" si="3"/>
        <v>0</v>
      </c>
      <c r="L35">
        <f t="shared" si="4"/>
        <v>0</v>
      </c>
      <c r="N35">
        <f t="shared" si="5"/>
        <v>12</v>
      </c>
      <c r="O35">
        <f>N35/($J$76*($J$76-1))</f>
        <v>1</v>
      </c>
    </row>
    <row r="36" spans="1:15">
      <c r="A36" t="s">
        <v>109</v>
      </c>
      <c r="B36" t="s">
        <v>110</v>
      </c>
      <c r="C36" t="s">
        <v>17</v>
      </c>
      <c r="D36" t="s">
        <v>7</v>
      </c>
      <c r="E36" t="s">
        <v>7</v>
      </c>
      <c r="F36" t="s">
        <v>17</v>
      </c>
      <c r="G36">
        <f t="shared" si="0"/>
        <v>0</v>
      </c>
      <c r="H36" t="str">
        <f t="shared" si="1"/>
        <v>neutral</v>
      </c>
      <c r="J36">
        <f t="shared" si="2"/>
        <v>2</v>
      </c>
      <c r="K36">
        <f t="shared" si="3"/>
        <v>0</v>
      </c>
      <c r="L36">
        <f t="shared" si="4"/>
        <v>2</v>
      </c>
      <c r="N36">
        <f t="shared" si="5"/>
        <v>4</v>
      </c>
      <c r="O36">
        <f>N36/($J$76*($J$76-1))</f>
        <v>0.33333333333333331</v>
      </c>
    </row>
    <row r="37" spans="1:15">
      <c r="A37" t="s">
        <v>112</v>
      </c>
      <c r="B37" t="s">
        <v>113</v>
      </c>
      <c r="C37" t="s">
        <v>17</v>
      </c>
      <c r="D37" t="s">
        <v>17</v>
      </c>
      <c r="E37" t="s">
        <v>17</v>
      </c>
      <c r="F37" t="s">
        <v>17</v>
      </c>
      <c r="G37">
        <f t="shared" si="0"/>
        <v>1</v>
      </c>
      <c r="H37" t="str">
        <f t="shared" si="1"/>
        <v>positive</v>
      </c>
      <c r="J37">
        <f t="shared" si="2"/>
        <v>4</v>
      </c>
      <c r="K37">
        <f t="shared" si="3"/>
        <v>0</v>
      </c>
      <c r="L37">
        <f t="shared" si="4"/>
        <v>0</v>
      </c>
      <c r="N37">
        <f t="shared" si="5"/>
        <v>12</v>
      </c>
      <c r="O37">
        <f>N37/($J$76*($J$76-1))</f>
        <v>1</v>
      </c>
    </row>
    <row r="38" spans="1:15">
      <c r="A38" t="s">
        <v>115</v>
      </c>
      <c r="B38" t="s">
        <v>116</v>
      </c>
      <c r="C38" t="s">
        <v>7</v>
      </c>
      <c r="D38" t="s">
        <v>7</v>
      </c>
      <c r="E38" t="s">
        <v>7</v>
      </c>
      <c r="F38" t="s">
        <v>7</v>
      </c>
      <c r="G38">
        <f t="shared" si="0"/>
        <v>-1</v>
      </c>
      <c r="H38" t="str">
        <f t="shared" si="1"/>
        <v>negative</v>
      </c>
      <c r="J38">
        <f t="shared" si="2"/>
        <v>0</v>
      </c>
      <c r="K38">
        <f t="shared" si="3"/>
        <v>0</v>
      </c>
      <c r="L38">
        <f t="shared" si="4"/>
        <v>4</v>
      </c>
      <c r="N38">
        <f t="shared" si="5"/>
        <v>12</v>
      </c>
      <c r="O38">
        <f>N38/($J$76*($J$76-1))</f>
        <v>1</v>
      </c>
    </row>
    <row r="39" spans="1:15">
      <c r="A39" t="s">
        <v>118</v>
      </c>
      <c r="B39" t="s">
        <v>119</v>
      </c>
      <c r="C39" t="s">
        <v>7</v>
      </c>
      <c r="D39" t="s">
        <v>7</v>
      </c>
      <c r="E39" t="s">
        <v>7</v>
      </c>
      <c r="F39" t="s">
        <v>7</v>
      </c>
      <c r="G39">
        <f t="shared" si="0"/>
        <v>-1</v>
      </c>
      <c r="H39" t="str">
        <f t="shared" si="1"/>
        <v>negative</v>
      </c>
      <c r="J39">
        <f t="shared" si="2"/>
        <v>0</v>
      </c>
      <c r="K39">
        <f t="shared" si="3"/>
        <v>0</v>
      </c>
      <c r="L39">
        <f t="shared" si="4"/>
        <v>4</v>
      </c>
      <c r="N39">
        <f t="shared" si="5"/>
        <v>12</v>
      </c>
      <c r="O39">
        <f>N39/($J$76*($J$76-1))</f>
        <v>1</v>
      </c>
    </row>
    <row r="40" spans="1:15">
      <c r="A40" t="s">
        <v>121</v>
      </c>
      <c r="B40" t="s">
        <v>122</v>
      </c>
      <c r="C40" t="s">
        <v>17</v>
      </c>
      <c r="D40" t="s">
        <v>17</v>
      </c>
      <c r="E40" t="s">
        <v>17</v>
      </c>
      <c r="F40" t="s">
        <v>17</v>
      </c>
      <c r="G40">
        <f t="shared" si="0"/>
        <v>1</v>
      </c>
      <c r="H40" t="str">
        <f t="shared" si="1"/>
        <v>positive</v>
      </c>
      <c r="J40">
        <f t="shared" si="2"/>
        <v>4</v>
      </c>
      <c r="K40">
        <f t="shared" si="3"/>
        <v>0</v>
      </c>
      <c r="L40">
        <f t="shared" si="4"/>
        <v>0</v>
      </c>
      <c r="N40">
        <f t="shared" si="5"/>
        <v>12</v>
      </c>
      <c r="O40">
        <f>N40/($J$76*($J$76-1))</f>
        <v>1</v>
      </c>
    </row>
    <row r="41" spans="1:15">
      <c r="A41" t="s">
        <v>124</v>
      </c>
      <c r="B41" t="s">
        <v>94</v>
      </c>
      <c r="C41" t="s">
        <v>7</v>
      </c>
      <c r="D41" t="s">
        <v>7</v>
      </c>
      <c r="E41" t="s">
        <v>7</v>
      </c>
      <c r="F41" t="s">
        <v>7</v>
      </c>
      <c r="G41">
        <f t="shared" si="0"/>
        <v>-1</v>
      </c>
      <c r="H41" t="str">
        <f t="shared" si="1"/>
        <v>negative</v>
      </c>
      <c r="J41">
        <f t="shared" si="2"/>
        <v>0</v>
      </c>
      <c r="K41">
        <f t="shared" si="3"/>
        <v>0</v>
      </c>
      <c r="L41">
        <f t="shared" si="4"/>
        <v>4</v>
      </c>
      <c r="N41">
        <f t="shared" si="5"/>
        <v>12</v>
      </c>
      <c r="O41">
        <f>N41/($J$76*($J$76-1))</f>
        <v>1</v>
      </c>
    </row>
    <row r="42" spans="1:15">
      <c r="A42" t="s">
        <v>126</v>
      </c>
      <c r="B42" t="s">
        <v>127</v>
      </c>
      <c r="C42" t="s">
        <v>7</v>
      </c>
      <c r="D42" t="s">
        <v>7</v>
      </c>
      <c r="E42" t="s">
        <v>17</v>
      </c>
      <c r="F42" t="s">
        <v>7</v>
      </c>
      <c r="G42">
        <f t="shared" si="0"/>
        <v>-0.5</v>
      </c>
      <c r="H42" t="str">
        <f t="shared" si="1"/>
        <v>negative</v>
      </c>
      <c r="J42">
        <f t="shared" si="2"/>
        <v>1</v>
      </c>
      <c r="K42">
        <f t="shared" si="3"/>
        <v>0</v>
      </c>
      <c r="L42">
        <f t="shared" si="4"/>
        <v>3</v>
      </c>
      <c r="N42">
        <f t="shared" si="5"/>
        <v>6</v>
      </c>
      <c r="O42">
        <f>N42/($J$76*($J$76-1))</f>
        <v>0.5</v>
      </c>
    </row>
    <row r="43" spans="1:15">
      <c r="A43" t="s">
        <v>129</v>
      </c>
      <c r="B43" t="s">
        <v>130</v>
      </c>
      <c r="C43" t="s">
        <v>7</v>
      </c>
      <c r="D43" t="s">
        <v>7</v>
      </c>
      <c r="E43" t="s">
        <v>207</v>
      </c>
      <c r="F43" t="s">
        <v>7</v>
      </c>
      <c r="G43">
        <f t="shared" si="0"/>
        <v>-0.75</v>
      </c>
      <c r="H43" t="str">
        <f t="shared" si="1"/>
        <v>negative</v>
      </c>
      <c r="J43">
        <f t="shared" si="2"/>
        <v>0</v>
      </c>
      <c r="K43">
        <f t="shared" si="3"/>
        <v>1</v>
      </c>
      <c r="L43">
        <f t="shared" si="4"/>
        <v>3</v>
      </c>
      <c r="N43">
        <f t="shared" si="5"/>
        <v>6</v>
      </c>
      <c r="O43">
        <f>N43/($J$76*($J$76-1))</f>
        <v>0.5</v>
      </c>
    </row>
    <row r="44" spans="1:15">
      <c r="A44" t="s">
        <v>132</v>
      </c>
      <c r="B44" t="s">
        <v>133</v>
      </c>
      <c r="C44" t="s">
        <v>7</v>
      </c>
      <c r="D44" t="s">
        <v>7</v>
      </c>
      <c r="E44" t="s">
        <v>7</v>
      </c>
      <c r="F44" t="s">
        <v>7</v>
      </c>
      <c r="G44">
        <f t="shared" si="0"/>
        <v>-1</v>
      </c>
      <c r="H44" t="str">
        <f t="shared" si="1"/>
        <v>negative</v>
      </c>
      <c r="J44">
        <f t="shared" si="2"/>
        <v>0</v>
      </c>
      <c r="K44">
        <f t="shared" si="3"/>
        <v>0</v>
      </c>
      <c r="L44">
        <f t="shared" si="4"/>
        <v>4</v>
      </c>
      <c r="N44">
        <f t="shared" si="5"/>
        <v>12</v>
      </c>
      <c r="O44">
        <f>N44/($J$76*($J$76-1))</f>
        <v>1</v>
      </c>
    </row>
    <row r="45" spans="1:15">
      <c r="A45" t="s">
        <v>135</v>
      </c>
      <c r="B45" t="s">
        <v>136</v>
      </c>
      <c r="C45" t="s">
        <v>7</v>
      </c>
      <c r="D45" t="s">
        <v>7</v>
      </c>
      <c r="E45" t="s">
        <v>7</v>
      </c>
      <c r="F45" t="s">
        <v>7</v>
      </c>
      <c r="G45">
        <f t="shared" si="0"/>
        <v>-1</v>
      </c>
      <c r="H45" t="str">
        <f t="shared" si="1"/>
        <v>negative</v>
      </c>
      <c r="J45">
        <f t="shared" si="2"/>
        <v>0</v>
      </c>
      <c r="K45">
        <f t="shared" si="3"/>
        <v>0</v>
      </c>
      <c r="L45">
        <f t="shared" si="4"/>
        <v>4</v>
      </c>
      <c r="N45">
        <f t="shared" si="5"/>
        <v>12</v>
      </c>
      <c r="O45">
        <f>N45/($J$76*($J$76-1))</f>
        <v>1</v>
      </c>
    </row>
    <row r="46" spans="1:15">
      <c r="A46" t="s">
        <v>138</v>
      </c>
      <c r="B46" t="s">
        <v>139</v>
      </c>
      <c r="C46" t="s">
        <v>7</v>
      </c>
      <c r="D46" t="s">
        <v>7</v>
      </c>
      <c r="E46" t="s">
        <v>7</v>
      </c>
      <c r="F46" t="s">
        <v>7</v>
      </c>
      <c r="G46">
        <f t="shared" si="0"/>
        <v>-1</v>
      </c>
      <c r="H46" t="str">
        <f t="shared" si="1"/>
        <v>negative</v>
      </c>
      <c r="J46">
        <f t="shared" si="2"/>
        <v>0</v>
      </c>
      <c r="K46">
        <f t="shared" si="3"/>
        <v>0</v>
      </c>
      <c r="L46">
        <f t="shared" si="4"/>
        <v>4</v>
      </c>
      <c r="N46">
        <f t="shared" si="5"/>
        <v>12</v>
      </c>
      <c r="O46">
        <f>N46/($J$76*($J$76-1))</f>
        <v>1</v>
      </c>
    </row>
    <row r="47" spans="1:15">
      <c r="A47" t="s">
        <v>141</v>
      </c>
      <c r="B47" t="s">
        <v>142</v>
      </c>
      <c r="C47" t="s">
        <v>17</v>
      </c>
      <c r="D47" t="s">
        <v>207</v>
      </c>
      <c r="E47" t="s">
        <v>207</v>
      </c>
      <c r="F47" t="s">
        <v>17</v>
      </c>
      <c r="G47">
        <f t="shared" si="0"/>
        <v>0.5</v>
      </c>
      <c r="H47" t="str">
        <f t="shared" si="1"/>
        <v>positive</v>
      </c>
      <c r="J47">
        <f t="shared" si="2"/>
        <v>2</v>
      </c>
      <c r="K47">
        <f t="shared" si="3"/>
        <v>2</v>
      </c>
      <c r="L47">
        <f t="shared" si="4"/>
        <v>0</v>
      </c>
      <c r="N47">
        <f t="shared" si="5"/>
        <v>4</v>
      </c>
      <c r="O47">
        <f>N47/($J$76*($J$76-1))</f>
        <v>0.33333333333333331</v>
      </c>
    </row>
    <row r="48" spans="1:15">
      <c r="A48" t="s">
        <v>144</v>
      </c>
      <c r="B48" t="s">
        <v>145</v>
      </c>
      <c r="C48" t="s">
        <v>17</v>
      </c>
      <c r="D48" t="s">
        <v>17</v>
      </c>
      <c r="E48" t="s">
        <v>7</v>
      </c>
      <c r="F48" t="s">
        <v>17</v>
      </c>
      <c r="G48">
        <f t="shared" si="0"/>
        <v>0.5</v>
      </c>
      <c r="H48" t="str">
        <f t="shared" si="1"/>
        <v>positive</v>
      </c>
      <c r="J48">
        <f t="shared" si="2"/>
        <v>3</v>
      </c>
      <c r="K48">
        <f t="shared" si="3"/>
        <v>0</v>
      </c>
      <c r="L48">
        <f t="shared" si="4"/>
        <v>1</v>
      </c>
      <c r="N48">
        <f t="shared" si="5"/>
        <v>6</v>
      </c>
      <c r="O48">
        <f>N48/($J$76*($J$76-1))</f>
        <v>0.5</v>
      </c>
    </row>
    <row r="49" spans="1:15">
      <c r="A49" t="s">
        <v>147</v>
      </c>
      <c r="B49" t="s">
        <v>148</v>
      </c>
      <c r="C49" t="s">
        <v>7</v>
      </c>
      <c r="D49" t="s">
        <v>7</v>
      </c>
      <c r="E49" t="s">
        <v>7</v>
      </c>
      <c r="F49" t="s">
        <v>7</v>
      </c>
      <c r="G49">
        <f t="shared" si="0"/>
        <v>-1</v>
      </c>
      <c r="H49" t="str">
        <f t="shared" si="1"/>
        <v>negative</v>
      </c>
      <c r="J49">
        <f t="shared" si="2"/>
        <v>0</v>
      </c>
      <c r="K49">
        <f t="shared" si="3"/>
        <v>0</v>
      </c>
      <c r="L49">
        <f t="shared" si="4"/>
        <v>4</v>
      </c>
      <c r="N49">
        <f t="shared" si="5"/>
        <v>12</v>
      </c>
      <c r="O49">
        <f>N49/($J$76*($J$76-1))</f>
        <v>1</v>
      </c>
    </row>
    <row r="50" spans="1:15">
      <c r="A50" t="s">
        <v>150</v>
      </c>
      <c r="B50" t="s">
        <v>80</v>
      </c>
      <c r="C50" t="s">
        <v>7</v>
      </c>
      <c r="D50" t="s">
        <v>7</v>
      </c>
      <c r="E50" t="s">
        <v>207</v>
      </c>
      <c r="F50" t="s">
        <v>7</v>
      </c>
      <c r="G50">
        <f t="shared" si="0"/>
        <v>-0.75</v>
      </c>
      <c r="H50" t="str">
        <f t="shared" si="1"/>
        <v>negative</v>
      </c>
      <c r="J50">
        <f t="shared" si="2"/>
        <v>0</v>
      </c>
      <c r="K50">
        <f t="shared" si="3"/>
        <v>1</v>
      </c>
      <c r="L50">
        <f t="shared" si="4"/>
        <v>3</v>
      </c>
      <c r="N50">
        <f t="shared" si="5"/>
        <v>6</v>
      </c>
      <c r="O50">
        <f>N50/($J$76*($J$76-1))</f>
        <v>0.5</v>
      </c>
    </row>
    <row r="51" spans="1:15">
      <c r="A51" t="s">
        <v>152</v>
      </c>
      <c r="B51" t="s">
        <v>153</v>
      </c>
      <c r="C51" t="s">
        <v>17</v>
      </c>
      <c r="D51" t="s">
        <v>17</v>
      </c>
      <c r="E51" t="s">
        <v>17</v>
      </c>
      <c r="F51" t="s">
        <v>17</v>
      </c>
      <c r="G51">
        <f t="shared" si="0"/>
        <v>1</v>
      </c>
      <c r="H51" t="str">
        <f t="shared" si="1"/>
        <v>positive</v>
      </c>
      <c r="J51">
        <f t="shared" si="2"/>
        <v>4</v>
      </c>
      <c r="K51">
        <f t="shared" si="3"/>
        <v>0</v>
      </c>
      <c r="L51">
        <f t="shared" si="4"/>
        <v>0</v>
      </c>
      <c r="N51">
        <f t="shared" si="5"/>
        <v>12</v>
      </c>
      <c r="O51">
        <f>N51/($J$76*($J$76-1))</f>
        <v>1</v>
      </c>
    </row>
    <row r="52" spans="1:15">
      <c r="A52" t="s">
        <v>155</v>
      </c>
      <c r="B52" t="s">
        <v>156</v>
      </c>
      <c r="C52" t="s">
        <v>7</v>
      </c>
      <c r="D52" t="s">
        <v>207</v>
      </c>
      <c r="E52" t="s">
        <v>17</v>
      </c>
      <c r="F52" t="s">
        <v>7</v>
      </c>
      <c r="G52">
        <f t="shared" si="0"/>
        <v>-0.25</v>
      </c>
      <c r="H52" t="str">
        <f t="shared" si="1"/>
        <v>negative</v>
      </c>
      <c r="J52">
        <f t="shared" si="2"/>
        <v>1</v>
      </c>
      <c r="K52">
        <f t="shared" si="3"/>
        <v>1</v>
      </c>
      <c r="L52">
        <f t="shared" si="4"/>
        <v>2</v>
      </c>
      <c r="N52">
        <f t="shared" si="5"/>
        <v>2</v>
      </c>
      <c r="O52">
        <f>N52/($J$76*($J$76-1))</f>
        <v>0.16666666666666666</v>
      </c>
    </row>
    <row r="53" spans="1:15">
      <c r="A53" t="s">
        <v>158</v>
      </c>
      <c r="B53" t="s">
        <v>159</v>
      </c>
      <c r="C53" t="s">
        <v>17</v>
      </c>
      <c r="D53" t="s">
        <v>17</v>
      </c>
      <c r="E53" t="s">
        <v>17</v>
      </c>
      <c r="F53" t="s">
        <v>17</v>
      </c>
      <c r="G53">
        <f t="shared" si="0"/>
        <v>1</v>
      </c>
      <c r="H53" t="str">
        <f t="shared" si="1"/>
        <v>positive</v>
      </c>
      <c r="J53">
        <f t="shared" si="2"/>
        <v>4</v>
      </c>
      <c r="K53">
        <f t="shared" si="3"/>
        <v>0</v>
      </c>
      <c r="L53">
        <f t="shared" si="4"/>
        <v>0</v>
      </c>
      <c r="N53">
        <f t="shared" si="5"/>
        <v>12</v>
      </c>
      <c r="O53">
        <f>N53/($J$76*($J$76-1))</f>
        <v>1</v>
      </c>
    </row>
    <row r="54" spans="1:15">
      <c r="A54" t="s">
        <v>161</v>
      </c>
      <c r="B54" t="s">
        <v>162</v>
      </c>
      <c r="C54" t="s">
        <v>7</v>
      </c>
      <c r="D54" t="s">
        <v>7</v>
      </c>
      <c r="E54" t="s">
        <v>7</v>
      </c>
      <c r="F54" t="s">
        <v>7</v>
      </c>
      <c r="G54">
        <f t="shared" si="0"/>
        <v>-1</v>
      </c>
      <c r="H54" t="str">
        <f t="shared" si="1"/>
        <v>negative</v>
      </c>
      <c r="J54">
        <f t="shared" si="2"/>
        <v>0</v>
      </c>
      <c r="K54">
        <f t="shared" si="3"/>
        <v>0</v>
      </c>
      <c r="L54">
        <f t="shared" si="4"/>
        <v>4</v>
      </c>
      <c r="N54">
        <f t="shared" si="5"/>
        <v>12</v>
      </c>
      <c r="O54">
        <f>N54/($J$76*($J$76-1))</f>
        <v>1</v>
      </c>
    </row>
    <row r="55" spans="1:15">
      <c r="A55" t="s">
        <v>164</v>
      </c>
      <c r="B55" t="s">
        <v>148</v>
      </c>
      <c r="C55" t="s">
        <v>17</v>
      </c>
      <c r="D55" t="s">
        <v>17</v>
      </c>
      <c r="E55" t="s">
        <v>17</v>
      </c>
      <c r="F55" t="s">
        <v>17</v>
      </c>
      <c r="G55">
        <f t="shared" si="0"/>
        <v>1</v>
      </c>
      <c r="H55" t="str">
        <f t="shared" si="1"/>
        <v>positive</v>
      </c>
      <c r="J55">
        <f t="shared" si="2"/>
        <v>4</v>
      </c>
      <c r="K55">
        <f t="shared" si="3"/>
        <v>0</v>
      </c>
      <c r="L55">
        <f t="shared" si="4"/>
        <v>0</v>
      </c>
      <c r="N55">
        <f t="shared" si="5"/>
        <v>12</v>
      </c>
      <c r="O55">
        <f>N55/($J$76*($J$76-1))</f>
        <v>1</v>
      </c>
    </row>
    <row r="56" spans="1:15">
      <c r="A56" t="s">
        <v>166</v>
      </c>
      <c r="B56" t="s">
        <v>222</v>
      </c>
      <c r="C56" t="s">
        <v>7</v>
      </c>
      <c r="D56" t="s">
        <v>7</v>
      </c>
      <c r="E56" t="s">
        <v>7</v>
      </c>
      <c r="F56" t="s">
        <v>7</v>
      </c>
      <c r="G56">
        <f t="shared" si="0"/>
        <v>-1</v>
      </c>
      <c r="H56" t="str">
        <f t="shared" si="1"/>
        <v>negative</v>
      </c>
      <c r="J56">
        <f t="shared" si="2"/>
        <v>0</v>
      </c>
      <c r="K56">
        <f t="shared" si="3"/>
        <v>0</v>
      </c>
      <c r="L56">
        <f t="shared" si="4"/>
        <v>4</v>
      </c>
      <c r="N56">
        <f t="shared" si="5"/>
        <v>12</v>
      </c>
      <c r="O56">
        <f>N56/($J$76*($J$76-1))</f>
        <v>1</v>
      </c>
    </row>
    <row r="57" spans="1:15">
      <c r="A57" t="s">
        <v>169</v>
      </c>
      <c r="B57" t="s">
        <v>170</v>
      </c>
      <c r="C57" t="s">
        <v>7</v>
      </c>
      <c r="D57" t="s">
        <v>7</v>
      </c>
      <c r="E57" t="s">
        <v>7</v>
      </c>
      <c r="F57" t="s">
        <v>7</v>
      </c>
      <c r="G57">
        <f t="shared" si="0"/>
        <v>-1</v>
      </c>
      <c r="H57" t="str">
        <f t="shared" si="1"/>
        <v>negative</v>
      </c>
      <c r="J57">
        <f t="shared" si="2"/>
        <v>0</v>
      </c>
      <c r="K57">
        <f t="shared" si="3"/>
        <v>0</v>
      </c>
      <c r="L57">
        <f t="shared" si="4"/>
        <v>4</v>
      </c>
      <c r="N57">
        <f t="shared" si="5"/>
        <v>12</v>
      </c>
      <c r="O57">
        <f>N57/($J$76*($J$76-1))</f>
        <v>1</v>
      </c>
    </row>
    <row r="58" spans="1:15">
      <c r="A58" t="s">
        <v>172</v>
      </c>
      <c r="B58" t="s">
        <v>173</v>
      </c>
      <c r="C58" t="s">
        <v>7</v>
      </c>
      <c r="D58" t="s">
        <v>7</v>
      </c>
      <c r="E58" t="s">
        <v>7</v>
      </c>
      <c r="F58" t="s">
        <v>7</v>
      </c>
      <c r="G58">
        <f t="shared" si="0"/>
        <v>-1</v>
      </c>
      <c r="H58" t="str">
        <f t="shared" si="1"/>
        <v>negative</v>
      </c>
      <c r="J58">
        <f t="shared" si="2"/>
        <v>0</v>
      </c>
      <c r="K58">
        <f t="shared" si="3"/>
        <v>0</v>
      </c>
      <c r="L58">
        <f t="shared" si="4"/>
        <v>4</v>
      </c>
      <c r="N58">
        <f t="shared" si="5"/>
        <v>12</v>
      </c>
      <c r="O58">
        <f>N58/($J$76*($J$76-1))</f>
        <v>1</v>
      </c>
    </row>
    <row r="59" spans="1:15">
      <c r="A59" t="s">
        <v>175</v>
      </c>
      <c r="B59" t="s">
        <v>176</v>
      </c>
      <c r="C59" t="s">
        <v>7</v>
      </c>
      <c r="D59" t="s">
        <v>17</v>
      </c>
      <c r="E59" t="s">
        <v>7</v>
      </c>
      <c r="F59" t="s">
        <v>7</v>
      </c>
      <c r="G59">
        <f t="shared" si="0"/>
        <v>-0.5</v>
      </c>
      <c r="H59" t="str">
        <f t="shared" si="1"/>
        <v>negative</v>
      </c>
      <c r="J59">
        <f t="shared" si="2"/>
        <v>1</v>
      </c>
      <c r="K59">
        <f t="shared" si="3"/>
        <v>0</v>
      </c>
      <c r="L59">
        <f t="shared" si="4"/>
        <v>3</v>
      </c>
      <c r="N59">
        <f t="shared" si="5"/>
        <v>6</v>
      </c>
      <c r="O59">
        <f>N59/($J$76*($J$76-1))</f>
        <v>0.5</v>
      </c>
    </row>
    <row r="60" spans="1:15">
      <c r="A60" t="s">
        <v>178</v>
      </c>
      <c r="B60" t="s">
        <v>179</v>
      </c>
      <c r="C60" t="s">
        <v>17</v>
      </c>
      <c r="D60" t="s">
        <v>17</v>
      </c>
      <c r="E60" t="s">
        <v>207</v>
      </c>
      <c r="F60" t="s">
        <v>17</v>
      </c>
      <c r="G60">
        <f t="shared" si="0"/>
        <v>0.75</v>
      </c>
      <c r="H60" t="str">
        <f t="shared" si="1"/>
        <v>positive</v>
      </c>
      <c r="J60">
        <f t="shared" si="2"/>
        <v>3</v>
      </c>
      <c r="K60">
        <f t="shared" si="3"/>
        <v>1</v>
      </c>
      <c r="L60">
        <f t="shared" si="4"/>
        <v>0</v>
      </c>
      <c r="N60">
        <f t="shared" si="5"/>
        <v>6</v>
      </c>
      <c r="O60">
        <f>N60/($J$76*($J$76-1))</f>
        <v>0.5</v>
      </c>
    </row>
    <row r="61" spans="1:15">
      <c r="A61" t="s">
        <v>181</v>
      </c>
      <c r="B61" t="s">
        <v>182</v>
      </c>
      <c r="C61" t="s">
        <v>17</v>
      </c>
      <c r="D61" t="s">
        <v>17</v>
      </c>
      <c r="E61" t="s">
        <v>17</v>
      </c>
      <c r="F61" t="s">
        <v>17</v>
      </c>
      <c r="G61">
        <f t="shared" si="0"/>
        <v>1</v>
      </c>
      <c r="H61" t="str">
        <f t="shared" si="1"/>
        <v>positive</v>
      </c>
      <c r="J61">
        <f t="shared" si="2"/>
        <v>4</v>
      </c>
      <c r="K61">
        <f t="shared" si="3"/>
        <v>0</v>
      </c>
      <c r="L61">
        <f t="shared" si="4"/>
        <v>0</v>
      </c>
      <c r="N61">
        <f t="shared" si="5"/>
        <v>12</v>
      </c>
      <c r="O61">
        <f>N61/($J$76*($J$76-1))</f>
        <v>1</v>
      </c>
    </row>
    <row r="62" spans="1:15">
      <c r="A62" t="s">
        <v>184</v>
      </c>
      <c r="B62" t="s">
        <v>99</v>
      </c>
      <c r="C62" t="s">
        <v>7</v>
      </c>
      <c r="D62" t="s">
        <v>7</v>
      </c>
      <c r="E62" t="s">
        <v>7</v>
      </c>
      <c r="F62" t="s">
        <v>7</v>
      </c>
      <c r="G62">
        <f t="shared" si="0"/>
        <v>-1</v>
      </c>
      <c r="H62" t="str">
        <f t="shared" si="1"/>
        <v>negative</v>
      </c>
      <c r="J62">
        <f t="shared" si="2"/>
        <v>0</v>
      </c>
      <c r="K62">
        <f t="shared" si="3"/>
        <v>0</v>
      </c>
      <c r="L62">
        <f t="shared" si="4"/>
        <v>4</v>
      </c>
      <c r="N62">
        <f t="shared" si="5"/>
        <v>12</v>
      </c>
      <c r="O62">
        <f>N62/($J$76*($J$76-1))</f>
        <v>1</v>
      </c>
    </row>
    <row r="63" spans="1:15">
      <c r="A63" t="s">
        <v>186</v>
      </c>
      <c r="B63" t="s">
        <v>187</v>
      </c>
      <c r="C63" t="s">
        <v>17</v>
      </c>
      <c r="D63" t="s">
        <v>17</v>
      </c>
      <c r="E63" t="s">
        <v>207</v>
      </c>
      <c r="F63" t="s">
        <v>17</v>
      </c>
      <c r="G63">
        <f t="shared" si="0"/>
        <v>0.75</v>
      </c>
      <c r="H63" t="str">
        <f t="shared" si="1"/>
        <v>positive</v>
      </c>
      <c r="J63">
        <f t="shared" si="2"/>
        <v>3</v>
      </c>
      <c r="K63">
        <f t="shared" si="3"/>
        <v>1</v>
      </c>
      <c r="L63">
        <f t="shared" si="4"/>
        <v>0</v>
      </c>
      <c r="N63">
        <f t="shared" si="5"/>
        <v>6</v>
      </c>
      <c r="O63">
        <f>N63/($J$76*($J$76-1))</f>
        <v>0.5</v>
      </c>
    </row>
    <row r="64" spans="1:15">
      <c r="A64" t="s">
        <v>189</v>
      </c>
      <c r="B64" t="s">
        <v>190</v>
      </c>
      <c r="C64" t="s">
        <v>17</v>
      </c>
      <c r="D64" t="s">
        <v>17</v>
      </c>
      <c r="E64" t="s">
        <v>7</v>
      </c>
      <c r="F64" t="s">
        <v>17</v>
      </c>
      <c r="G64">
        <f t="shared" si="0"/>
        <v>0.5</v>
      </c>
      <c r="H64" t="str">
        <f t="shared" si="1"/>
        <v>positive</v>
      </c>
      <c r="J64">
        <f t="shared" si="2"/>
        <v>3</v>
      </c>
      <c r="K64">
        <f t="shared" si="3"/>
        <v>0</v>
      </c>
      <c r="L64">
        <f t="shared" si="4"/>
        <v>1</v>
      </c>
      <c r="N64">
        <f t="shared" si="5"/>
        <v>6</v>
      </c>
      <c r="O64">
        <f>N64/($J$76*($J$76-1))</f>
        <v>0.5</v>
      </c>
    </row>
    <row r="65" spans="1:17">
      <c r="A65" t="s">
        <v>192</v>
      </c>
      <c r="B65" t="s">
        <v>193</v>
      </c>
      <c r="C65" t="s">
        <v>7</v>
      </c>
      <c r="D65" t="s">
        <v>7</v>
      </c>
      <c r="E65" t="s">
        <v>7</v>
      </c>
      <c r="F65" t="s">
        <v>7</v>
      </c>
      <c r="G65">
        <f t="shared" si="0"/>
        <v>-1</v>
      </c>
      <c r="H65" t="str">
        <f t="shared" si="1"/>
        <v>negative</v>
      </c>
      <c r="J65">
        <f t="shared" si="2"/>
        <v>0</v>
      </c>
      <c r="K65">
        <f t="shared" si="3"/>
        <v>0</v>
      </c>
      <c r="L65">
        <f t="shared" si="4"/>
        <v>4</v>
      </c>
      <c r="N65">
        <f t="shared" si="5"/>
        <v>12</v>
      </c>
      <c r="O65">
        <f>N65/($J$76*($J$76-1))</f>
        <v>1</v>
      </c>
    </row>
    <row r="66" spans="1:17" ht="18.75">
      <c r="A66" t="s">
        <v>195</v>
      </c>
      <c r="B66" t="s">
        <v>122</v>
      </c>
      <c r="C66" t="s">
        <v>7</v>
      </c>
      <c r="D66" t="s">
        <v>7</v>
      </c>
      <c r="E66" t="s">
        <v>7</v>
      </c>
      <c r="F66" t="s">
        <v>7</v>
      </c>
      <c r="G66">
        <f t="shared" si="0"/>
        <v>-1</v>
      </c>
      <c r="H66" t="str">
        <f t="shared" si="1"/>
        <v>negative</v>
      </c>
      <c r="J66">
        <f t="shared" si="2"/>
        <v>0</v>
      </c>
      <c r="K66">
        <f t="shared" si="3"/>
        <v>0</v>
      </c>
      <c r="L66">
        <f t="shared" si="4"/>
        <v>4</v>
      </c>
      <c r="N66">
        <f t="shared" si="5"/>
        <v>12</v>
      </c>
      <c r="O66">
        <f>N66/($J$76*($J$76-1))</f>
        <v>1</v>
      </c>
      <c r="Q66" s="14"/>
    </row>
    <row r="67" spans="1:17" ht="18.75">
      <c r="A67" t="s">
        <v>197</v>
      </c>
      <c r="B67" t="s">
        <v>198</v>
      </c>
      <c r="C67" t="s">
        <v>7</v>
      </c>
      <c r="D67" t="s">
        <v>7</v>
      </c>
      <c r="E67" t="s">
        <v>7</v>
      </c>
      <c r="F67" t="s">
        <v>7</v>
      </c>
      <c r="G67">
        <f t="shared" ref="G67:G70" si="6">(SUM(IF(C67="positive", 1, IF(C67="negative", -1, 0)), IF(D67="positive", 1, IF(D67="negative", -1, 0)), IF(E67="positive", 1, IF(E67="negative", -1, 0)), IF(F67="positive", 1, IF(F67="negative", -1, 0))))/4</f>
        <v>-1</v>
      </c>
      <c r="H67" t="str">
        <f t="shared" ref="H67:H70" si="7">IF(G67&gt;0, "positive", IF(G67&lt;0, "negative", "neutral"))</f>
        <v>negative</v>
      </c>
      <c r="J67">
        <f t="shared" ref="J67:J70" si="8">COUNTIF(C67:F67, "positive")</f>
        <v>0</v>
      </c>
      <c r="K67">
        <f t="shared" ref="K67:K70" si="9">COUNTIF(C67:F67, "neutral")</f>
        <v>0</v>
      </c>
      <c r="L67">
        <f t="shared" ref="L67:L70" si="10">COUNTIF(C67:F67, "negative")</f>
        <v>4</v>
      </c>
      <c r="N67">
        <f t="shared" ref="N67:N70" si="11">(J67^2-J67)+(K67^2-K67)+(L67^2-L67)</f>
        <v>12</v>
      </c>
      <c r="O67">
        <f>N67/($J$76*($J$76-1))</f>
        <v>1</v>
      </c>
      <c r="Q67" s="14"/>
    </row>
    <row r="68" spans="1:17" ht="18.75">
      <c r="A68" t="s">
        <v>200</v>
      </c>
      <c r="B68" t="s">
        <v>187</v>
      </c>
      <c r="C68" t="s">
        <v>17</v>
      </c>
      <c r="D68" t="s">
        <v>17</v>
      </c>
      <c r="E68" t="s">
        <v>17</v>
      </c>
      <c r="F68" t="s">
        <v>17</v>
      </c>
      <c r="G68">
        <f t="shared" si="6"/>
        <v>1</v>
      </c>
      <c r="H68" t="str">
        <f t="shared" si="7"/>
        <v>positive</v>
      </c>
      <c r="J68">
        <f t="shared" si="8"/>
        <v>4</v>
      </c>
      <c r="K68">
        <f t="shared" si="9"/>
        <v>0</v>
      </c>
      <c r="L68">
        <f t="shared" si="10"/>
        <v>0</v>
      </c>
      <c r="N68">
        <f t="shared" si="11"/>
        <v>12</v>
      </c>
      <c r="O68">
        <f>N68/($J$76*($J$76-1))</f>
        <v>1</v>
      </c>
      <c r="Q68" s="14"/>
    </row>
    <row r="69" spans="1:17" ht="18.75">
      <c r="A69" t="s">
        <v>202</v>
      </c>
      <c r="B69" t="s">
        <v>203</v>
      </c>
      <c r="C69" t="s">
        <v>7</v>
      </c>
      <c r="D69" t="s">
        <v>7</v>
      </c>
      <c r="E69" t="s">
        <v>7</v>
      </c>
      <c r="F69" t="s">
        <v>7</v>
      </c>
      <c r="G69">
        <f t="shared" si="6"/>
        <v>-1</v>
      </c>
      <c r="H69" t="str">
        <f t="shared" si="7"/>
        <v>negative</v>
      </c>
      <c r="J69">
        <f t="shared" si="8"/>
        <v>0</v>
      </c>
      <c r="K69">
        <f t="shared" si="9"/>
        <v>0</v>
      </c>
      <c r="L69">
        <f t="shared" si="10"/>
        <v>4</v>
      </c>
      <c r="N69">
        <f t="shared" si="11"/>
        <v>12</v>
      </c>
      <c r="O69">
        <f>N69/($J$76*($J$76-1))</f>
        <v>1</v>
      </c>
      <c r="Q69" s="14"/>
    </row>
    <row r="70" spans="1:17" ht="18.75">
      <c r="A70" t="s">
        <v>205</v>
      </c>
      <c r="B70" t="s">
        <v>83</v>
      </c>
      <c r="C70" t="s">
        <v>7</v>
      </c>
      <c r="D70" t="s">
        <v>7</v>
      </c>
      <c r="E70" t="s">
        <v>7</v>
      </c>
      <c r="F70" t="s">
        <v>7</v>
      </c>
      <c r="G70">
        <f t="shared" si="6"/>
        <v>-1</v>
      </c>
      <c r="H70" t="str">
        <f t="shared" si="7"/>
        <v>negative</v>
      </c>
      <c r="J70">
        <f t="shared" si="8"/>
        <v>0</v>
      </c>
      <c r="K70">
        <f t="shared" si="9"/>
        <v>0</v>
      </c>
      <c r="L70">
        <f t="shared" si="10"/>
        <v>4</v>
      </c>
      <c r="N70">
        <f t="shared" si="11"/>
        <v>12</v>
      </c>
      <c r="O70">
        <f>N70/($J$76*($J$76-1))</f>
        <v>1</v>
      </c>
      <c r="Q70" s="14"/>
    </row>
    <row r="71" spans="1:17">
      <c r="I71" s="7" t="s">
        <v>223</v>
      </c>
      <c r="J71" s="7">
        <f>SUM(J2:J70)</f>
        <v>97</v>
      </c>
      <c r="K71" s="7">
        <f>SUM(K2:K70)</f>
        <v>19</v>
      </c>
      <c r="L71" s="8">
        <f>SUM(L2:L70)</f>
        <v>160</v>
      </c>
      <c r="M71" s="7">
        <f>SUM(J71:L71)</f>
        <v>276</v>
      </c>
    </row>
    <row r="72" spans="1:17">
      <c r="I72" s="7" t="s">
        <v>224</v>
      </c>
      <c r="J72" s="7">
        <f>J71/$M$71</f>
        <v>0.35144927536231885</v>
      </c>
      <c r="K72" s="7">
        <f t="shared" ref="K72:L72" si="12">K71/$M$71</f>
        <v>6.8840579710144928E-2</v>
      </c>
      <c r="L72" s="8">
        <f t="shared" si="12"/>
        <v>0.57971014492753625</v>
      </c>
      <c r="M72" s="8">
        <f>SUM(J72:L72)</f>
        <v>1</v>
      </c>
      <c r="N72" s="10" t="s">
        <v>220</v>
      </c>
      <c r="O72" s="7">
        <f>SUM(O2:O70)</f>
        <v>54</v>
      </c>
    </row>
    <row r="73" spans="1:17">
      <c r="I73" s="7" t="s">
        <v>225</v>
      </c>
      <c r="J73" s="7">
        <f>J72^2</f>
        <v>0.12351659315269901</v>
      </c>
      <c r="K73" s="7">
        <f t="shared" ref="K73:L73" si="13">K72^2</f>
        <v>4.7390254148288171E-3</v>
      </c>
      <c r="L73" s="7">
        <f t="shared" si="13"/>
        <v>0.33606385213190509</v>
      </c>
      <c r="M73" s="11">
        <f>SUM(J73:L73)</f>
        <v>0.46431947069943291</v>
      </c>
      <c r="N73" s="10" t="s">
        <v>226</v>
      </c>
      <c r="O73" s="7">
        <f>O72/$J$75</f>
        <v>0.78260869565217395</v>
      </c>
    </row>
    <row r="75" spans="1:17">
      <c r="I75" s="7" t="s">
        <v>227</v>
      </c>
      <c r="J75" s="7">
        <v>69</v>
      </c>
    </row>
    <row r="76" spans="1:17">
      <c r="I76" s="7" t="s">
        <v>228</v>
      </c>
      <c r="J76" s="7">
        <v>4</v>
      </c>
    </row>
    <row r="78" spans="1:17">
      <c r="I78" s="7" t="s">
        <v>218</v>
      </c>
      <c r="J78" s="9">
        <f>($O$73-$M$73)/(1-$M$73)</f>
        <v>0.59417732686369651</v>
      </c>
    </row>
    <row r="80" spans="1:17">
      <c r="I80" s="18" t="s">
        <v>229</v>
      </c>
      <c r="J80" s="19"/>
    </row>
    <row r="81" spans="9:10">
      <c r="I81" s="7" t="s">
        <v>230</v>
      </c>
      <c r="J81" s="7" t="s">
        <v>231</v>
      </c>
    </row>
    <row r="82" spans="9:10">
      <c r="I82" s="7" t="s">
        <v>232</v>
      </c>
      <c r="J82" s="7" t="s">
        <v>233</v>
      </c>
    </row>
    <row r="83" spans="9:10">
      <c r="I83" s="7" t="s">
        <v>234</v>
      </c>
      <c r="J83" s="7" t="s">
        <v>235</v>
      </c>
    </row>
    <row r="84" spans="9:10">
      <c r="I84" s="7" t="s">
        <v>236</v>
      </c>
      <c r="J84" s="7" t="s">
        <v>237</v>
      </c>
    </row>
    <row r="85" spans="9:10">
      <c r="I85" s="7" t="s">
        <v>238</v>
      </c>
      <c r="J85" s="7" t="s">
        <v>239</v>
      </c>
    </row>
  </sheetData>
  <autoFilter ref="A1:F70" xr:uid="{2D635EA9-73EF-4781-9F69-7FAD30EDDBEE}">
    <sortState xmlns:xlrd2="http://schemas.microsoft.com/office/spreadsheetml/2017/richdata2" ref="A2:F70">
      <sortCondition ref="A1:A70"/>
    </sortState>
  </autoFilter>
  <mergeCells count="1">
    <mergeCell ref="I80:J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2023-12-04T19:45:38Z</dcterms:created>
  <dcterms:modified xsi:type="dcterms:W3CDTF">2023-12-09T15:31:25Z</dcterms:modified>
  <cp:category/>
  <cp:contentStatus/>
</cp:coreProperties>
</file>