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3월" sheetId="1" r:id="rId4"/>
    <x:sheet name="3월(자산)" sheetId="2" r:id="rId5"/>
    <x:sheet name="2월" sheetId="3" r:id="rId6"/>
    <x:sheet name="2월(자산)" sheetId="4" r:id="rId7"/>
    <x:sheet name="1월" sheetId="5" r:id="rId8"/>
    <x:sheet name="1월(자산)" sheetId="6" r:id="rId9"/>
  </x:sheets>
  <x:definedNames>
    <x:definedName name="_xlnm._FilterDatabase" localSheetId="4" hidden="1">'1월'!$B$15:$E$15</x:definedName>
    <x:definedName name="_xlnm._FilterDatabase" localSheetId="5" hidden="1">'1월(자산)'!#REF!</x:definedName>
    <x:definedName name="_xlnm._FilterDatabase" localSheetId="2" hidden="1">'2월'!$J$15:$M$15</x:definedName>
    <x:definedName name="_xlnm._FilterDatabase" localSheetId="3" hidden="1">'2월(자산)'!#REF!</x:definedName>
    <x:definedName name="_xlnm._FilterDatabase" localSheetId="0" hidden="1">'3월'!$B$15:$E$15</x:definedName>
    <x:definedName name="_xlnm._FilterDatabase" localSheetId="1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<x:sst xmlns:r="http://schemas.openxmlformats.org/officeDocument/2006/relationships" xmlns:c="http://schemas.openxmlformats.org/drawingml/2006/chart" xmlns:x="http://schemas.openxmlformats.org/spreadsheetml/2006/main" count="500" uniqueCount="125">
  <x:si>
    <x:t>본죽</x:t>
  </x:si>
  <x:si>
    <x:t>전월</x:t>
  </x:si>
  <x:si>
    <x:t>귀성비</x:t>
  </x:si>
  <x:si>
    <x:t>저녁(치킨)</x:t>
  </x:si>
  <x:si>
    <x:t>계획</x:t>
  </x:si>
  <x:si>
    <x:t>건강검진</x:t>
  </x:si>
  <x:si>
    <x:t>수영복</x:t>
  </x:si>
  <x:si>
    <x:t>저축률</x:t>
  </x:si>
  <x:si>
    <x:t>자산</x:t>
  </x:si>
  <x:si>
    <x:t>ABC마트</x:t>
  </x:si>
  <x:si>
    <x:t>생활비(식비)</x:t>
  </x:si>
  <x:si>
    <x:t>저녁</x:t>
  </x:si>
  <x:si>
    <x:t>저축</x:t>
  </x:si>
  <x:si>
    <x:t>하나은행</x:t>
  </x:si>
  <x:si>
    <x:t>실적</x:t>
  </x:si>
  <x:si>
    <x:t>주식</x:t>
  </x:si>
  <x:si>
    <x:t>소득</x:t>
  </x:si>
  <x:si>
    <x:t>보험금</x:t>
  </x:si>
  <x:si>
    <x:t>커피</x:t>
  </x:si>
  <x:si>
    <x:t>변동수입</x:t>
  </x:si>
  <x:si>
    <x:t>날짜</x:t>
  </x:si>
  <x:si>
    <x:t>노래방</x:t>
  </x:si>
  <x:si>
    <x:t>`</x:t>
  </x:si>
  <x:si>
    <x:t>돈까스</x:t>
  </x:si>
  <x:si>
    <x:t>의류구입비</x:t>
  </x:si>
  <x:si>
    <x:t>주차비</x:t>
  </x:si>
  <x:si>
    <x:t>뽀미약</x:t>
  </x:si>
  <x:si>
    <x:t>주거비</x:t>
  </x:si>
  <x:si>
    <x:t>-</x:t>
  </x:si>
  <x:si>
    <x:t>현금사용실적</x:t>
  </x:si>
  <x:si>
    <x:t>피트니스</x:t>
  </x:si>
  <x:si>
    <x:t>스타501</x:t>
  </x:si>
  <x:si>
    <x:t>수익</x:t>
  </x:si>
  <x:si>
    <x:t>구분</x:t>
  </x:si>
  <x:si>
    <x:t>사용처</x:t>
  </x:si>
  <x:si>
    <x:t>비상금</x:t>
  </x:si>
  <x:si>
    <x:t>수영 이어폰</x:t>
  </x:si>
  <x:si>
    <x:t>올리브영</x:t>
  </x:si>
  <x:si>
    <x:t>투자계</x:t>
  </x:si>
  <x:si>
    <x:t>해든마트</x:t>
  </x:si>
  <x:si>
    <x:t>전기세</x:t>
  </x:si>
  <x:si>
    <x:t>택시비</x:t>
  </x:si>
  <x:si>
    <x:t>카드값(전월)</x:t>
  </x:si>
  <x:si>
    <x:t>병원</x:t>
  </x:si>
  <x:si>
    <x:t>저축목표</x:t>
  </x:si>
  <x:si>
    <x:t>지출계</x:t>
  </x:si>
  <x:si>
    <x:t>셍활비(식비)</x:t>
  </x:si>
  <x:si>
    <x:t>카드값(금월)</x:t>
  </x:si>
  <x:si>
    <x:t>가용자산</x:t>
  </x:si>
  <x:si>
    <x:t>2024년 2월 송민영의 가계부</x:t>
  </x:si>
  <x:si>
    <x:t>기타</x:t>
  </x:si>
  <x:si>
    <x:t>올리브영(치실)</x:t>
  </x:si>
  <x:si>
    <x:t>주유</x:t>
  </x:si>
  <x:si>
    <x:t>마트</x:t>
  </x:si>
  <x:si>
    <x:t>현금 흐름</x:t>
  </x:si>
  <x:si>
    <x:t>주유소</x:t>
  </x:si>
  <x:si>
    <x:t>탈모약</x:t>
  </x:si>
  <x:si>
    <x:t>주택관리비</x:t>
  </x:si>
  <x:si>
    <x:t>닭가슴살</x:t>
  </x:si>
  <x:si>
    <x:t>점심(데이트)</x:t>
  </x:si>
  <x:si>
    <x:t>통신비</x:t>
  </x:si>
  <x:si>
    <x:t>커트</x:t>
  </x:si>
  <x:si>
    <x:t>관리비</x:t>
  </x:si>
  <x:si>
    <x:t>예금</x:t>
  </x:si>
  <x:si>
    <x:t>아침</x:t>
  </x:si>
  <x:si>
    <x:t>금액</x:t>
  </x:si>
  <x:si>
    <x:t>월 결산</x:t>
  </x:si>
  <x:si>
    <x:t>카드결제료</x:t>
  </x:si>
  <x:si>
    <x:t>차이</x:t>
  </x:si>
  <x:si>
    <x:t>잔액</x:t>
  </x:si>
  <x:si>
    <x:t>아이스크림점</x:t>
  </x:si>
  <x:si>
    <x:t>명절선물비</x:t>
  </x:si>
  <x:si>
    <x:t>이마트</x:t>
  </x:si>
  <x:si>
    <x:t>카드사용실적</x:t>
  </x:si>
  <x:si>
    <x:t>설 명절 음식</x:t>
  </x:si>
  <x:si>
    <x:t>생활비</x:t>
  </x:si>
  <x:si>
    <x:t>식비</x:t>
  </x:si>
  <x:si>
    <x:t>교통비</x:t>
  </x:si>
  <x:si>
    <x:t>투자금</x:t>
  </x:si>
  <x:si>
    <x:t>저축계</x:t>
  </x:si>
  <x:si>
    <x:t>정기예금</x:t>
  </x:si>
  <x:si>
    <x:t>저녁(모임)</x:t>
  </x:si>
  <x:si>
    <x:t>도시가스</x:t>
  </x:si>
  <x:si>
    <x:t>김밥천국</x:t>
  </x:si>
  <x:si>
    <x:t>청약통장</x:t>
  </x:si>
  <x:si>
    <x:t>빨래</x:t>
  </x:si>
  <x:si>
    <x:t>채권</x:t>
  </x:si>
  <x:si>
    <x:t>변동지출</x:t>
  </x:si>
  <x:si>
    <x:t>물</x:t>
  </x:si>
  <x:si>
    <x:t>금액조정</x:t>
  </x:si>
  <x:si>
    <x:t>2024년 3월 송민영의 자본</x:t>
  </x:si>
  <x:si>
    <x:t>다이소 및 마트</x:t>
  </x:si>
  <x:si>
    <x:t>소득계</x:t>
  </x:si>
  <x:si>
    <x:t>저녁(데이트)</x:t>
  </x:si>
  <x:si>
    <x:t>피자</x:t>
  </x:si>
  <x:si>
    <x:t>지출률 = 지출계/소득계*100</x:t>
  </x:si>
  <x:si>
    <x:t>지출목표</x:t>
  </x:si>
  <x:si>
    <x:t>용돈</x:t>
  </x:si>
  <x:si>
    <x:t>수익률</x:t>
  </x:si>
  <x:si>
    <x:t>청약</x:t>
  </x:si>
  <x:si>
    <x:t>한전</x:t>
  </x:si>
  <x:si>
    <x:t>교통후불</x:t>
  </x:si>
  <x:si>
    <x:t>수영강습</x:t>
  </x:si>
  <x:si>
    <x:t>2024년 1월 송민영의 가계부</x:t>
  </x:si>
  <x:si>
    <x:t>저축률 = 저축계/소득계*100</x:t>
  </x:si>
  <x:si>
    <x:t>다이소</x:t>
  </x:si>
  <x:si>
    <x:t>홈플러스</x:t>
  </x:si>
  <x:si>
    <x:t>점심</x:t>
  </x:si>
  <x:si>
    <x:t>고정지출</x:t>
  </x:si>
  <x:si>
    <x:t>우리은행</x:t>
  </x:si>
  <x:si>
    <x:t>고정수입</x:t>
  </x:si>
  <x:si>
    <x:t>마트(쌀구매)</x:t>
  </x:si>
  <x:si>
    <x:t>미용(커트)</x:t>
  </x:si>
  <x:si>
    <x:t>기타(데이트통장+유투브 구독)</x:t>
  </x:si>
  <x:si>
    <x:t>지출률</x:t>
  </x:si>
  <x:si>
    <x:t>적금</x:t>
  </x:si>
  <x:si>
    <x:t>2024년 2월 송민영의 자본</x:t>
  </x:si>
  <x:si>
    <x:t>투자</x:t>
  </x:si>
  <x:si>
    <x:t>국민은행</x:t>
  </x:si>
  <x:si>
    <x:t>단백질바</x:t>
  </x:si>
  <x:si>
    <x:t>피부과</x:t>
  </x:si>
  <x:si>
    <x:t>잔액 = 소득계 - (지출계+저축계+투자계)</x:t>
  </x:si>
  <x:si>
    <x:t>지출계 = 변동지출 + 고정지출 + 비상금</x:t>
  </x:si>
  <x:si>
    <x:t>2024년 1월 송민영의 자본</x:t>
  </x:si>
  <x:si>
    <x:t>가슴패치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</x:si>
</x:sst>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</x:cellStyleXfs>
  <x:cellXfs count="74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x:xf numFmtId="0" fontId="0" fillId="6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 applyAlignment="1">
      <x:alignment horizontal="center" vertical="center"/>
    </x:xf>
    <x:xf numFmtId="164" fontId="0" fillId="6" borderId="6" xfId="3" applyNumberFormat="1" applyFont="1" applyFill="1" applyBorder="1" applyAlignment="1">
      <x:alignment horizontal="center" vertical="center"/>
    </x:xf>
    <x:xf numFmtId="41" fontId="0" fillId="6" borderId="6" xfId="3" applyNumberFormat="1" applyFont="1" applyFill="1" applyBorder="1" applyAlignment="1">
      <x:alignment horizontal="center" vertical="center"/>
    </x:xf>
    <x:xf numFmtId="0" fontId="0" fillId="6" borderId="6" xfId="3" applyNumberFormat="1" applyFont="1" applyFill="1" applyBorder="1" applyAlignment="1">
      <x:alignment horizontal="center" vertical="center"/>
    </x:xf>
    <x:xf numFmtId="166" fontId="0" fillId="0" borderId="6" xfId="3" applyNumberFormat="1" applyFont="1" applyBorder="1" applyAlignment="1">
      <x:alignment horizontal="center" vertical="center"/>
    </x:xf>
    <x:xf numFmtId="41" fontId="0" fillId="6" borderId="9" xfId="3" applyNumberFormat="1" applyFont="1" applyFill="1" applyBorder="1" applyAlignment="1">
      <x:alignment horizontal="center" vertical="center"/>
    </x:xf>
  </x:cellXfs>
  <x:cellStyles count="5">
    <x:cellStyle name="표준" xfId="0" builtinId="0"/>
    <x:cellStyle name="백분율" xfId="1" builtinId="5"/>
    <x:cellStyle name="쉼표 [0]" xfId="2" builtinId="6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48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V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51" t="s">
        <x:v>49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0"/>
      <x:c r="R4" s="50"/>
      <x:c r="S4" s="50"/>
      <x:c r="T4" s="11"/>
      <x:c r="U4" s="54" t="s">
        <x:v>66</x:v>
      </x:c>
      <x:c r="V4" s="5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55" t="s">
        <x:v>33</x:v>
      </x:c>
      <x:c r="C5" s="57" t="s">
        <x:v>16</x:v>
      </x:c>
      <x:c r="D5" s="58"/>
      <x:c r="E5" s="57" t="s">
        <x:v>87</x:v>
      </x:c>
      <x:c r="F5" s="59"/>
      <x:c r="G5" s="59"/>
      <x:c r="H5" s="59"/>
      <x:c r="I5" s="59"/>
      <x:c r="J5" s="58"/>
      <x:c r="K5" s="57" t="s">
        <x:v>108</x:v>
      </x:c>
      <x:c r="L5" s="59"/>
      <x:c r="M5" s="59"/>
      <x:c r="N5" s="59"/>
      <x:c r="O5" s="58"/>
      <x:c r="P5" s="55" t="s">
        <x:v>35</x:v>
      </x:c>
      <x:c r="Q5" s="57" t="s">
        <x:v>12</x:v>
      </x:c>
      <x:c r="R5" s="58"/>
      <x:c r="S5" s="55" t="s">
        <x:v>117</x:v>
      </x:c>
      <x:c r="T5" s="10"/>
      <x:c r="U5" s="8" t="s">
        <x:v>92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56"/>
      <x:c r="C6" s="8" t="s">
        <x:v>110</x:v>
      </x:c>
      <x:c r="D6" s="8" t="s">
        <x:v>19</x:v>
      </x:c>
      <x:c r="E6" s="8" t="s">
        <x:v>42</x:v>
      </x:c>
      <x:c r="F6" s="8" t="s">
        <x:v>62</x:v>
      </x:c>
      <x:c r="G6" s="8" t="s">
        <x:v>10</x:v>
      </x:c>
      <x:c r="H6" s="8" t="s">
        <x:v>75</x:v>
      </x:c>
      <x:c r="I6" s="8" t="s">
        <x:v>77</x:v>
      </x:c>
      <x:c r="J6" s="8" t="s">
        <x:v>24</x:v>
      </x:c>
      <x:c r="K6" s="8" t="s">
        <x:v>27</x:v>
      </x:c>
      <x:c r="L6" s="8" t="s">
        <x:v>60</x:v>
      </x:c>
      <x:c r="M6" s="20" t="s">
        <x:v>17</x:v>
      </x:c>
      <x:c r="N6" s="20" t="s">
        <x:v>97</x:v>
      </x:c>
      <x:c r="O6" s="20" t="s">
        <x:v>113</x:v>
      </x:c>
      <x:c r="P6" s="56"/>
      <x:c r="Q6" s="8" t="s">
        <x:v>115</x:v>
      </x:c>
      <x:c r="R6" s="8" t="s">
        <x:v>99</x:v>
      </x:c>
      <x:c r="S6" s="56"/>
      <x:c r="T6" s="10"/>
      <x:c r="U6" s="8" t="s">
        <x:v>45</x:v>
      </x:c>
      <x:c r="V6" s="7">
        <x:f>J10+O10+P10</x:f>
        <x:v>1840523</x:v>
      </x:c>
      <x:c r="W6" s="10" t="s">
        <x:v>122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4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28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79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</x:v>
      </x:c>
      <x:c r="C8" s="7">
        <x:v>4650214</x:v>
      </x:c>
      <x:c r="D8" s="7">
        <x:v>0</x:v>
      </x:c>
      <x:c r="E8" s="7">
        <x:v>310189</x:v>
      </x:c>
      <x:c r="F8" s="7">
        <x:f>+SUMIF($M$16:$M$32,F$6,$K$16:$K$32)</x:f>
        <x:v>0</x:v>
      </x:c>
      <x:c r="G8" s="7">
        <x:f>SUMIF($M$16:$M$32,G$6,$K$16:$K$32)</x:f>
        <x:v>203690</x:v>
      </x:c>
      <x:c r="H8" s="7">
        <x:f>SUMIF($M$16:$M$32,H$6,$K$16:$K$32)</x:f>
        <x:v>188423</x:v>
      </x:c>
      <x:c r="I8" s="7">
        <x:f>SUMIF($M$16:$M$32,I$6,$K$16:$K$32)</x:f>
        <x:v>0</x:v>
      </x:c>
      <x:c r="J8" s="7">
        <x:f>SUMIF($M$16:$M$32,J$6,$K$16:$K$32)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SUMIF($E$16:$E$32,S$5,$C$16:$C$32)+SUMIF($M$16:$M$32,S$5,$K$16:$K$32)</x:f>
        <x:v>0</x:v>
      </x:c>
      <x:c r="T8" s="10"/>
      <x:c r="U8" s="8" t="s">
        <x:v>38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68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69</x:v>
      </x:c>
      <x:c r="V9" s="7">
        <x:f>V5-(V6+V7+V8)</x:f>
        <x:v>709691</x:v>
      </x:c>
      <x:c r="W9" s="13" t="s">
        <x:v>121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702302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114</x:v>
      </x:c>
      <x:c r="V10" s="23">
        <x:f>V6/V5</x:f>
        <x:v>0.39579318285136983</x:v>
      </x:c>
      <x:c r="W10" s="10" t="s">
        <x:v>95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</x:v>
      </x:c>
      <x:c r="V11" s="23">
        <x:f>V7/V5</x:f>
        <x:v>0.4085833469169376</x:v>
      </x:c>
      <x:c r="W11" s="10" t="s">
        <x:v>104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47</x:v>
      </x:c>
      <x:c r="C12" s="7">
        <x:f>SUM(C16:C32)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44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50" t="s">
        <x:v>73</x:v>
      </x:c>
      <x:c r="C14" s="50"/>
      <x:c r="D14" s="50"/>
      <x:c r="E14" s="50"/>
      <x:c r="F14" s="17" t="s">
        <x:v>22</x:v>
      </x:c>
      <x:c r="G14" s="17"/>
      <x:c r="H14" s="17"/>
      <x:c r="I14" s="11"/>
      <x:c r="J14" s="50" t="s">
        <x:v>29</x:v>
      </x:c>
      <x:c r="K14" s="50"/>
      <x:c r="L14" s="50"/>
      <x:c r="M14" s="50"/>
      <x:c r="N14" s="11"/>
      <x:c r="O14" s="11"/>
      <x:c r="P14" s="11"/>
      <x:c r="Q14" s="11"/>
      <x:c r="R14" s="11"/>
      <x:c r="S14" s="11"/>
      <x:c r="T14" s="11"/>
      <x:c r="U14" s="8" t="s">
        <x:v>96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20</x:v>
      </x:c>
      <x:c r="C15" s="8" t="s">
        <x:v>65</x:v>
      </x:c>
      <x:c r="D15" s="8" t="s">
        <x:v>34</x:v>
      </x:c>
      <x:c r="E15" s="8" t="s">
        <x:v>33</x:v>
      </x:c>
      <x:c r="F15" s="17"/>
      <x:c r="G15" s="17"/>
      <x:c r="H15" s="17"/>
      <x:c r="I15" s="10"/>
      <x:c r="J15" s="8" t="s">
        <x:v>20</x:v>
      </x:c>
      <x:c r="K15" s="8" t="s">
        <x:v>65</x:v>
      </x:c>
      <x:c r="L15" s="8" t="s">
        <x:v>34</x:v>
      </x:c>
      <x:c r="M15" s="8" t="s">
        <x:v>33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55</x:v>
      </x:c>
      <x:c r="E16" s="16" t="s">
        <x:v>77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74</x:v>
      </x:c>
      <x:c r="M16" s="1" t="s">
        <x:v>75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107</x:v>
      </x:c>
      <x:c r="E17" s="16" t="s">
        <x:v>76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11</x:v>
      </x:c>
      <x:c r="M17" s="16" t="s">
        <x:v>10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107</x:v>
      </x:c>
      <x:c r="E18" s="16" t="s">
        <x:v>76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107</x:v>
      </x:c>
      <x:c r="M18" s="16" t="s">
        <x:v>10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25</x:v>
      </x:c>
      <x:c r="E19" s="16" t="s">
        <x:v>77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11</x:v>
      </x:c>
      <x:c r="M19" s="16" t="s">
        <x:v>75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107</x:v>
      </x:c>
      <x:c r="E20" s="16" t="s">
        <x:v>76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39</x:v>
      </x:c>
      <x:c r="M20" s="16" t="s">
        <x:v>10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11</x:v>
      </x:c>
      <x:c r="E21" s="16" t="s">
        <x:v>76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11</x:v>
      </x:c>
      <x:c r="M21" s="16" t="s">
        <x:v>10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39</x:v>
      </x:c>
      <x:c r="M22" s="16" t="s">
        <x:v>75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39</x:v>
      </x:c>
      <x:c r="M23" s="16" t="s">
        <x:v>75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64</x:v>
      </x:c>
      <x:c r="M24" s="40" t="s">
        <x:v>10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11</x:v>
      </x:c>
      <x:c r="M25" s="40" t="s">
        <x:v>10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11</x:v>
      </x:c>
      <x:c r="M26" s="40" t="s">
        <x:v>10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36</x:v>
      </x:c>
      <x:c r="M27" s="40" t="s">
        <x:v>75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11</x:v>
      </x:c>
      <x:c r="M28" s="40" t="s">
        <x:v>10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107</x:v>
      </x:c>
      <x:c r="M29" s="40" t="s">
        <x:v>10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0"/>
      <x:c r="C33" s="10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O5" activeCellId="0" sqref="O5:O5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51" t="s">
        <x:v>90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3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11"/>
      <x:c r="N4" s="54" t="s">
        <x:v>66</x:v>
      </x:c>
      <x:c r="O4" s="54"/>
      <x:c r="Q4" s="54" t="s">
        <x:v>1</x:v>
      </x:c>
      <x:c r="R4" s="54"/>
      <x:c r="S4" s="11"/>
      <x:c r="V4" s="11"/>
      <x:c r="W4" s="11"/>
      <x:c r="X4" s="11"/>
      <x:c r="Y4" s="11"/>
      <x:c r="Z4" s="11"/>
    </x:row>
    <x:row r="5" spans="1:26">
      <x:c r="A5" s="10"/>
      <x:c r="B5" s="55" t="s">
        <x:v>33</x:v>
      </x:c>
      <x:c r="C5" s="57" t="s">
        <x:v>80</x:v>
      </x:c>
      <x:c r="D5" s="58"/>
      <x:c r="E5" s="57" t="s">
        <x:v>63</x:v>
      </x:c>
      <x:c r="F5" s="58"/>
      <x:c r="G5" s="57" t="s">
        <x:v>84</x:v>
      </x:c>
      <x:c r="H5" s="58"/>
      <x:c r="I5" s="57" t="s">
        <x:v>115</x:v>
      </x:c>
      <x:c r="J5" s="58"/>
      <x:c r="K5" s="57" t="s">
        <x:v>78</x:v>
      </x:c>
      <x:c r="L5" s="59"/>
      <x:c r="M5" s="10"/>
      <x:c r="N5" s="8" t="s">
        <x:v>8</x:v>
      </x:c>
      <x:c r="O5" s="7">
        <x:f>R5+SUM(C8:L8)</x:f>
        <x:v>48800000</x:v>
      </x:c>
      <x:c r="Q5" s="8" t="s">
        <x:v>8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67"/>
      <x:c r="C6" s="61" t="s">
        <x:v>109</x:v>
      </x:c>
      <x:c r="D6" s="62"/>
      <x:c r="E6" s="63" t="s">
        <x:v>109</x:v>
      </x:c>
      <x:c r="F6" s="64"/>
      <x:c r="G6" s="63" t="s">
        <x:v>118</x:v>
      </x:c>
      <x:c r="H6" s="64"/>
      <x:c r="I6" s="61" t="s">
        <x:v>13</x:v>
      </x:c>
      <x:c r="J6" s="62"/>
      <x:c r="K6" s="25" t="s">
        <x:v>15</x:v>
      </x:c>
      <x:c r="L6" s="25" t="s">
        <x:v>86</x:v>
      </x:c>
      <x:c r="M6" s="10"/>
      <x:c r="N6" s="8" t="s">
        <x:v>32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65</x:v>
      </x:c>
      <x:c r="C7" s="60">
        <x:v>0</x:v>
      </x:c>
      <x:c r="D7" s="60"/>
      <x:c r="E7" s="65">
        <x:f>SUM('2월(자산)'!E7:F8)</x:f>
        <x:v>39179849</x:v>
      </x:c>
      <x:c r="F7" s="66"/>
      <x:c r="G7" s="65">
        <x:f>SUM('2월(자산)'!G7:H8)</x:f>
        <x:v>7000000</x:v>
      </x:c>
      <x:c r="H7" s="66"/>
      <x:c r="I7" s="60">
        <x:f>SUM('2월(자산)'!I7:J8)</x:f>
        <x:v>2800000</x:v>
      </x:c>
      <x:c r="J7" s="6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14</x:v>
      </x:c>
      <x:c r="C8" s="60">
        <x:v>0</x:v>
      </x:c>
      <x:c r="D8" s="60"/>
      <x:c r="E8" s="65">
        <x:v>0</x:v>
      </x:c>
      <x:c r="F8" s="66"/>
      <x:c r="G8" s="65">
        <x:v>0</x:v>
      </x:c>
      <x:c r="H8" s="66"/>
      <x:c r="I8" s="65">
        <x:v>0</x:v>
      </x:c>
      <x:c r="J8" s="66"/>
      <x:c r="K8" s="7">
        <x:v>0</x:v>
      </x:c>
      <x:c r="L8" s="7">
        <x:v>0</x:v>
      </x:c>
      <x:c r="M8" s="10"/>
      <x:c r="N8" s="54" t="s">
        <x:v>48</x:v>
      </x:c>
      <x:c r="O8" s="54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98</x:v>
      </x:c>
      <x:c r="C9" s="60">
        <x:f>C8*0</x:f>
        <x:v>0</x:v>
      </x:c>
      <x:c r="D9" s="60"/>
      <x:c r="E9" s="60">
        <x:f>E8*0</x:f>
        <x:v>0</x:v>
      </x:c>
      <x:c r="F9" s="60"/>
      <x:c r="G9" s="60">
        <x:f>G8*0</x:f>
        <x:v>0</x:v>
      </x:c>
      <x:c r="H9" s="60"/>
      <x:c r="I9" s="60">
        <x:f>I8*0</x:f>
        <x:v>0</x:v>
      </x:c>
      <x:c r="J9" s="60"/>
      <x:c r="K9" s="7">
        <x:f>K8*0</x:f>
        <x:v>0</x:v>
      </x:c>
      <x:c r="L9" s="7">
        <x:f>L8*0</x:f>
        <x:v>0</x:v>
      </x:c>
      <x:c r="M9" s="10"/>
      <x:c r="N9" s="8" t="s">
        <x:v>8</x:v>
      </x:c>
      <x:c r="O9" s="7">
        <x:f>O5-G7</x:f>
        <x:v>41800000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C9:D9"/>
    <x:mergeCell ref="E9:F9"/>
    <x:mergeCell ref="G9:H9"/>
    <x:mergeCell ref="I9:J9"/>
    <x:mergeCell ref="C6:D6"/>
    <x:mergeCell ref="E6:F6"/>
    <x:mergeCell ref="G6:H6"/>
    <x:mergeCell ref="I6:J6"/>
    <x:mergeCell ref="C7:D7"/>
    <x:mergeCell ref="E7:F7"/>
    <x:mergeCell ref="G7:H7"/>
    <x:mergeCell ref="I7:J7"/>
    <x:mergeCell ref="C8:D8"/>
    <x:mergeCell ref="E8:F8"/>
    <x:mergeCell ref="G8:H8"/>
    <x:mergeCell ref="I8:J8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G82"/>
  <x:sheetViews>
    <x:sheetView tabSelected="1" topLeftCell="A1" zoomScale="80" zoomScaleNormal="80" zoomScaleSheetLayoutView="80" workbookViewId="0">
      <x:pane xSplit="2" ySplit="15" topLeftCell="C26" activePane="bottomRight" state="frozen"/>
      <x:selection pane="bottomRight" activeCell="H8" activeCellId="0" sqref="H8:H8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51" t="s">
        <x:v>49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0"/>
      <x:c r="R4" s="50"/>
      <x:c r="S4" s="50"/>
      <x:c r="T4" s="11"/>
      <x:c r="U4" s="54" t="s">
        <x:v>66</x:v>
      </x:c>
      <x:c r="V4" s="5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55" t="s">
        <x:v>33</x:v>
      </x:c>
      <x:c r="C5" s="57" t="s">
        <x:v>16</x:v>
      </x:c>
      <x:c r="D5" s="58"/>
      <x:c r="E5" s="57" t="s">
        <x:v>87</x:v>
      </x:c>
      <x:c r="F5" s="59"/>
      <x:c r="G5" s="59"/>
      <x:c r="H5" s="59"/>
      <x:c r="I5" s="59"/>
      <x:c r="J5" s="58"/>
      <x:c r="K5" s="57" t="s">
        <x:v>108</x:v>
      </x:c>
      <x:c r="L5" s="59"/>
      <x:c r="M5" s="59"/>
      <x:c r="N5" s="59"/>
      <x:c r="O5" s="58"/>
      <x:c r="P5" s="55" t="s">
        <x:v>35</x:v>
      </x:c>
      <x:c r="Q5" s="57" t="s">
        <x:v>12</x:v>
      </x:c>
      <x:c r="R5" s="58"/>
      <x:c r="S5" s="55" t="s">
        <x:v>117</x:v>
      </x:c>
      <x:c r="T5" s="10"/>
      <x:c r="U5" s="8" t="s">
        <x:v>92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56"/>
      <x:c r="C6" s="8" t="s">
        <x:v>110</x:v>
      </x:c>
      <x:c r="D6" s="8" t="s">
        <x:v>19</x:v>
      </x:c>
      <x:c r="E6" s="8" t="s">
        <x:v>42</x:v>
      </x:c>
      <x:c r="F6" s="8" t="s">
        <x:v>62</x:v>
      </x:c>
      <x:c r="G6" s="8" t="s">
        <x:v>10</x:v>
      </x:c>
      <x:c r="H6" s="8" t="s">
        <x:v>75</x:v>
      </x:c>
      <x:c r="I6" s="8" t="s">
        <x:v>77</x:v>
      </x:c>
      <x:c r="J6" s="8" t="s">
        <x:v>24</x:v>
      </x:c>
      <x:c r="K6" s="8" t="s">
        <x:v>27</x:v>
      </x:c>
      <x:c r="L6" s="8" t="s">
        <x:v>60</x:v>
      </x:c>
      <x:c r="M6" s="20" t="s">
        <x:v>17</x:v>
      </x:c>
      <x:c r="N6" s="20" t="s">
        <x:v>97</x:v>
      </x:c>
      <x:c r="O6" s="20" t="s">
        <x:v>113</x:v>
      </x:c>
      <x:c r="P6" s="56"/>
      <x:c r="Q6" s="8" t="s">
        <x:v>115</x:v>
      </x:c>
      <x:c r="R6" s="8" t="s">
        <x:v>99</x:v>
      </x:c>
      <x:c r="S6" s="56"/>
      <x:c r="T6" s="10"/>
      <x:c r="U6" s="8" t="s">
        <x:v>45</x:v>
      </x:c>
      <x:c r="V6" s="7">
        <x:f>J10+O10+P10</x:f>
        <x:v>1955433</x:v>
      </x:c>
      <x:c r="W6" s="10" t="s">
        <x:v>122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4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28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79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</x:v>
      </x:c>
      <x:c r="C8" s="7">
        <x:v>4650214</x:v>
      </x:c>
      <x:c r="D8" s="7">
        <x:v>0</x:v>
      </x:c>
      <x:c r="E8" s="7">
        <x:v>310189</x:v>
      </x:c>
      <x:c r="F8" s="7">
        <x:f>+SUMIF($M$16:$M$66,F$6,$K$16:$K$66)</x:f>
        <x:v>18090</x:v>
      </x:c>
      <x:c r="G8" s="7">
        <x:f>SUMIF($M$16:$M$66,G$6,$K$16:$K$66)</x:f>
        <x:v>147200</x:v>
      </x:c>
      <x:c r="H8" s="7">
        <x:f>SUMIF($M$16:$M$66,H$6,$K$16:$K$66)</x:f>
        <x:v>341733</x:v>
      </x:c>
      <x:c r="I8" s="7">
        <x:f>SUMIF($M$16:$M$66,I$6,$K$16:$K$66)</x:f>
        <x:v>0</x:v>
      </x:c>
      <x:c r="J8" s="7">
        <x:f>SUMIF($M$16:$M$66,J$6,$K$16:$K$66)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SUMIF($E$16:$E$66,S$5,$C$16:$C$66)+SUMIF($M$16:$M$66,S$5,$K$16:$K$66)</x:f>
        <x:v>0</x:v>
      </x:c>
      <x:c r="T8" s="10"/>
      <x:c r="U8" s="8" t="s">
        <x:v>38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68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69</x:v>
      </x:c>
      <x:c r="V9" s="7">
        <x:f>V5-(V6+V7+V8)</x:f>
        <x:v>594781</x:v>
      </x:c>
      <x:c r="W9" s="13" t="s">
        <x:v>121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817212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114</x:v>
      </x:c>
      <x:c r="V10" s="23">
        <x:f>V6/V5</x:f>
        <x:v>0.42050387358517266</x:v>
      </x:c>
      <x:c r="W10" s="10" t="s">
        <x:v>95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</x:v>
      </x:c>
      <x:c r="V11" s="23">
        <x:f>V7/V5</x:f>
        <x:v>0.4085833469169376</x:v>
      </x:c>
      <x:c r="W11" s="10" t="s">
        <x:v>104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47</x:v>
      </x:c>
      <x:c r="C12" s="7">
        <x:f>SUM(C16:C66)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44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50" t="s">
        <x:v>73</x:v>
      </x:c>
      <x:c r="C14" s="50"/>
      <x:c r="D14" s="50"/>
      <x:c r="E14" s="50"/>
      <x:c r="F14" s="17" t="s">
        <x:v>22</x:v>
      </x:c>
      <x:c r="G14" s="17"/>
      <x:c r="H14" s="17"/>
      <x:c r="I14" s="11"/>
      <x:c r="J14" s="50" t="s">
        <x:v>29</x:v>
      </x:c>
      <x:c r="K14" s="50"/>
      <x:c r="L14" s="50"/>
      <x:c r="M14" s="50"/>
      <x:c r="N14" s="11"/>
      <x:c r="O14" s="11"/>
      <x:c r="P14" s="11"/>
      <x:c r="Q14" s="11"/>
      <x:c r="R14" s="11"/>
      <x:c r="S14" s="11"/>
      <x:c r="T14" s="11"/>
      <x:c r="U14" s="8" t="s">
        <x:v>96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20</x:v>
      </x:c>
      <x:c r="C15" s="8" t="s">
        <x:v>65</x:v>
      </x:c>
      <x:c r="D15" s="8" t="s">
        <x:v>34</x:v>
      </x:c>
      <x:c r="E15" s="8" t="s">
        <x:v>33</x:v>
      </x:c>
      <x:c r="F15" s="17"/>
      <x:c r="G15" s="17"/>
      <x:c r="H15" s="17"/>
      <x:c r="I15" s="10"/>
      <x:c r="J15" s="8" t="s">
        <x:v>20</x:v>
      </x:c>
      <x:c r="K15" s="8" t="s">
        <x:v>65</x:v>
      </x:c>
      <x:c r="L15" s="8" t="s">
        <x:v>34</x:v>
      </x:c>
      <x:c r="M15" s="8" t="s">
        <x:v>33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55</x:v>
      </x:c>
      <x:c r="E16" s="16" t="s">
        <x:v>77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74</x:v>
      </x:c>
      <x:c r="M16" s="1" t="s">
        <x:v>75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107</x:v>
      </x:c>
      <x:c r="E17" s="16" t="s">
        <x:v>76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11</x:v>
      </x:c>
      <x:c r="M17" s="16" t="s">
        <x:v>10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107</x:v>
      </x:c>
      <x:c r="E18" s="16" t="s">
        <x:v>76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107</x:v>
      </x:c>
      <x:c r="M18" s="16" t="s">
        <x:v>10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25</x:v>
      </x:c>
      <x:c r="E19" s="16" t="s">
        <x:v>77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11</x:v>
      </x:c>
      <x:c r="M19" s="16" t="s">
        <x:v>75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107</x:v>
      </x:c>
      <x:c r="E20" s="16" t="s">
        <x:v>76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39</x:v>
      </x:c>
      <x:c r="M20" s="16" t="s">
        <x:v>10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11</x:v>
      </x:c>
      <x:c r="E21" s="16" t="s">
        <x:v>76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11</x:v>
      </x:c>
      <x:c r="M21" s="16" t="s">
        <x:v>10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39</x:v>
      </x:c>
      <x:c r="M22" s="16" t="s">
        <x:v>75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39</x:v>
      </x:c>
      <x:c r="M23" s="16" t="s">
        <x:v>75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64</x:v>
      </x:c>
      <x:c r="M24" s="40" t="s">
        <x:v>10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11</x:v>
      </x:c>
      <x:c r="M25" s="40" t="s">
        <x:v>10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81</x:v>
      </x:c>
      <x:c r="M26" s="40" t="s">
        <x:v>75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36</x:v>
      </x:c>
      <x:c r="M27" s="40" t="s">
        <x:v>75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11</x:v>
      </x:c>
      <x:c r="M28" s="40" t="s">
        <x:v>10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59</x:v>
      </x:c>
      <x:c r="M29" s="40" t="s">
        <x:v>75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42">
        <x:v>45339</x:v>
      </x:c>
      <x:c r="K30" s="31">
        <x:v>7970</x:v>
      </x:c>
      <x:c r="L30" s="16" t="s">
        <x:v>11</x:v>
      </x:c>
      <x:c r="M30" s="16" t="s">
        <x:v>10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44"/>
      <x:c r="B31" s="46"/>
      <x:c r="C31" s="47"/>
      <x:c r="D31" s="48"/>
      <x:c r="E31" s="48"/>
      <x:c r="F31" s="45"/>
      <x:c r="G31" s="45"/>
      <x:c r="H31" s="45"/>
      <x:c r="I31" s="44"/>
      <x:c r="J31" s="43">
        <x:v>45340</x:v>
      </x:c>
      <x:c r="K31" s="49">
        <x:v>33000</x:v>
      </x:c>
      <x:c r="L31" s="48" t="s">
        <x:v>112</x:v>
      </x:c>
      <x:c r="M31" s="48" t="s">
        <x:v>75</x:v>
      </x:c>
      <x:c r="N31" s="45"/>
      <x:c r="O31" s="45"/>
      <x:c r="P31" s="44"/>
      <x:c r="Q31" s="44"/>
      <x:c r="R31" s="44"/>
      <x:c r="S31" s="44"/>
      <x:c r="T31" s="44"/>
      <x:c r="U31" s="44"/>
      <x:c r="V31" s="44"/>
      <x:c r="W31" s="44"/>
      <x:c r="X31" s="44"/>
      <x:c r="Y31" s="44"/>
      <x:c r="Z31" s="44"/>
      <x:c r="AA31" s="44"/>
      <x:c r="AB31" s="44"/>
      <x:c r="AC31" s="44"/>
      <x:c r="AD31" s="44"/>
      <x:c r="AE31" s="44"/>
      <x:c r="AF31" s="44"/>
      <x:c r="AG31" s="44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43">
        <x:v>45340</x:v>
      </x:c>
      <x:c r="K32" s="31">
        <x:v>23750</x:v>
      </x:c>
      <x:c r="L32" s="16" t="s">
        <x:v>59</x:v>
      </x:c>
      <x:c r="M32" s="16" t="s">
        <x:v>75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44"/>
      <x:c r="B33" s="46"/>
      <x:c r="C33" s="47"/>
      <x:c r="D33" s="48"/>
      <x:c r="E33" s="48"/>
      <x:c r="F33" s="45"/>
      <x:c r="G33" s="45"/>
      <x:c r="H33" s="45"/>
      <x:c r="I33" s="44"/>
      <x:c r="J33" s="42">
        <x:v>45340</x:v>
      </x:c>
      <x:c r="K33" s="47">
        <x:v>17700</x:v>
      </x:c>
      <x:c r="L33" s="48" t="s">
        <x:v>111</x:v>
      </x:c>
      <x:c r="M33" s="48" t="s">
        <x:v>10</x:v>
      </x:c>
      <x:c r="N33" s="45"/>
      <x:c r="O33" s="45"/>
      <x:c r="P33" s="44"/>
      <x:c r="Q33" s="44"/>
      <x:c r="R33" s="44"/>
      <x:c r="S33" s="44"/>
      <x:c r="T33" s="44"/>
      <x:c r="U33" s="44"/>
      <x:c r="V33" s="44"/>
      <x:c r="W33" s="44"/>
      <x:c r="X33" s="44"/>
      <x:c r="Y33" s="44"/>
      <x:c r="Z33" s="44"/>
      <x:c r="AA33" s="44"/>
      <x:c r="AB33" s="44"/>
      <x:c r="AC33" s="44"/>
      <x:c r="AD33" s="44"/>
      <x:c r="AE33" s="44"/>
      <x:c r="AF33" s="44"/>
      <x:c r="AG33" s="44"/>
    </x:row>
    <x:row r="34" spans="1:33">
      <x:c r="A34" s="44"/>
      <x:c r="B34" s="69"/>
      <x:c r="C34" s="70"/>
      <x:c r="D34" s="71"/>
      <x:c r="E34" s="71"/>
      <x:c r="F34" s="68"/>
      <x:c r="G34" s="68"/>
      <x:c r="H34" s="68"/>
      <x:c r="I34" s="44"/>
      <x:c r="J34" s="72">
        <x:v>45340</x:v>
      </x:c>
      <x:c r="K34" s="73">
        <x:v>10000</x:v>
      </x:c>
      <x:c r="L34" s="71" t="s">
        <x:v>51</x:v>
      </x:c>
      <x:c r="M34" s="71" t="s">
        <x:v>75</x:v>
      </x:c>
      <x:c r="N34" s="68"/>
      <x:c r="O34" s="68"/>
      <x:c r="P34" s="44"/>
      <x:c r="Q34" s="44"/>
      <x:c r="R34" s="44"/>
      <x:c r="S34" s="44"/>
      <x:c r="T34" s="44"/>
      <x:c r="U34" s="44"/>
      <x:c r="V34" s="44"/>
      <x:c r="W34" s="44"/>
      <x:c r="X34" s="44"/>
      <x:c r="Y34" s="44"/>
      <x:c r="Z34" s="44"/>
      <x:c r="AA34" s="44"/>
      <x:c r="AB34" s="44"/>
      <x:c r="AC34" s="44"/>
      <x:c r="AD34" s="44"/>
      <x:c r="AE34" s="44"/>
      <x:c r="AF34" s="44"/>
      <x:c r="AG34" s="44"/>
    </x:row>
    <x:row r="35" spans="1:33">
      <x:c r="A35" s="44"/>
      <x:c r="B35" s="69"/>
      <x:c r="C35" s="70"/>
      <x:c r="D35" s="71"/>
      <x:c r="E35" s="71"/>
      <x:c r="F35" s="68"/>
      <x:c r="G35" s="68"/>
      <x:c r="H35" s="68"/>
      <x:c r="I35" s="44"/>
      <x:c r="J35" s="72">
        <x:v>45341</x:v>
      </x:c>
      <x:c r="K35" s="73">
        <x:v>4400</x:v>
      </x:c>
      <x:c r="L35" s="71" t="s">
        <x:v>39</x:v>
      </x:c>
      <x:c r="M35" s="71" t="s">
        <x:v>10</x:v>
      </x:c>
      <x:c r="N35" s="68"/>
      <x:c r="O35" s="68"/>
      <x:c r="P35" s="44"/>
      <x:c r="Q35" s="44"/>
      <x:c r="R35" s="44"/>
      <x:c r="S35" s="44"/>
      <x:c r="T35" s="44"/>
      <x:c r="U35" s="44"/>
      <x:c r="V35" s="44"/>
      <x:c r="W35" s="44"/>
      <x:c r="X35" s="44"/>
      <x:c r="Y35" s="44"/>
      <x:c r="Z35" s="44"/>
      <x:c r="AA35" s="44"/>
      <x:c r="AB35" s="44"/>
      <x:c r="AC35" s="44"/>
      <x:c r="AD35" s="44"/>
      <x:c r="AE35" s="44"/>
      <x:c r="AF35" s="44"/>
      <x:c r="AG35" s="44"/>
    </x:row>
    <x:row r="36" spans="1:33">
      <x:c r="A36" s="44"/>
      <x:c r="B36" s="69"/>
      <x:c r="C36" s="70"/>
      <x:c r="D36" s="71"/>
      <x:c r="E36" s="71"/>
      <x:c r="F36" s="68"/>
      <x:c r="G36" s="68"/>
      <x:c r="H36" s="68"/>
      <x:c r="I36" s="44"/>
      <x:c r="J36" s="72">
        <x:v>45341</x:v>
      </x:c>
      <x:c r="K36" s="73">
        <x:v>18090</x:v>
      </x:c>
      <x:c r="L36" s="71" t="s">
        <x:v>40</x:v>
      </x:c>
      <x:c r="M36" s="71" t="s">
        <x:v>62</x:v>
      </x:c>
      <x:c r="N36" s="68"/>
      <x:c r="O36" s="68"/>
      <x:c r="P36" s="44"/>
      <x:c r="Q36" s="44"/>
      <x:c r="R36" s="44"/>
      <x:c r="S36" s="44"/>
      <x:c r="T36" s="44"/>
      <x:c r="U36" s="44"/>
      <x:c r="V36" s="44"/>
      <x:c r="W36" s="44"/>
      <x:c r="X36" s="44"/>
      <x:c r="Y36" s="44"/>
      <x:c r="Z36" s="44"/>
      <x:c r="AA36" s="44"/>
      <x:c r="AB36" s="44"/>
      <x:c r="AC36" s="44"/>
      <x:c r="AD36" s="44"/>
      <x:c r="AE36" s="44"/>
      <x:c r="AF36" s="44"/>
      <x:c r="AG36" s="44"/>
    </x:row>
    <x:row r="37" spans="1:33">
      <x:c r="A37" s="44"/>
      <x:c r="B37" s="69"/>
      <x:c r="C37" s="70"/>
      <x:c r="D37" s="71"/>
      <x:c r="E37" s="71"/>
      <x:c r="F37" s="68"/>
      <x:c r="G37" s="68"/>
      <x:c r="H37" s="68"/>
      <x:c r="I37" s="44"/>
      <x:c r="J37" s="72"/>
      <x:c r="K37" s="73"/>
      <x:c r="L37" s="71"/>
      <x:c r="M37" s="71"/>
      <x:c r="N37" s="68"/>
      <x:c r="O37" s="68"/>
      <x:c r="P37" s="44"/>
      <x:c r="Q37" s="44"/>
      <x:c r="R37" s="44"/>
      <x:c r="S37" s="44"/>
      <x:c r="T37" s="44"/>
      <x:c r="U37" s="44"/>
      <x:c r="V37" s="44"/>
      <x:c r="W37" s="44"/>
      <x:c r="X37" s="44"/>
      <x:c r="Y37" s="44"/>
      <x:c r="Z37" s="44"/>
      <x:c r="AA37" s="44"/>
      <x:c r="AB37" s="44"/>
      <x:c r="AC37" s="44"/>
      <x:c r="AD37" s="44"/>
      <x:c r="AE37" s="44"/>
      <x:c r="AF37" s="44"/>
      <x:c r="AG37" s="44"/>
    </x:row>
    <x:row r="38" spans="1:33">
      <x:c r="A38" s="44"/>
      <x:c r="B38" s="69"/>
      <x:c r="C38" s="70"/>
      <x:c r="D38" s="71"/>
      <x:c r="E38" s="71"/>
      <x:c r="F38" s="68"/>
      <x:c r="G38" s="68"/>
      <x:c r="H38" s="68"/>
      <x:c r="I38" s="44"/>
      <x:c r="J38" s="72"/>
      <x:c r="K38" s="73"/>
      <x:c r="L38" s="71"/>
      <x:c r="M38" s="71"/>
      <x:c r="N38" s="68"/>
      <x:c r="O38" s="68"/>
      <x:c r="P38" s="44"/>
      <x:c r="Q38" s="44"/>
      <x:c r="R38" s="44"/>
      <x:c r="S38" s="44"/>
      <x:c r="T38" s="44"/>
      <x:c r="U38" s="44"/>
      <x:c r="V38" s="44"/>
      <x:c r="W38" s="44"/>
      <x:c r="X38" s="44"/>
      <x:c r="Y38" s="44"/>
      <x:c r="Z38" s="44"/>
      <x:c r="AA38" s="44"/>
      <x:c r="AB38" s="44"/>
      <x:c r="AC38" s="44"/>
      <x:c r="AD38" s="44"/>
      <x:c r="AE38" s="44"/>
      <x:c r="AF38" s="44"/>
      <x:c r="AG38" s="44"/>
    </x:row>
    <x:row r="39" spans="1:33">
      <x:c r="A39" s="44"/>
      <x:c r="B39" s="69"/>
      <x:c r="C39" s="70"/>
      <x:c r="D39" s="71"/>
      <x:c r="E39" s="71"/>
      <x:c r="F39" s="68"/>
      <x:c r="G39" s="68"/>
      <x:c r="H39" s="68"/>
      <x:c r="I39" s="44"/>
      <x:c r="J39" s="72"/>
      <x:c r="K39" s="73"/>
      <x:c r="L39" s="71"/>
      <x:c r="M39" s="71"/>
      <x:c r="N39" s="68"/>
      <x:c r="O39" s="68"/>
      <x:c r="P39" s="44"/>
      <x:c r="Q39" s="44"/>
      <x:c r="R39" s="44"/>
      <x:c r="S39" s="44"/>
      <x:c r="T39" s="44"/>
      <x:c r="U39" s="44"/>
      <x:c r="V39" s="44"/>
      <x:c r="W39" s="44"/>
      <x:c r="X39" s="44"/>
      <x:c r="Y39" s="44"/>
      <x:c r="Z39" s="44"/>
      <x:c r="AA39" s="44"/>
      <x:c r="AB39" s="44"/>
      <x:c r="AC39" s="44"/>
      <x:c r="AD39" s="44"/>
      <x:c r="AE39" s="44"/>
      <x:c r="AF39" s="44"/>
      <x:c r="AG39" s="44"/>
    </x:row>
    <x:row r="40" spans="1:33">
      <x:c r="A40" s="44"/>
      <x:c r="B40" s="69"/>
      <x:c r="C40" s="70"/>
      <x:c r="D40" s="71"/>
      <x:c r="E40" s="71"/>
      <x:c r="F40" s="68"/>
      <x:c r="G40" s="68"/>
      <x:c r="H40" s="68"/>
      <x:c r="I40" s="44"/>
      <x:c r="J40" s="72"/>
      <x:c r="K40" s="73"/>
      <x:c r="L40" s="71"/>
      <x:c r="M40" s="71"/>
      <x:c r="N40" s="68"/>
      <x:c r="O40" s="68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4"/>
      <x:c r="AD40" s="44"/>
      <x:c r="AE40" s="44"/>
      <x:c r="AF40" s="44"/>
      <x:c r="AG40" s="44"/>
    </x:row>
    <x:row r="41" spans="1:33">
      <x:c r="A41" s="44"/>
      <x:c r="B41" s="69"/>
      <x:c r="C41" s="70"/>
      <x:c r="D41" s="71"/>
      <x:c r="E41" s="71"/>
      <x:c r="F41" s="68"/>
      <x:c r="G41" s="68"/>
      <x:c r="H41" s="68"/>
      <x:c r="I41" s="44"/>
      <x:c r="J41" s="72"/>
      <x:c r="K41" s="73"/>
      <x:c r="L41" s="71"/>
      <x:c r="M41" s="71"/>
      <x:c r="N41" s="68"/>
      <x:c r="O41" s="68"/>
      <x:c r="P41" s="44"/>
      <x:c r="Q41" s="44"/>
      <x:c r="R41" s="44"/>
      <x:c r="S41" s="44"/>
      <x:c r="T41" s="44"/>
      <x:c r="U41" s="44"/>
      <x:c r="V41" s="44"/>
      <x:c r="W41" s="44"/>
      <x:c r="X41" s="44"/>
      <x:c r="Y41" s="44"/>
      <x:c r="Z41" s="44"/>
      <x:c r="AA41" s="44"/>
      <x:c r="AB41" s="44"/>
      <x:c r="AC41" s="44"/>
      <x:c r="AD41" s="44"/>
      <x:c r="AE41" s="44"/>
      <x:c r="AF41" s="44"/>
      <x:c r="AG41" s="44"/>
    </x:row>
    <x:row r="42" spans="1:33">
      <x:c r="A42" s="44"/>
      <x:c r="B42" s="69"/>
      <x:c r="C42" s="70"/>
      <x:c r="D42" s="71"/>
      <x:c r="E42" s="71"/>
      <x:c r="F42" s="68"/>
      <x:c r="G42" s="68"/>
      <x:c r="H42" s="68"/>
      <x:c r="I42" s="44"/>
      <x:c r="J42" s="72"/>
      <x:c r="K42" s="73"/>
      <x:c r="L42" s="71"/>
      <x:c r="M42" s="71"/>
      <x:c r="N42" s="68"/>
      <x:c r="O42" s="68"/>
      <x:c r="P42" s="44"/>
      <x:c r="Q42" s="44"/>
      <x:c r="R42" s="44"/>
      <x:c r="S42" s="44"/>
      <x:c r="T42" s="44"/>
      <x:c r="U42" s="44"/>
      <x:c r="V42" s="44"/>
      <x:c r="W42" s="44"/>
      <x:c r="X42" s="44"/>
      <x:c r="Y42" s="44"/>
      <x:c r="Z42" s="44"/>
      <x:c r="AA42" s="44"/>
      <x:c r="AB42" s="44"/>
      <x:c r="AC42" s="44"/>
      <x:c r="AD42" s="44"/>
      <x:c r="AE42" s="44"/>
      <x:c r="AF42" s="44"/>
      <x:c r="AG42" s="44"/>
    </x:row>
    <x:row r="43" spans="1:33">
      <x:c r="A43" s="44"/>
      <x:c r="B43" s="69"/>
      <x:c r="C43" s="70"/>
      <x:c r="D43" s="71"/>
      <x:c r="E43" s="71"/>
      <x:c r="F43" s="68"/>
      <x:c r="G43" s="68"/>
      <x:c r="H43" s="68"/>
      <x:c r="I43" s="44"/>
      <x:c r="J43" s="72"/>
      <x:c r="K43" s="73"/>
      <x:c r="L43" s="71"/>
      <x:c r="M43" s="71"/>
      <x:c r="N43" s="68"/>
      <x:c r="O43" s="68"/>
      <x:c r="P43" s="44"/>
      <x:c r="Q43" s="44"/>
      <x:c r="R43" s="44"/>
      <x:c r="S43" s="44"/>
      <x:c r="T43" s="44"/>
      <x:c r="U43" s="44"/>
      <x:c r="V43" s="44"/>
      <x:c r="W43" s="44"/>
      <x:c r="X43" s="44"/>
      <x:c r="Y43" s="44"/>
      <x:c r="Z43" s="44"/>
      <x:c r="AA43" s="44"/>
      <x:c r="AB43" s="44"/>
      <x:c r="AC43" s="44"/>
      <x:c r="AD43" s="44"/>
      <x:c r="AE43" s="44"/>
      <x:c r="AF43" s="44"/>
      <x:c r="AG43" s="44"/>
    </x:row>
    <x:row r="44" spans="1:33">
      <x:c r="A44" s="44"/>
      <x:c r="B44" s="69"/>
      <x:c r="C44" s="70"/>
      <x:c r="D44" s="71"/>
      <x:c r="E44" s="71"/>
      <x:c r="F44" s="68"/>
      <x:c r="G44" s="68"/>
      <x:c r="H44" s="68"/>
      <x:c r="I44" s="44"/>
      <x:c r="J44" s="72"/>
      <x:c r="K44" s="73"/>
      <x:c r="L44" s="71"/>
      <x:c r="M44" s="71"/>
      <x:c r="N44" s="68"/>
      <x:c r="O44" s="68"/>
      <x:c r="P44" s="44"/>
      <x:c r="Q44" s="44"/>
      <x:c r="R44" s="44"/>
      <x:c r="S44" s="44"/>
      <x:c r="T44" s="44"/>
      <x:c r="U44" s="44"/>
      <x:c r="V44" s="44"/>
      <x:c r="W44" s="44"/>
      <x:c r="X44" s="44"/>
      <x:c r="Y44" s="44"/>
      <x:c r="Z44" s="44"/>
      <x:c r="AA44" s="44"/>
      <x:c r="AB44" s="44"/>
      <x:c r="AC44" s="44"/>
      <x:c r="AD44" s="44"/>
      <x:c r="AE44" s="44"/>
      <x:c r="AF44" s="44"/>
      <x:c r="AG44" s="44"/>
    </x:row>
    <x:row r="45" spans="1:33">
      <x:c r="A45" s="44"/>
      <x:c r="B45" s="69"/>
      <x:c r="C45" s="70"/>
      <x:c r="D45" s="71"/>
      <x:c r="E45" s="71"/>
      <x:c r="F45" s="68"/>
      <x:c r="G45" s="68"/>
      <x:c r="H45" s="68"/>
      <x:c r="I45" s="44"/>
      <x:c r="J45" s="72"/>
      <x:c r="K45" s="73"/>
      <x:c r="L45" s="71"/>
      <x:c r="M45" s="71"/>
      <x:c r="N45" s="68"/>
      <x:c r="O45" s="68"/>
      <x:c r="P45" s="44"/>
      <x:c r="Q45" s="44"/>
      <x:c r="R45" s="44"/>
      <x:c r="S45" s="44"/>
      <x:c r="T45" s="44"/>
      <x:c r="U45" s="44"/>
      <x:c r="V45" s="44"/>
      <x:c r="W45" s="44"/>
      <x:c r="X45" s="44"/>
      <x:c r="Y45" s="44"/>
      <x:c r="Z45" s="44"/>
      <x:c r="AA45" s="44"/>
      <x:c r="AB45" s="44"/>
      <x:c r="AC45" s="44"/>
      <x:c r="AD45" s="44"/>
      <x:c r="AE45" s="44"/>
      <x:c r="AF45" s="44"/>
      <x:c r="AG45" s="44"/>
    </x:row>
    <x:row r="46" spans="1:33">
      <x:c r="A46" s="44"/>
      <x:c r="B46" s="69"/>
      <x:c r="C46" s="70"/>
      <x:c r="D46" s="71"/>
      <x:c r="E46" s="71"/>
      <x:c r="F46" s="68"/>
      <x:c r="G46" s="68"/>
      <x:c r="H46" s="68"/>
      <x:c r="I46" s="44"/>
      <x:c r="J46" s="72"/>
      <x:c r="K46" s="73"/>
      <x:c r="L46" s="71"/>
      <x:c r="M46" s="71"/>
      <x:c r="N46" s="68"/>
      <x:c r="O46" s="68"/>
      <x:c r="P46" s="44"/>
      <x:c r="Q46" s="44"/>
      <x:c r="R46" s="44"/>
      <x:c r="S46" s="44"/>
      <x:c r="T46" s="44"/>
      <x:c r="U46" s="44"/>
      <x:c r="V46" s="44"/>
      <x:c r="W46" s="44"/>
      <x:c r="X46" s="44"/>
      <x:c r="Y46" s="44"/>
      <x:c r="Z46" s="44"/>
      <x:c r="AA46" s="44"/>
      <x:c r="AB46" s="44"/>
      <x:c r="AC46" s="44"/>
      <x:c r="AD46" s="44"/>
      <x:c r="AE46" s="44"/>
      <x:c r="AF46" s="44"/>
      <x:c r="AG46" s="44"/>
    </x:row>
    <x:row r="47" spans="1:33">
      <x:c r="A47" s="44"/>
      <x:c r="B47" s="69"/>
      <x:c r="C47" s="70"/>
      <x:c r="D47" s="71"/>
      <x:c r="E47" s="71"/>
      <x:c r="F47" s="68"/>
      <x:c r="G47" s="68"/>
      <x:c r="H47" s="68"/>
      <x:c r="I47" s="44"/>
      <x:c r="J47" s="72"/>
      <x:c r="K47" s="73"/>
      <x:c r="L47" s="71"/>
      <x:c r="M47" s="71"/>
      <x:c r="N47" s="68"/>
      <x:c r="O47" s="68"/>
      <x:c r="P47" s="44"/>
      <x:c r="Q47" s="44"/>
      <x:c r="R47" s="44"/>
      <x:c r="S47" s="44"/>
      <x:c r="T47" s="44"/>
      <x:c r="U47" s="44"/>
      <x:c r="V47" s="44"/>
      <x:c r="W47" s="44"/>
      <x:c r="X47" s="44"/>
      <x:c r="Y47" s="44"/>
      <x:c r="Z47" s="44"/>
      <x:c r="AA47" s="44"/>
      <x:c r="AB47" s="44"/>
      <x:c r="AC47" s="44"/>
      <x:c r="AD47" s="44"/>
      <x:c r="AE47" s="44"/>
      <x:c r="AF47" s="44"/>
      <x:c r="AG47" s="44"/>
    </x:row>
    <x:row r="48" spans="1:33">
      <x:c r="A48" s="44"/>
      <x:c r="B48" s="69"/>
      <x:c r="C48" s="70"/>
      <x:c r="D48" s="71"/>
      <x:c r="E48" s="71"/>
      <x:c r="F48" s="68"/>
      <x:c r="G48" s="68"/>
      <x:c r="H48" s="68"/>
      <x:c r="I48" s="44"/>
      <x:c r="J48" s="72"/>
      <x:c r="K48" s="73"/>
      <x:c r="L48" s="71"/>
      <x:c r="M48" s="71"/>
      <x:c r="N48" s="68"/>
      <x:c r="O48" s="68"/>
      <x:c r="P48" s="44"/>
      <x:c r="Q48" s="44"/>
      <x:c r="R48" s="44"/>
      <x:c r="S48" s="44"/>
      <x:c r="T48" s="44"/>
      <x:c r="U48" s="44"/>
      <x:c r="V48" s="44"/>
      <x:c r="W48" s="44"/>
      <x:c r="X48" s="44"/>
      <x:c r="Y48" s="44"/>
      <x:c r="Z48" s="44"/>
      <x:c r="AA48" s="44"/>
      <x:c r="AB48" s="44"/>
      <x:c r="AC48" s="44"/>
      <x:c r="AD48" s="44"/>
      <x:c r="AE48" s="44"/>
      <x:c r="AF48" s="44"/>
      <x:c r="AG48" s="44"/>
    </x:row>
    <x:row r="49" spans="1:33">
      <x:c r="A49" s="44"/>
      <x:c r="B49" s="69"/>
      <x:c r="C49" s="70"/>
      <x:c r="D49" s="71"/>
      <x:c r="E49" s="71"/>
      <x:c r="F49" s="68"/>
      <x:c r="G49" s="68"/>
      <x:c r="H49" s="68"/>
      <x:c r="I49" s="44"/>
      <x:c r="J49" s="72"/>
      <x:c r="K49" s="73"/>
      <x:c r="L49" s="71"/>
      <x:c r="M49" s="71"/>
      <x:c r="N49" s="68"/>
      <x:c r="O49" s="68"/>
      <x:c r="P49" s="44"/>
      <x:c r="Q49" s="44"/>
      <x:c r="R49" s="44"/>
      <x:c r="S49" s="44"/>
      <x:c r="T49" s="44"/>
      <x:c r="U49" s="44"/>
      <x:c r="V49" s="44"/>
      <x:c r="W49" s="44"/>
      <x:c r="X49" s="44"/>
      <x:c r="Y49" s="44"/>
      <x:c r="Z49" s="44"/>
      <x:c r="AA49" s="44"/>
      <x:c r="AB49" s="44"/>
      <x:c r="AC49" s="44"/>
      <x:c r="AD49" s="44"/>
      <x:c r="AE49" s="44"/>
      <x:c r="AF49" s="44"/>
      <x:c r="AG49" s="44"/>
    </x:row>
    <x:row r="50" spans="1:33">
      <x:c r="A50" s="44"/>
      <x:c r="B50" s="69"/>
      <x:c r="C50" s="70"/>
      <x:c r="D50" s="71"/>
      <x:c r="E50" s="71"/>
      <x:c r="F50" s="68"/>
      <x:c r="G50" s="68"/>
      <x:c r="H50" s="68"/>
      <x:c r="I50" s="44"/>
      <x:c r="J50" s="72"/>
      <x:c r="K50" s="73"/>
      <x:c r="L50" s="71"/>
      <x:c r="M50" s="71"/>
      <x:c r="N50" s="68"/>
      <x:c r="O50" s="68"/>
      <x:c r="P50" s="44"/>
      <x:c r="Q50" s="44"/>
      <x:c r="R50" s="44"/>
      <x:c r="S50" s="44"/>
      <x:c r="T50" s="44"/>
      <x:c r="U50" s="44"/>
      <x:c r="V50" s="44"/>
      <x:c r="W50" s="44"/>
      <x:c r="X50" s="44"/>
      <x:c r="Y50" s="44"/>
      <x:c r="Z50" s="44"/>
      <x:c r="AA50" s="44"/>
      <x:c r="AB50" s="44"/>
      <x:c r="AC50" s="44"/>
      <x:c r="AD50" s="44"/>
      <x:c r="AE50" s="44"/>
      <x:c r="AF50" s="44"/>
      <x:c r="AG50" s="44"/>
    </x:row>
    <x:row r="51" spans="1:33">
      <x:c r="A51" s="44"/>
      <x:c r="B51" s="69"/>
      <x:c r="C51" s="70"/>
      <x:c r="D51" s="71"/>
      <x:c r="E51" s="71"/>
      <x:c r="F51" s="68"/>
      <x:c r="G51" s="68"/>
      <x:c r="H51" s="68"/>
      <x:c r="I51" s="44"/>
      <x:c r="J51" s="72"/>
      <x:c r="K51" s="73"/>
      <x:c r="L51" s="71"/>
      <x:c r="M51" s="71"/>
      <x:c r="N51" s="68"/>
      <x:c r="O51" s="68"/>
      <x:c r="P51" s="44"/>
      <x:c r="Q51" s="44"/>
      <x:c r="R51" s="44"/>
      <x:c r="S51" s="44"/>
      <x:c r="T51" s="44"/>
      <x:c r="U51" s="44"/>
      <x:c r="V51" s="44"/>
      <x:c r="W51" s="44"/>
      <x:c r="X51" s="44"/>
      <x:c r="Y51" s="44"/>
      <x:c r="Z51" s="44"/>
      <x:c r="AA51" s="44"/>
      <x:c r="AB51" s="44"/>
      <x:c r="AC51" s="44"/>
      <x:c r="AD51" s="44"/>
      <x:c r="AE51" s="44"/>
      <x:c r="AF51" s="44"/>
      <x:c r="AG51" s="44"/>
    </x:row>
    <x:row r="52" spans="1:33">
      <x:c r="A52" s="44"/>
      <x:c r="B52" s="69"/>
      <x:c r="C52" s="70"/>
      <x:c r="D52" s="71"/>
      <x:c r="E52" s="71"/>
      <x:c r="F52" s="68"/>
      <x:c r="G52" s="68"/>
      <x:c r="H52" s="68"/>
      <x:c r="I52" s="44"/>
      <x:c r="J52" s="72"/>
      <x:c r="K52" s="73"/>
      <x:c r="L52" s="71"/>
      <x:c r="M52" s="71"/>
      <x:c r="N52" s="68"/>
      <x:c r="O52" s="68"/>
      <x:c r="P52" s="44"/>
      <x:c r="Q52" s="44"/>
      <x:c r="R52" s="44"/>
      <x:c r="S52" s="44"/>
      <x:c r="T52" s="44"/>
      <x:c r="U52" s="44"/>
      <x:c r="V52" s="44"/>
      <x:c r="W52" s="44"/>
      <x:c r="X52" s="44"/>
      <x:c r="Y52" s="44"/>
      <x:c r="Z52" s="44"/>
      <x:c r="AA52" s="44"/>
      <x:c r="AB52" s="44"/>
      <x:c r="AC52" s="44"/>
      <x:c r="AD52" s="44"/>
      <x:c r="AE52" s="44"/>
      <x:c r="AF52" s="44"/>
      <x:c r="AG52" s="44"/>
    </x:row>
    <x:row r="53" spans="1:33">
      <x:c r="A53" s="44"/>
      <x:c r="B53" s="69"/>
      <x:c r="C53" s="70"/>
      <x:c r="D53" s="71"/>
      <x:c r="E53" s="71"/>
      <x:c r="F53" s="68"/>
      <x:c r="G53" s="68"/>
      <x:c r="H53" s="68"/>
      <x:c r="I53" s="44"/>
      <x:c r="J53" s="72"/>
      <x:c r="K53" s="73"/>
      <x:c r="L53" s="71"/>
      <x:c r="M53" s="71"/>
      <x:c r="N53" s="68"/>
      <x:c r="O53" s="68"/>
      <x:c r="P53" s="44"/>
      <x:c r="Q53" s="44"/>
      <x:c r="R53" s="44"/>
      <x:c r="S53" s="44"/>
      <x:c r="T53" s="44"/>
      <x:c r="U53" s="44"/>
      <x:c r="V53" s="44"/>
      <x:c r="W53" s="44"/>
      <x:c r="X53" s="44"/>
      <x:c r="Y53" s="44"/>
      <x:c r="Z53" s="44"/>
      <x:c r="AA53" s="44"/>
      <x:c r="AB53" s="44"/>
      <x:c r="AC53" s="44"/>
      <x:c r="AD53" s="44"/>
      <x:c r="AE53" s="44"/>
      <x:c r="AF53" s="44"/>
      <x:c r="AG53" s="44"/>
    </x:row>
    <x:row r="54" spans="1:33">
      <x:c r="A54" s="44"/>
      <x:c r="B54" s="69"/>
      <x:c r="C54" s="70"/>
      <x:c r="D54" s="71"/>
      <x:c r="E54" s="71"/>
      <x:c r="F54" s="68"/>
      <x:c r="G54" s="68"/>
      <x:c r="H54" s="68"/>
      <x:c r="I54" s="44"/>
      <x:c r="J54" s="72"/>
      <x:c r="K54" s="73"/>
      <x:c r="L54" s="71"/>
      <x:c r="M54" s="71"/>
      <x:c r="N54" s="68"/>
      <x:c r="O54" s="68"/>
      <x:c r="P54" s="44"/>
      <x:c r="Q54" s="44"/>
      <x:c r="R54" s="44"/>
      <x:c r="S54" s="44"/>
      <x:c r="T54" s="44"/>
      <x:c r="U54" s="44"/>
      <x:c r="V54" s="44"/>
      <x:c r="W54" s="44"/>
      <x:c r="X54" s="44"/>
      <x:c r="Y54" s="44"/>
      <x:c r="Z54" s="44"/>
      <x:c r="AA54" s="44"/>
      <x:c r="AB54" s="44"/>
      <x:c r="AC54" s="44"/>
      <x:c r="AD54" s="44"/>
      <x:c r="AE54" s="44"/>
      <x:c r="AF54" s="44"/>
      <x:c r="AG54" s="44"/>
    </x:row>
    <x:row r="55" spans="1:33">
      <x:c r="A55" s="44"/>
      <x:c r="B55" s="69"/>
      <x:c r="C55" s="70"/>
      <x:c r="D55" s="71"/>
      <x:c r="E55" s="71"/>
      <x:c r="F55" s="68"/>
      <x:c r="G55" s="68"/>
      <x:c r="H55" s="68"/>
      <x:c r="I55" s="44"/>
      <x:c r="J55" s="72"/>
      <x:c r="K55" s="73"/>
      <x:c r="L55" s="71"/>
      <x:c r="M55" s="71"/>
      <x:c r="N55" s="68"/>
      <x:c r="O55" s="68"/>
      <x:c r="P55" s="44"/>
      <x:c r="Q55" s="44"/>
      <x:c r="R55" s="44"/>
      <x:c r="S55" s="44"/>
      <x:c r="T55" s="44"/>
      <x:c r="U55" s="44"/>
      <x:c r="V55" s="44"/>
      <x:c r="W55" s="44"/>
      <x:c r="X55" s="44"/>
      <x:c r="Y55" s="44"/>
      <x:c r="Z55" s="44"/>
      <x:c r="AA55" s="44"/>
      <x:c r="AB55" s="44"/>
      <x:c r="AC55" s="44"/>
      <x:c r="AD55" s="44"/>
      <x:c r="AE55" s="44"/>
      <x:c r="AF55" s="44"/>
      <x:c r="AG55" s="44"/>
    </x:row>
    <x:row r="56" spans="1:33">
      <x:c r="A56" s="44"/>
      <x:c r="B56" s="69"/>
      <x:c r="C56" s="70"/>
      <x:c r="D56" s="71"/>
      <x:c r="E56" s="71"/>
      <x:c r="F56" s="68"/>
      <x:c r="G56" s="68"/>
      <x:c r="H56" s="68"/>
      <x:c r="I56" s="44"/>
      <x:c r="J56" s="72"/>
      <x:c r="K56" s="73"/>
      <x:c r="L56" s="71"/>
      <x:c r="M56" s="71"/>
      <x:c r="N56" s="68"/>
      <x:c r="O56" s="68"/>
      <x:c r="P56" s="44"/>
      <x:c r="Q56" s="44"/>
      <x:c r="R56" s="44"/>
      <x:c r="S56" s="44"/>
      <x:c r="T56" s="44"/>
      <x:c r="U56" s="44"/>
      <x:c r="V56" s="44"/>
      <x:c r="W56" s="44"/>
      <x:c r="X56" s="44"/>
      <x:c r="Y56" s="44"/>
      <x:c r="Z56" s="44"/>
      <x:c r="AA56" s="44"/>
      <x:c r="AB56" s="44"/>
      <x:c r="AC56" s="44"/>
      <x:c r="AD56" s="44"/>
      <x:c r="AE56" s="44"/>
      <x:c r="AF56" s="44"/>
      <x:c r="AG56" s="44"/>
    </x:row>
    <x:row r="57" spans="1:33">
      <x:c r="A57" s="44"/>
      <x:c r="B57" s="69"/>
      <x:c r="C57" s="70"/>
      <x:c r="D57" s="71"/>
      <x:c r="E57" s="71"/>
      <x:c r="F57" s="68"/>
      <x:c r="G57" s="68"/>
      <x:c r="H57" s="68"/>
      <x:c r="I57" s="44"/>
      <x:c r="J57" s="72"/>
      <x:c r="K57" s="73"/>
      <x:c r="L57" s="71"/>
      <x:c r="M57" s="71"/>
      <x:c r="N57" s="68"/>
      <x:c r="O57" s="68"/>
      <x:c r="P57" s="44"/>
      <x:c r="Q57" s="44"/>
      <x:c r="R57" s="44"/>
      <x:c r="S57" s="44"/>
      <x:c r="T57" s="44"/>
      <x:c r="U57" s="44"/>
      <x:c r="V57" s="44"/>
      <x:c r="W57" s="44"/>
      <x:c r="X57" s="44"/>
      <x:c r="Y57" s="44"/>
      <x:c r="Z57" s="44"/>
      <x:c r="AA57" s="44"/>
      <x:c r="AB57" s="44"/>
      <x:c r="AC57" s="44"/>
      <x:c r="AD57" s="44"/>
      <x:c r="AE57" s="44"/>
      <x:c r="AF57" s="44"/>
      <x:c r="AG57" s="44"/>
    </x:row>
    <x:row r="58" spans="1:33">
      <x:c r="A58" s="44"/>
      <x:c r="B58" s="69"/>
      <x:c r="C58" s="70"/>
      <x:c r="D58" s="71"/>
      <x:c r="E58" s="71"/>
      <x:c r="F58" s="68"/>
      <x:c r="G58" s="68"/>
      <x:c r="H58" s="68"/>
      <x:c r="I58" s="44"/>
      <x:c r="J58" s="72"/>
      <x:c r="K58" s="73"/>
      <x:c r="L58" s="71"/>
      <x:c r="M58" s="71"/>
      <x:c r="N58" s="68"/>
      <x:c r="O58" s="68"/>
      <x:c r="P58" s="44"/>
      <x:c r="Q58" s="44"/>
      <x:c r="R58" s="44"/>
      <x:c r="S58" s="44"/>
      <x:c r="T58" s="44"/>
      <x:c r="U58" s="44"/>
      <x:c r="V58" s="44"/>
      <x:c r="W58" s="44"/>
      <x:c r="X58" s="44"/>
      <x:c r="Y58" s="44"/>
      <x:c r="Z58" s="44"/>
      <x:c r="AA58" s="44"/>
      <x:c r="AB58" s="44"/>
      <x:c r="AC58" s="44"/>
      <x:c r="AD58" s="44"/>
      <x:c r="AE58" s="44"/>
      <x:c r="AF58" s="44"/>
      <x:c r="AG58" s="44"/>
    </x:row>
    <x:row r="59" spans="1:33">
      <x:c r="A59" s="44"/>
      <x:c r="B59" s="69"/>
      <x:c r="C59" s="70"/>
      <x:c r="D59" s="71"/>
      <x:c r="E59" s="71"/>
      <x:c r="F59" s="68"/>
      <x:c r="G59" s="68"/>
      <x:c r="H59" s="68"/>
      <x:c r="I59" s="44"/>
      <x:c r="J59" s="72"/>
      <x:c r="K59" s="73"/>
      <x:c r="L59" s="71"/>
      <x:c r="M59" s="71"/>
      <x:c r="N59" s="68"/>
      <x:c r="O59" s="68"/>
      <x:c r="P59" s="44"/>
      <x:c r="Q59" s="44"/>
      <x:c r="R59" s="44"/>
      <x:c r="S59" s="44"/>
      <x:c r="T59" s="44"/>
      <x:c r="U59" s="44"/>
      <x:c r="V59" s="44"/>
      <x:c r="W59" s="44"/>
      <x:c r="X59" s="44"/>
      <x:c r="Y59" s="44"/>
      <x:c r="Z59" s="44"/>
      <x:c r="AA59" s="44"/>
      <x:c r="AB59" s="44"/>
      <x:c r="AC59" s="44"/>
      <x:c r="AD59" s="44"/>
      <x:c r="AE59" s="44"/>
      <x:c r="AF59" s="44"/>
      <x:c r="AG59" s="44"/>
    </x:row>
    <x:row r="60" spans="1:33">
      <x:c r="A60" s="44"/>
      <x:c r="B60" s="69"/>
      <x:c r="C60" s="70"/>
      <x:c r="D60" s="71"/>
      <x:c r="E60" s="71"/>
      <x:c r="F60" s="68"/>
      <x:c r="G60" s="68"/>
      <x:c r="H60" s="68"/>
      <x:c r="I60" s="44"/>
      <x:c r="J60" s="72"/>
      <x:c r="K60" s="73"/>
      <x:c r="L60" s="71"/>
      <x:c r="M60" s="71"/>
      <x:c r="N60" s="68"/>
      <x:c r="O60" s="68"/>
      <x:c r="P60" s="44"/>
      <x:c r="Q60" s="44"/>
      <x:c r="R60" s="44"/>
      <x:c r="S60" s="44"/>
      <x:c r="T60" s="44"/>
      <x:c r="U60" s="44"/>
      <x:c r="V60" s="44"/>
      <x:c r="W60" s="44"/>
      <x:c r="X60" s="44"/>
      <x:c r="Y60" s="44"/>
      <x:c r="Z60" s="44"/>
      <x:c r="AA60" s="44"/>
      <x:c r="AB60" s="44"/>
      <x:c r="AC60" s="44"/>
      <x:c r="AD60" s="44"/>
      <x:c r="AE60" s="44"/>
      <x:c r="AF60" s="44"/>
      <x:c r="AG60" s="44"/>
    </x:row>
    <x:row r="61" spans="1:33">
      <x:c r="A61" s="44"/>
      <x:c r="B61" s="69"/>
      <x:c r="C61" s="70"/>
      <x:c r="D61" s="71"/>
      <x:c r="E61" s="71"/>
      <x:c r="F61" s="68"/>
      <x:c r="G61" s="68"/>
      <x:c r="H61" s="68"/>
      <x:c r="I61" s="44"/>
      <x:c r="J61" s="72"/>
      <x:c r="K61" s="73"/>
      <x:c r="L61" s="71"/>
      <x:c r="M61" s="71"/>
      <x:c r="N61" s="68"/>
      <x:c r="O61" s="68"/>
      <x:c r="P61" s="44"/>
      <x:c r="Q61" s="44"/>
      <x:c r="R61" s="44"/>
      <x:c r="S61" s="44"/>
      <x:c r="T61" s="44"/>
      <x:c r="U61" s="44"/>
      <x:c r="V61" s="44"/>
      <x:c r="W61" s="44"/>
      <x:c r="X61" s="44"/>
      <x:c r="Y61" s="44"/>
      <x:c r="Z61" s="44"/>
      <x:c r="AA61" s="44"/>
      <x:c r="AB61" s="44"/>
      <x:c r="AC61" s="44"/>
      <x:c r="AD61" s="44"/>
      <x:c r="AE61" s="44"/>
      <x:c r="AF61" s="44"/>
      <x:c r="AG61" s="44"/>
    </x:row>
    <x:row r="62" spans="1:33">
      <x:c r="A62" s="44"/>
      <x:c r="B62" s="69"/>
      <x:c r="C62" s="70"/>
      <x:c r="D62" s="71"/>
      <x:c r="E62" s="71"/>
      <x:c r="F62" s="68"/>
      <x:c r="G62" s="68"/>
      <x:c r="H62" s="68"/>
      <x:c r="I62" s="44"/>
      <x:c r="J62" s="72"/>
      <x:c r="K62" s="73"/>
      <x:c r="L62" s="71"/>
      <x:c r="M62" s="71"/>
      <x:c r="N62" s="68"/>
      <x:c r="O62" s="68"/>
      <x:c r="P62" s="44"/>
      <x:c r="Q62" s="44"/>
      <x:c r="R62" s="44"/>
      <x:c r="S62" s="44"/>
      <x:c r="T62" s="44"/>
      <x:c r="U62" s="44"/>
      <x:c r="V62" s="44"/>
      <x:c r="W62" s="44"/>
      <x:c r="X62" s="44"/>
      <x:c r="Y62" s="44"/>
      <x:c r="Z62" s="44"/>
      <x:c r="AA62" s="44"/>
      <x:c r="AB62" s="44"/>
      <x:c r="AC62" s="44"/>
      <x:c r="AD62" s="44"/>
      <x:c r="AE62" s="44"/>
      <x:c r="AF62" s="44"/>
      <x:c r="AG62" s="44"/>
    </x:row>
    <x:row r="63" spans="1:33">
      <x:c r="A63" s="44"/>
      <x:c r="B63" s="69"/>
      <x:c r="C63" s="70"/>
      <x:c r="D63" s="71"/>
      <x:c r="E63" s="71"/>
      <x:c r="F63" s="68"/>
      <x:c r="G63" s="68"/>
      <x:c r="H63" s="68"/>
      <x:c r="I63" s="44"/>
      <x:c r="J63" s="72"/>
      <x:c r="K63" s="73"/>
      <x:c r="L63" s="71"/>
      <x:c r="M63" s="71"/>
      <x:c r="N63" s="68"/>
      <x:c r="O63" s="68"/>
      <x:c r="P63" s="44"/>
      <x:c r="Q63" s="44"/>
      <x:c r="R63" s="44"/>
      <x:c r="S63" s="44"/>
      <x:c r="T63" s="44"/>
      <x:c r="U63" s="44"/>
      <x:c r="V63" s="44"/>
      <x:c r="W63" s="44"/>
      <x:c r="X63" s="44"/>
      <x:c r="Y63" s="44"/>
      <x:c r="Z63" s="44"/>
      <x:c r="AA63" s="44"/>
      <x:c r="AB63" s="44"/>
      <x:c r="AC63" s="44"/>
      <x:c r="AD63" s="44"/>
      <x:c r="AE63" s="44"/>
      <x:c r="AF63" s="44"/>
      <x:c r="AG63" s="44"/>
    </x:row>
    <x:row r="64" spans="1:33">
      <x:c r="A64" s="44"/>
      <x:c r="B64" s="69"/>
      <x:c r="C64" s="70"/>
      <x:c r="D64" s="71"/>
      <x:c r="E64" s="71"/>
      <x:c r="F64" s="68"/>
      <x:c r="G64" s="68"/>
      <x:c r="H64" s="68"/>
      <x:c r="I64" s="44"/>
      <x:c r="J64" s="72"/>
      <x:c r="K64" s="73"/>
      <x:c r="L64" s="71"/>
      <x:c r="M64" s="71"/>
      <x:c r="N64" s="68"/>
      <x:c r="O64" s="68"/>
      <x:c r="P64" s="44"/>
      <x:c r="Q64" s="44"/>
      <x:c r="R64" s="44"/>
      <x:c r="S64" s="44"/>
      <x:c r="T64" s="44"/>
      <x:c r="U64" s="44"/>
      <x:c r="V64" s="44"/>
      <x:c r="W64" s="44"/>
      <x:c r="X64" s="44"/>
      <x:c r="Y64" s="44"/>
      <x:c r="Z64" s="44"/>
      <x:c r="AA64" s="44"/>
      <x:c r="AB64" s="44"/>
      <x:c r="AC64" s="44"/>
      <x:c r="AD64" s="44"/>
      <x:c r="AE64" s="44"/>
      <x:c r="AF64" s="44"/>
      <x:c r="AG64" s="44"/>
    </x:row>
    <x:row r="65" spans="1:33">
      <x:c r="A65" s="44"/>
      <x:c r="B65" s="69"/>
      <x:c r="C65" s="70"/>
      <x:c r="D65" s="71"/>
      <x:c r="E65" s="71"/>
      <x:c r="F65" s="68"/>
      <x:c r="G65" s="68"/>
      <x:c r="H65" s="68"/>
      <x:c r="I65" s="44"/>
      <x:c r="J65" s="72"/>
      <x:c r="K65" s="73"/>
      <x:c r="L65" s="71"/>
      <x:c r="M65" s="71"/>
      <x:c r="N65" s="68"/>
      <x:c r="O65" s="68"/>
      <x:c r="P65" s="44"/>
      <x:c r="Q65" s="44"/>
      <x:c r="R65" s="44"/>
      <x:c r="S65" s="44"/>
      <x:c r="T65" s="44"/>
      <x:c r="U65" s="44"/>
      <x:c r="V65" s="44"/>
      <x:c r="W65" s="44"/>
      <x:c r="X65" s="44"/>
      <x:c r="Y65" s="44"/>
      <x:c r="Z65" s="44"/>
      <x:c r="AA65" s="44"/>
      <x:c r="AB65" s="44"/>
      <x:c r="AC65" s="44"/>
      <x:c r="AD65" s="44"/>
      <x:c r="AE65" s="44"/>
      <x:c r="AF65" s="44"/>
      <x:c r="AG65" s="44"/>
    </x:row>
    <x:row r="66" spans="1:33">
      <x:c r="A66" s="10"/>
      <x:c r="B66" s="14"/>
      <x:c r="C66" s="15"/>
      <x:c r="D66" s="16"/>
      <x:c r="E66" s="16"/>
      <x:c r="F66" s="17"/>
      <x:c r="G66" s="17"/>
      <x:c r="H66" s="17"/>
      <x:c r="I66" s="10"/>
      <x:c r="J66" s="42"/>
      <x:c r="K66" s="31"/>
      <x:c r="L66" s="16"/>
      <x:c r="M66" s="16"/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10"/>
      <x:c r="C67" s="10"/>
      <x:c r="D67" s="10"/>
      <x:c r="E67" s="10"/>
      <x:c r="F67" s="10"/>
      <x:c r="G67" s="10"/>
      <x:c r="H67" s="10"/>
      <x:c r="I67" s="10"/>
      <x:c r="J67" s="10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10"/>
      <x:c r="C68" s="10"/>
      <x:c r="D68" s="10"/>
      <x:c r="E68" s="10"/>
      <x:c r="F68" s="10"/>
      <x:c r="G68" s="10"/>
      <x:c r="H68" s="10"/>
      <x:c r="I68" s="10"/>
      <x:c r="J68" s="10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10"/>
      <x:c r="C69" s="10"/>
      <x:c r="D69" s="10"/>
      <x:c r="E69" s="10"/>
      <x:c r="F69" s="10"/>
      <x:c r="G69" s="10"/>
      <x:c r="H69" s="10"/>
      <x:c r="I69" s="10"/>
      <x:c r="J69" s="10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10"/>
      <x:c r="C70" s="10"/>
      <x:c r="D70" s="10"/>
      <x:c r="E70" s="10"/>
      <x:c r="F70" s="10"/>
      <x:c r="G70" s="10"/>
      <x:c r="H70" s="10"/>
      <x:c r="I70" s="10"/>
      <x:c r="J70" s="10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10"/>
      <x:c r="C71" s="10"/>
      <x:c r="D71" s="10"/>
      <x:c r="E71" s="10"/>
      <x:c r="F71" s="10"/>
      <x:c r="G71" s="10"/>
      <x:c r="H71" s="10"/>
      <x:c r="I71" s="10"/>
      <x:c r="J71" s="10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10"/>
      <x:c r="C72" s="10"/>
      <x:c r="D72" s="10"/>
      <x:c r="E72" s="10"/>
      <x:c r="F72" s="10"/>
      <x:c r="G72" s="10"/>
      <x:c r="H72" s="10"/>
      <x:c r="I72" s="10"/>
      <x:c r="J72" s="10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10"/>
      <x:c r="B73" s="10"/>
      <x:c r="C73" s="10"/>
      <x:c r="D73" s="10"/>
      <x:c r="E73" s="10"/>
      <x:c r="F73" s="10"/>
      <x:c r="G73" s="10"/>
      <x:c r="H73" s="10"/>
      <x:c r="I73" s="10"/>
      <x:c r="J73" s="10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</x:row>
    <x:row r="74" spans="1:33">
      <x:c r="A74" s="10"/>
      <x:c r="B74" s="10"/>
      <x:c r="C74" s="10"/>
      <x:c r="D74" s="10"/>
      <x:c r="E74" s="10"/>
      <x:c r="F74" s="10"/>
      <x:c r="G74" s="10"/>
      <x:c r="H74" s="10"/>
      <x:c r="I74" s="10"/>
      <x:c r="J74" s="10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</x:row>
    <x:row r="75" spans="1:33">
      <x:c r="A75" s="10"/>
      <x:c r="B75" s="10"/>
      <x:c r="C75" s="10"/>
      <x:c r="D75" s="10"/>
      <x:c r="E75" s="10"/>
      <x:c r="F75" s="10"/>
      <x:c r="G75" s="10"/>
      <x:c r="H75" s="10"/>
      <x:c r="I75" s="10"/>
      <x:c r="J75" s="10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</x:row>
    <x:row r="76" spans="1:33">
      <x:c r="A76" s="10"/>
      <x:c r="B76" s="10"/>
      <x:c r="C76" s="10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</x:sheetData>
  <x:autoFilter ref="J15:M29"/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3" operator="lessThan">
      <x:formula>0</x:formula>
    </x:cfRule>
  </x:conditionalFormatting>
  <x:conditionalFormatting sqref="C9:S9">
    <x:cfRule type="cellIs" dxfId="22" priority="4" operator="lessThan">
      <x:formula>0</x:formula>
    </x:cfRule>
  </x:conditionalFormatting>
  <x:conditionalFormatting sqref="V10:V10">
    <x:cfRule type="cellIs" dxfId="20" priority="6" operator="greaterThan">
      <x:formula>$V$14</x:formula>
    </x:cfRule>
    <x:cfRule type="cellIs" dxfId="21" priority="5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F22" activeCellId="0" sqref="F22:F2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51" t="s">
        <x:v>116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3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11"/>
      <x:c r="N4" s="54" t="s">
        <x:v>66</x:v>
      </x:c>
      <x:c r="O4" s="54"/>
      <x:c r="Q4" s="54" t="s">
        <x:v>1</x:v>
      </x:c>
      <x:c r="R4" s="54"/>
      <x:c r="S4" s="11"/>
      <x:c r="V4" s="11"/>
      <x:c r="W4" s="11"/>
      <x:c r="X4" s="11"/>
      <x:c r="Y4" s="11"/>
      <x:c r="Z4" s="11"/>
    </x:row>
    <x:row r="5" spans="1:26">
      <x:c r="A5" s="10"/>
      <x:c r="B5" s="55" t="s">
        <x:v>33</x:v>
      </x:c>
      <x:c r="C5" s="57" t="s">
        <x:v>80</x:v>
      </x:c>
      <x:c r="D5" s="58"/>
      <x:c r="E5" s="57" t="s">
        <x:v>63</x:v>
      </x:c>
      <x:c r="F5" s="58"/>
      <x:c r="G5" s="57" t="s">
        <x:v>84</x:v>
      </x:c>
      <x:c r="H5" s="58"/>
      <x:c r="I5" s="57" t="s">
        <x:v>115</x:v>
      </x:c>
      <x:c r="J5" s="58"/>
      <x:c r="K5" s="57" t="s">
        <x:v>78</x:v>
      </x:c>
      <x:c r="L5" s="59"/>
      <x:c r="M5" s="10"/>
      <x:c r="N5" s="8" t="s">
        <x:v>8</x:v>
      </x:c>
      <x:c r="O5" s="7">
        <x:f>R5+SUM(C8:L8)</x:f>
        <x:v>48800000</x:v>
      </x:c>
      <x:c r="Q5" s="8" t="s">
        <x:v>8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67"/>
      <x:c r="C6" s="61" t="s">
        <x:v>109</x:v>
      </x:c>
      <x:c r="D6" s="62"/>
      <x:c r="E6" s="63" t="s">
        <x:v>109</x:v>
      </x:c>
      <x:c r="F6" s="64"/>
      <x:c r="G6" s="63" t="s">
        <x:v>118</x:v>
      </x:c>
      <x:c r="H6" s="64"/>
      <x:c r="I6" s="61" t="s">
        <x:v>13</x:v>
      </x:c>
      <x:c r="J6" s="62"/>
      <x:c r="K6" s="25" t="s">
        <x:v>15</x:v>
      </x:c>
      <x:c r="L6" s="25" t="s">
        <x:v>86</x:v>
      </x:c>
      <x:c r="M6" s="10"/>
      <x:c r="N6" s="8" t="s">
        <x:v>32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65</x:v>
      </x:c>
      <x:c r="C7" s="60">
        <x:v>0</x:v>
      </x:c>
      <x:c r="D7" s="60"/>
      <x:c r="E7" s="65">
        <x:f>SUM('1월(자산)'!E7:F8)</x:f>
        <x:v>39179849</x:v>
      </x:c>
      <x:c r="F7" s="66"/>
      <x:c r="G7" s="65">
        <x:f>SUM('1월(자산)'!G7:H8)</x:f>
        <x:v>6900000</x:v>
      </x:c>
      <x:c r="H7" s="66"/>
      <x:c r="I7" s="60">
        <x:f>SUM('1월(자산)'!I7:J8)</x:f>
        <x:v>1000000</x:v>
      </x:c>
      <x:c r="J7" s="6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14</x:v>
      </x:c>
      <x:c r="C8" s="60">
        <x:v>0</x:v>
      </x:c>
      <x:c r="D8" s="60"/>
      <x:c r="E8" s="65">
        <x:v>0</x:v>
      </x:c>
      <x:c r="F8" s="66"/>
      <x:c r="G8" s="65">
        <x:v>100000</x:v>
      </x:c>
      <x:c r="H8" s="66"/>
      <x:c r="I8" s="60">
        <x:v>1800000</x:v>
      </x:c>
      <x:c r="J8" s="60"/>
      <x:c r="K8" s="7">
        <x:v>0</x:v>
      </x:c>
      <x:c r="L8" s="7">
        <x:v>0</x:v>
      </x:c>
      <x:c r="M8" s="10"/>
      <x:c r="N8" s="54" t="s">
        <x:v>48</x:v>
      </x:c>
      <x:c r="O8" s="54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98</x:v>
      </x:c>
      <x:c r="C9" s="60">
        <x:f>C8*0</x:f>
        <x:v>0</x:v>
      </x:c>
      <x:c r="D9" s="60"/>
      <x:c r="E9" s="60">
        <x:f>E8*0</x:f>
        <x:v>0</x:v>
      </x:c>
      <x:c r="F9" s="60"/>
      <x:c r="G9" s="60">
        <x:f>G8*0</x:f>
        <x:v>0</x:v>
      </x:c>
      <x:c r="H9" s="60"/>
      <x:c r="I9" s="60">
        <x:f>I8*0</x:f>
        <x:v>0</x:v>
      </x:c>
      <x:c r="J9" s="60"/>
      <x:c r="K9" s="7">
        <x:f>K8*0</x:f>
        <x:v>0</x:v>
      </x:c>
      <x:c r="L9" s="7">
        <x:f>L8*0</x:f>
        <x:v>0</x:v>
      </x:c>
      <x:c r="M9" s="10"/>
      <x:c r="N9" s="8" t="s">
        <x:v>8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51" t="s">
        <x:v>103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0"/>
      <x:c r="R4" s="50"/>
      <x:c r="S4" s="50"/>
      <x:c r="T4" s="11"/>
      <x:c r="U4" s="54" t="s">
        <x:v>66</x:v>
      </x:c>
      <x:c r="V4" s="5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55" t="s">
        <x:v>33</x:v>
      </x:c>
      <x:c r="C5" s="57" t="s">
        <x:v>16</x:v>
      </x:c>
      <x:c r="D5" s="58"/>
      <x:c r="E5" s="57" t="s">
        <x:v>87</x:v>
      </x:c>
      <x:c r="F5" s="59"/>
      <x:c r="G5" s="59"/>
      <x:c r="H5" s="59"/>
      <x:c r="I5" s="59"/>
      <x:c r="J5" s="58"/>
      <x:c r="K5" s="57" t="s">
        <x:v>108</x:v>
      </x:c>
      <x:c r="L5" s="59"/>
      <x:c r="M5" s="59"/>
      <x:c r="N5" s="59"/>
      <x:c r="O5" s="58"/>
      <x:c r="P5" s="55" t="s">
        <x:v>35</x:v>
      </x:c>
      <x:c r="Q5" s="57" t="s">
        <x:v>12</x:v>
      </x:c>
      <x:c r="R5" s="58"/>
      <x:c r="S5" s="55" t="s">
        <x:v>117</x:v>
      </x:c>
      <x:c r="T5" s="10"/>
      <x:c r="U5" s="8" t="s">
        <x:v>92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56"/>
      <x:c r="C6" s="8" t="s">
        <x:v>110</x:v>
      </x:c>
      <x:c r="D6" s="8" t="s">
        <x:v>19</x:v>
      </x:c>
      <x:c r="E6" s="8" t="s">
        <x:v>42</x:v>
      </x:c>
      <x:c r="F6" s="8" t="s">
        <x:v>62</x:v>
      </x:c>
      <x:c r="G6" s="8" t="s">
        <x:v>10</x:v>
      </x:c>
      <x:c r="H6" s="8" t="s">
        <x:v>75</x:v>
      </x:c>
      <x:c r="I6" s="8" t="s">
        <x:v>77</x:v>
      </x:c>
      <x:c r="J6" s="8" t="s">
        <x:v>24</x:v>
      </x:c>
      <x:c r="K6" s="8" t="s">
        <x:v>27</x:v>
      </x:c>
      <x:c r="L6" s="8" t="s">
        <x:v>60</x:v>
      </x:c>
      <x:c r="M6" s="20" t="s">
        <x:v>17</x:v>
      </x:c>
      <x:c r="N6" s="20" t="s">
        <x:v>97</x:v>
      </x:c>
      <x:c r="O6" s="20" t="s">
        <x:v>113</x:v>
      </x:c>
      <x:c r="P6" s="56"/>
      <x:c r="Q6" s="8" t="s">
        <x:v>115</x:v>
      </x:c>
      <x:c r="R6" s="8" t="s">
        <x:v>99</x:v>
      </x:c>
      <x:c r="S6" s="56"/>
      <x:c r="T6" s="10"/>
      <x:c r="U6" s="8" t="s">
        <x:v>45</x:v>
      </x:c>
      <x:c r="V6" s="7">
        <x:f>J10+O10+P10</x:f>
        <x:v>2861506</x:v>
      </x:c>
      <x:c r="W6" s="10" t="s">
        <x:v>122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4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28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79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38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68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69</x:v>
      </x:c>
      <x:c r="V9" s="7">
        <x:f>V5-(V6+V7+V8)</x:f>
        <x:v>-59159</x:v>
      </x:c>
      <x:c r="W9" s="13" t="s">
        <x:v>121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114</x:v>
      </x:c>
      <x:c r="V10" s="23">
        <x:f>V6/V5</x:f>
        <x:v>0.62720042995414427</x:v>
      </x:c>
      <x:c r="W10" s="10" t="s">
        <x:v>95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</x:v>
      </x:c>
      <x:c r="V11" s="23">
        <x:f>V7/V5</x:f>
        <x:v>0.24110397565112868</x:v>
      </x:c>
      <x:c r="W11" s="10" t="s">
        <x:v>104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47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44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50" t="s">
        <x:v>73</x:v>
      </x:c>
      <x:c r="C14" s="50"/>
      <x:c r="D14" s="50"/>
      <x:c r="E14" s="50"/>
      <x:c r="F14" s="17" t="s">
        <x:v>22</x:v>
      </x:c>
      <x:c r="G14" s="17"/>
      <x:c r="H14" s="17"/>
      <x:c r="I14" s="11"/>
      <x:c r="J14" s="50" t="s">
        <x:v>29</x:v>
      </x:c>
      <x:c r="K14" s="50"/>
      <x:c r="L14" s="50"/>
      <x:c r="M14" s="50"/>
      <x:c r="N14" s="11"/>
      <x:c r="O14" s="11"/>
      <x:c r="P14" s="11"/>
      <x:c r="Q14" s="11"/>
      <x:c r="R14" s="11"/>
      <x:c r="S14" s="11"/>
      <x:c r="T14" s="11"/>
      <x:c r="U14" s="8" t="s">
        <x:v>96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20</x:v>
      </x:c>
      <x:c r="C15" s="8" t="s">
        <x:v>65</x:v>
      </x:c>
      <x:c r="D15" s="8" t="s">
        <x:v>34</x:v>
      </x:c>
      <x:c r="E15" s="8" t="s">
        <x:v>33</x:v>
      </x:c>
      <x:c r="F15" s="17"/>
      <x:c r="G15" s="17"/>
      <x:c r="H15" s="17"/>
      <x:c r="I15" s="10"/>
      <x:c r="J15" s="8" t="s">
        <x:v>20</x:v>
      </x:c>
      <x:c r="K15" s="8" t="s">
        <x:v>65</x:v>
      </x:c>
      <x:c r="L15" s="8" t="s">
        <x:v>34</x:v>
      </x:c>
      <x:c r="M15" s="8" t="s">
        <x:v>33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107</x:v>
      </x:c>
      <x:c r="E16" s="16" t="s">
        <x:v>76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30</x:v>
      </x:c>
      <x:c r="M16" s="1" t="s">
        <x:v>75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107</x:v>
      </x:c>
      <x:c r="E17" s="16" t="s">
        <x:v>76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70</x:v>
      </x:c>
      <x:c r="M17" s="16" t="s">
        <x:v>10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119</x:v>
      </x:c>
      <x:c r="E18" s="16" t="s">
        <x:v>76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39</x:v>
      </x:c>
      <x:c r="M18" s="16" t="s">
        <x:v>10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107</x:v>
      </x:c>
      <x:c r="E19" s="16" t="s">
        <x:v>76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83</x:v>
      </x:c>
      <x:c r="M19" s="16" t="s">
        <x:v>10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52</x:v>
      </x:c>
      <x:c r="E20" s="16" t="s">
        <x:v>77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106</x:v>
      </x:c>
      <x:c r="M20" s="16" t="s">
        <x:v>10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120</x:v>
      </x:c>
      <x:c r="E21" s="16" t="s">
        <x:v>50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37</x:v>
      </x:c>
      <x:c r="M21" s="16" t="s">
        <x:v>75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3</x:v>
      </x:c>
      <x:c r="E22" s="16" t="s">
        <x:v>76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82</x:v>
      </x:c>
      <x:c r="M22" s="16" t="s">
        <x:v>62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107</x:v>
      </x:c>
      <x:c r="E23" s="16" t="s">
        <x:v>76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21</x:v>
      </x:c>
      <x:c r="M23" s="16" t="s">
        <x:v>75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107</x:v>
      </x:c>
      <x:c r="E24" s="16" t="s">
        <x:v>76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105</x:v>
      </x:c>
      <x:c r="M24" s="16" t="s">
        <x:v>75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107</x:v>
      </x:c>
      <x:c r="E25" s="16" t="s">
        <x:v>76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58</x:v>
      </x:c>
      <x:c r="M25" s="16" t="s">
        <x:v>10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107</x:v>
      </x:c>
      <x:c r="E26" s="16" t="s">
        <x:v>76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88</x:v>
      </x:c>
      <x:c r="M26" s="16" t="s">
        <x:v>10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107</x:v>
      </x:c>
      <x:c r="E27" s="16" t="s">
        <x:v>76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3</x:v>
      </x:c>
      <x:c r="M27" s="16" t="s">
        <x:v>10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107</x:v>
      </x:c>
      <x:c r="E28" s="16" t="s">
        <x:v>76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67</x:v>
      </x:c>
      <x:c r="M28" s="16" t="s">
        <x:v>75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107</x:v>
      </x:c>
      <x:c r="E29" s="16" t="s">
        <x:v>76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91</x:v>
      </x:c>
      <x:c r="M29" s="16" t="s">
        <x:v>10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28</x:v>
      </x:c>
      <x:c r="E30" s="16" t="s">
        <x:v>89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53</x:v>
      </x:c>
      <x:c r="M30" s="16" t="s">
        <x:v>10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52</x:v>
      </x:c>
      <x:c r="E31" s="16" t="s">
        <x:v>77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31</x:v>
      </x:c>
      <x:c r="M31" s="16" t="s">
        <x:v>24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107</x:v>
      </x:c>
      <x:c r="E32" s="16" t="s">
        <x:v>76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9</x:v>
      </x:c>
      <x:c r="M32" s="16" t="s">
        <x:v>24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107</x:v>
      </x:c>
      <x:c r="E33" s="16" t="s">
        <x:v>76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37</x:v>
      </x:c>
      <x:c r="M33" s="16" t="s">
        <x:v>75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11</x:v>
      </x:c>
      <x:c r="E34" s="16" t="s">
        <x:v>76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107</x:v>
      </x:c>
      <x:c r="M34" s="16" t="s">
        <x:v>10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107</x:v>
      </x:c>
      <x:c r="E35" s="16" t="s">
        <x:v>76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72</x:v>
      </x:c>
      <x:c r="M35" s="16" t="s">
        <x:v>10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106</x:v>
      </x:c>
      <x:c r="E36" s="16" t="s">
        <x:v>76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107</x:v>
      </x:c>
      <x:c r="M36" s="16" t="s">
        <x:v>10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107</x:v>
      </x:c>
      <x:c r="E37" s="16" t="s">
        <x:v>76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61</x:v>
      </x:c>
      <x:c r="M37" s="16" t="s">
        <x:v>75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107</x:v>
      </x:c>
      <x:c r="E38" s="16" t="s">
        <x:v>76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40" t="s">
        <x:v>2</x:v>
      </x:c>
      <x:c r="M38" s="40" t="s">
        <x:v>77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39</x:v>
      </x:c>
      <x:c r="M39" s="16" t="s">
        <x:v>10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3</x:v>
      </x:c>
      <x:c r="M40" s="16" t="s">
        <x:v>10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41</x:v>
      </x:c>
      <x:c r="M41" s="16" t="s">
        <x:v>75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107</x:v>
      </x:c>
      <x:c r="M42" s="16" t="s">
        <x:v>10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11</x:v>
      </x:c>
      <x:c r="M43" s="16" t="s">
        <x:v>10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39</x:v>
      </x:c>
      <x:c r="M44" s="16" t="s">
        <x:v>10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107</x:v>
      </x:c>
      <x:c r="M45" s="16" t="s">
        <x:v>10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40" t="s">
        <x:v>6</x:v>
      </x:c>
      <x:c r="M46" s="16" t="s">
        <x:v>75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26</x:v>
      </x:c>
      <x:c r="M47" s="16" t="s">
        <x:v>75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59</x:v>
      </x:c>
      <x:c r="M48" s="16" t="s">
        <x:v>10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93</x:v>
      </x:c>
      <x:c r="M49" s="16" t="s">
        <x:v>10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100</x:v>
      </x:c>
      <x:c r="M50" s="16" t="s">
        <x:v>62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39</x:v>
      </x:c>
      <x:c r="M51" s="16" t="s">
        <x:v>10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39</x:v>
      </x:c>
      <x:c r="M52" s="16" t="s">
        <x:v>10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40" t="s">
        <x:v>102</x:v>
      </x:c>
      <x:c r="M53" s="16" t="s">
        <x:v>75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5</x:v>
      </x:c>
      <x:c r="M54" s="16" t="s">
        <x:v>75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39</x:v>
      </x:c>
      <x:c r="M55" s="16" t="s">
        <x:v>10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39</x:v>
      </x:c>
      <x:c r="M56" s="16" t="s">
        <x:v>10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43</x:v>
      </x:c>
      <x:c r="M57" s="16" t="s">
        <x:v>75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0</x:v>
      </x:c>
      <x:c r="M58" s="16" t="s">
        <x:v>46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39</x:v>
      </x:c>
      <x:c r="M59" s="16" t="s">
        <x:v>46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23</x:v>
      </x:c>
      <x:c r="M60" s="16" t="s">
        <x:v>10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94</x:v>
      </x:c>
      <x:c r="M61" s="16" t="s">
        <x:v>10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85</x:v>
      </x:c>
      <x:c r="M62" s="16" t="s">
        <x:v>75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39</x:v>
      </x:c>
      <x:c r="M63" s="16" t="s">
        <x:v>10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57</x:v>
      </x:c>
      <x:c r="M64" s="16" t="s">
        <x:v>62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11</x:v>
      </x:c>
      <x:c r="M65" s="16" t="s">
        <x:v>10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105</x:v>
      </x:c>
      <x:c r="M66" s="16" t="s">
        <x:v>75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56</x:v>
      </x:c>
      <x:c r="M67" s="16" t="s">
        <x:v>75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71</x:v>
      </x:c>
      <x:c r="M68" s="16" t="s">
        <x:v>75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107</x:v>
      </x:c>
      <x:c r="M69" s="16" t="s">
        <x:v>10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18</x:v>
      </x:c>
      <x:c r="M70" s="16" t="s">
        <x:v>10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11</x:v>
      </x:c>
      <x:c r="M71" s="33" t="s">
        <x:v>10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39</x:v>
      </x:c>
      <x:c r="M72" s="16" t="s">
        <x:v>75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82</x:v>
      </x:c>
      <x:c r="M73" s="33" t="s">
        <x:v>28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101</x:v>
      </x:c>
      <x:c r="M74" s="33" t="s">
        <x:v>75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58</x:v>
      </x:c>
      <x:c r="M75" s="33" t="s">
        <x:v>10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124</x:v>
      </x:c>
      <x:c r="M76" s="33" t="s">
        <x:v>75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11</x:v>
      </x:c>
      <x:c r="M77" s="33" t="s">
        <x:v>10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39</x:v>
      </x:c>
      <x:c r="M78" s="33" t="s">
        <x:v>75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9" priority="5" operator="lessThan">
      <x:formula>0</x:formula>
    </x:cfRule>
  </x:conditionalFormatting>
  <x:conditionalFormatting sqref="C9:S9">
    <x:cfRule type="cellIs" dxfId="28" priority="7" operator="lessThan">
      <x:formula>0</x:formula>
    </x:cfRule>
  </x:conditionalFormatting>
  <x:conditionalFormatting sqref="V10:V10">
    <x:cfRule type="cellIs" dxfId="26" priority="10" operator="greaterThan">
      <x:formula>$V$14</x:formula>
    </x:cfRule>
    <x:cfRule type="cellIs" dxfId="27" priority="9" operator="lessThan">
      <x:formula>$V$14</x:formula>
    </x:cfRule>
  </x:conditionalFormatting>
  <x:conditionalFormatting sqref="V11:V11">
    <x:cfRule type="cellIs" dxfId="24" priority="2" operator="greaterThan">
      <x:formula>$V$13</x:formula>
    </x:cfRule>
    <x:cfRule type="cellIs" dxfId="25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51" t="s">
        <x:v>123</x:v>
      </x:c>
      <x:c r="C2" s="52"/>
      <x:c r="D2" s="52"/>
      <x:c r="E2" s="52"/>
      <x:c r="F2" s="52"/>
      <x:c r="G2" s="52"/>
      <x:c r="H2" s="52"/>
      <x:c r="I2" s="52"/>
      <x:c r="J2" s="52"/>
      <x:c r="K2" s="52"/>
      <x:c r="L2" s="53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50" t="s">
        <x:v>54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N4" s="54" t="s">
        <x:v>66</x:v>
      </x:c>
      <x:c r="O4" s="54"/>
      <x:c r="P4" s="11"/>
      <x:c r="Q4" s="11"/>
      <x:c r="R4" s="54" t="s">
        <x:v>1</x:v>
      </x:c>
      <x:c r="S4" s="54"/>
      <x:c r="T4" s="11"/>
      <x:c r="U4" s="11"/>
      <x:c r="V4" s="11"/>
    </x:row>
    <x:row r="5" spans="1:22">
      <x:c r="A5" s="10"/>
      <x:c r="B5" s="55" t="s">
        <x:v>33</x:v>
      </x:c>
      <x:c r="C5" s="57" t="s">
        <x:v>80</x:v>
      </x:c>
      <x:c r="D5" s="58"/>
      <x:c r="E5" s="57" t="s">
        <x:v>63</x:v>
      </x:c>
      <x:c r="F5" s="58"/>
      <x:c r="G5" s="57" t="s">
        <x:v>84</x:v>
      </x:c>
      <x:c r="H5" s="58"/>
      <x:c r="I5" s="57" t="s">
        <x:v>115</x:v>
      </x:c>
      <x:c r="J5" s="58"/>
      <x:c r="K5" s="57" t="s">
        <x:v>78</x:v>
      </x:c>
      <x:c r="L5" s="59"/>
      <x:c r="N5" s="8" t="s">
        <x:v>8</x:v>
      </x:c>
      <x:c r="O5" s="7">
        <x:f>SUM(C7:L7)</x:f>
        <x:v>46900000</x:v>
      </x:c>
      <x:c r="P5" s="10"/>
      <x:c r="Q5" s="10"/>
      <x:c r="R5" s="8" t="s">
        <x:v>8</x:v>
      </x:c>
      <x:c r="S5" s="7">
        <x:v>0</x:v>
      </x:c>
      <x:c r="T5" s="10"/>
      <x:c r="U5" s="10"/>
      <x:c r="V5" s="10"/>
    </x:row>
    <x:row r="6" spans="1:22">
      <x:c r="A6" s="10"/>
      <x:c r="B6" s="67"/>
      <x:c r="C6" s="61" t="s">
        <x:v>109</x:v>
      </x:c>
      <x:c r="D6" s="62"/>
      <x:c r="E6" s="63" t="s">
        <x:v>109</x:v>
      </x:c>
      <x:c r="F6" s="64"/>
      <x:c r="G6" s="63" t="s">
        <x:v>118</x:v>
      </x:c>
      <x:c r="H6" s="64"/>
      <x:c r="I6" s="61" t="s">
        <x:v>13</x:v>
      </x:c>
      <x:c r="J6" s="62"/>
      <x:c r="K6" s="25" t="s">
        <x:v>15</x:v>
      </x:c>
      <x:c r="L6" s="25" t="s">
        <x:v>86</x:v>
      </x:c>
      <x:c r="N6" s="8" t="s">
        <x:v>98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65</x:v>
      </x:c>
      <x:c r="C7" s="60"/>
      <x:c r="D7" s="60"/>
      <x:c r="E7" s="60">
        <x:v>39000000</x:v>
      </x:c>
      <x:c r="F7" s="60"/>
      <x:c r="G7" s="65">
        <x:v>6900000</x:v>
      </x:c>
      <x:c r="H7" s="66"/>
      <x:c r="I7" s="60">
        <x:v>1000000</x:v>
      </x:c>
      <x:c r="J7" s="6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14</x:v>
      </x:c>
      <x:c r="C8" s="60"/>
      <x:c r="D8" s="60"/>
      <x:c r="E8" s="60">
        <x:v>179849</x:v>
      </x:c>
      <x:c r="F8" s="60"/>
      <x:c r="G8" s="65">
        <x:v>0</x:v>
      </x:c>
      <x:c r="H8" s="66"/>
      <x:c r="I8" s="60">
        <x:v>0</x:v>
      </x:c>
      <x:c r="J8" s="60"/>
      <x:c r="K8" s="7">
        <x:v>0</x:v>
      </x:c>
      <x:c r="L8" s="7">
        <x:v>0</x:v>
      </x:c>
      <x:c r="M8" s="10"/>
      <x:c r="N8" s="54" t="s">
        <x:v>48</x:v>
      </x:c>
      <x:c r="O8" s="54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98</x:v>
      </x:c>
      <x:c r="C9" s="60">
        <x:f>C8*0</x:f>
        <x:v>0</x:v>
      </x:c>
      <x:c r="D9" s="60"/>
      <x:c r="E9" s="60">
        <x:f>E8*0</x:f>
        <x:v>0</x:v>
      </x:c>
      <x:c r="F9" s="60"/>
      <x:c r="G9" s="60">
        <x:f>G8*0</x:f>
        <x:v>0</x:v>
      </x:c>
      <x:c r="H9" s="60"/>
      <x:c r="I9" s="60">
        <x:f>I8*0</x:f>
        <x:v>0</x:v>
      </x:c>
      <x:c r="J9" s="60"/>
      <x:c r="K9" s="7">
        <x:f>K8*0</x:f>
        <x:v>0</x:v>
      </x:c>
      <x:c r="L9" s="7">
        <x:f>L8*0</x:f>
        <x:v>0</x:v>
      </x:c>
      <x:c r="M9" s="10"/>
      <x:c r="N9" s="8" t="s">
        <x:v>8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8</cp:revision>
  <dcterms:created xsi:type="dcterms:W3CDTF">2020-09-01T07:58:34.000</dcterms:created>
  <dcterms:modified xsi:type="dcterms:W3CDTF">2024-02-19T20:37:39.985</dcterms:modified>
  <cp:version>1200.0100.06</cp:version>
</cp:coreProperties>
</file>