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-108" yWindow="-108" windowWidth="23256" windowHeight="12576" activeTab="2"/>
  </x:bookViews>
  <x:sheets>
    <x:sheet name="1월" sheetId="1" r:id="rId4"/>
    <x:sheet name="1월(자산)" sheetId="2" r:id="rId5"/>
    <x:sheet name="2월" sheetId="3" r:id="rId6"/>
    <x:sheet name="2월(자산)" sheetId="4" r:id="rId7"/>
  </x:sheets>
  <x:definedNames>
    <x:definedName name="_xlnm._FilterDatabase" localSheetId="0" hidden="1">'1월'!$B$15:$E$15</x:definedName>
    <x:definedName name="_xlnm._FilterDatabase" localSheetId="1" hidden="1">'1월(자산)'!#REF!</x:definedName>
    <x:definedName name="_xlnm._FilterDatabase" localSheetId="2" hidden="1">'2월'!$B$15:$E$15</x:definedName>
    <x:definedName name="_xlnm._FilterDatabase" localSheetId="3" hidden="1">'2월(자산)'!#REF!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<x:sst xmlns:r="http://schemas.openxmlformats.org/officeDocument/2006/relationships" xmlns:c="http://schemas.openxmlformats.org/drawingml/2006/chart" xmlns:x="http://schemas.openxmlformats.org/spreadsheetml/2006/main" count="340" uniqueCount="116">
  <x:si>
    <x:t>수익률</x:t>
  </x:si>
  <x:si>
    <x:t>명절선물비</x:t>
  </x:si>
  <x:si>
    <x:t>김밥천국</x:t>
  </x:si>
  <x:si>
    <x:t>채권</x:t>
  </x:si>
  <x:si>
    <x:t>우리은행</x:t>
  </x:si>
  <x:si>
    <x:t>수영비</x:t>
  </x:si>
  <x:si>
    <x:t>청약</x:t>
  </x:si>
  <x:si>
    <x:t>점심</x:t>
  </x:si>
  <x:si>
    <x:t>지출계</x:t>
  </x:si>
  <x:si>
    <x:t>2024년 2월 송민영의 자본</x:t>
  </x:si>
  <x:si>
    <x:t>하나은행</x:t>
  </x:si>
  <x:si>
    <x:t>2024년 2월 송민영의 가계부</x:t>
  </x:si>
  <x:si>
    <x:t>통신비</x:t>
  </x:si>
  <x:si>
    <x:t>점심(데이트)</x:t>
  </x:si>
  <x:si>
    <x:t>기타</x:t>
  </x:si>
  <x:si>
    <x:t>주식</x:t>
  </x:si>
  <x:si>
    <x:t>투자계</x:t>
  </x:si>
  <x:si>
    <x:t>커트</x:t>
  </x:si>
  <x:si>
    <x:t>가슴패치</x:t>
  </x:si>
  <x:si>
    <x:t>도시가스</x:t>
  </x:si>
  <x:si>
    <x:t>구분</x:t>
  </x:si>
  <x:si>
    <x:t>본죽</x:t>
  </x:si>
  <x:si>
    <x:t>지출계 = 변동지출 + 고정지출 + 비상금</x:t>
  </x:si>
  <x:si>
    <x:t>아이스크림점</x:t>
  </x:si>
  <x:si>
    <x:t>닭가슴살</x:t>
  </x:si>
  <x:si>
    <x:t>주차비</x:t>
  </x:si>
  <x:si>
    <x:t>용돈</x:t>
  </x:si>
  <x:si>
    <x:t>실적</x:t>
  </x:si>
  <x:si>
    <x:t>식비</x:t>
  </x:si>
  <x:si>
    <x:t>교통후불</x:t>
  </x:si>
  <x:si>
    <x:t>노래방</x:t>
  </x:si>
  <x:si>
    <x:t>지출률</x:t>
  </x:si>
  <x:si>
    <x:t>병원</x:t>
  </x:si>
  <x:si>
    <x:t>지출목표</x:t>
  </x:si>
  <x:si>
    <x:t>청약통장</x:t>
  </x:si>
  <x:si>
    <x:t>주거비</x:t>
  </x:si>
  <x:si>
    <x:t>금액</x:t>
  </x:si>
  <x:si>
    <x:t>수영</x:t>
  </x:si>
  <x:si>
    <x:t>고정수입</x:t>
  </x:si>
  <x:si>
    <x:t>월 결산</x:t>
  </x:si>
  <x:si>
    <x:t>이마트</x:t>
  </x:si>
  <x:si>
    <x:t>저축률 = 저축계/소득계*100</x:t>
  </x:si>
  <x:si>
    <x:t>전월</x:t>
  </x:si>
  <x:si>
    <x:t>저축</x:t>
  </x:si>
  <x:si>
    <x:t>예금</x:t>
  </x:si>
  <x:si>
    <x:t>건강검진</x:t>
  </x:si>
  <x:si>
    <x:t>커피</x:t>
  </x:si>
  <x:si>
    <x:t>홈플러스</x:t>
  </x:si>
  <x:si>
    <x:t>뽀미약</x:t>
  </x:si>
  <x:si>
    <x:t>사용처</x:t>
  </x:si>
  <x:si>
    <x:t>생활비</x:t>
  </x:si>
  <x:si>
    <x:t>피자</x:t>
  </x:si>
  <x:si>
    <x:t>교통비</x:t>
  </x:si>
  <x:si>
    <x:t>수익</x:t>
  </x:si>
  <x:si>
    <x:t>물</x:t>
  </x:si>
  <x:si>
    <x:t>가용자산</x:t>
  </x:si>
  <x:si>
    <x:t>관리비</x:t>
  </x:si>
  <x:si>
    <x:t>빨래</x:t>
  </x:si>
  <x:si>
    <x:t>소득</x:t>
  </x:si>
  <x:si>
    <x:t>저녁</x:t>
  </x:si>
  <x:si>
    <x:t>주유</x:t>
  </x:si>
  <x:si>
    <x:t>적금</x:t>
  </x:si>
  <x:si>
    <x:t>저축계</x:t>
  </x:si>
  <x:si>
    <x:t>잔액</x:t>
  </x:si>
  <x:si>
    <x:t>금액조정</x:t>
  </x:si>
  <x:si>
    <x:t>-</x:t>
  </x:si>
  <x:si>
    <x:t>투자금</x:t>
  </x:si>
  <x:si>
    <x:t>투자</x:t>
  </x:si>
  <x:si>
    <x:t>변동지출</x:t>
  </x:si>
  <x:si>
    <x:t>보험금</x:t>
  </x:si>
  <x:si>
    <x:t>한전</x:t>
  </x:si>
  <x:si>
    <x:t>피부과</x:t>
  </x:si>
  <x:si>
    <x:t>ABC마트</x:t>
  </x:si>
  <x:si>
    <x:t>저축목표</x:t>
  </x:si>
  <x:si>
    <x:t>현금사용실적</x:t>
  </x:si>
  <x:si>
    <x:t>계획</x:t>
  </x:si>
  <x:si>
    <x:t>카드값(전월)</x:t>
  </x:si>
  <x:si>
    <x:t>의류구입비</x:t>
  </x:si>
  <x:si>
    <x:t>저축률</x:t>
  </x:si>
  <x:si>
    <x:t>마트</x:t>
  </x:si>
  <x:si>
    <x:t>저녁(치킨)</x:t>
  </x:si>
  <x:si>
    <x:t>자산</x:t>
  </x:si>
  <x:si>
    <x:t>저녁(데이트)</x:t>
  </x:si>
  <x:si>
    <x:t>올리브영</x:t>
  </x:si>
  <x:si>
    <x:t>탈모약</x:t>
  </x:si>
  <x:si>
    <x:t>차이</x:t>
  </x:si>
  <x:si>
    <x:t>정기예금</x:t>
  </x:si>
  <x:si>
    <x:t>지출률 = 지출계/소득계*100</x:t>
  </x:si>
  <x:si>
    <x:t>소득계</x:t>
  </x:si>
  <x:si>
    <x:t>다이소 및 마트</x:t>
  </x:si>
  <x:si>
    <x:t>2024년 1월 송민영의 자본</x:t>
  </x:si>
  <x:si>
    <x:t>현금 흐름</x:t>
  </x:si>
  <x:si>
    <x:t>기타(데이트통장+유투브 구독)</x:t>
  </x:si>
  <x:si>
    <x:t>해든마트</x:t>
  </x:si>
  <x:si>
    <x:t>비상금</x:t>
  </x:si>
  <x:si>
    <x:t>택시비</x:t>
  </x:si>
  <x:si>
    <x:t>단백질바</x:t>
  </x:si>
  <x:si>
    <x:t>스타501</x:t>
  </x:si>
  <x:si>
    <x:t>고정지출</x:t>
  </x:si>
  <x:si>
    <x:t>카드값(금월)</x:t>
  </x:si>
  <x:si>
    <x:t>주택관리비</x:t>
  </x:si>
  <x:si>
    <x:t>2024년 1월 송민영의 가계부</x:t>
  </x:si>
  <x:si>
    <x:t>`</x:t>
  </x:si>
  <x:si>
    <x:t>주유소</x:t>
  </x:si>
  <x:si>
    <x:t>변동수입</x:t>
  </x:si>
  <x:si>
    <x:t>생활비(식비)</x:t>
  </x:si>
  <x:si>
    <x:t>날짜</x:t>
  </x:si>
  <x:si>
    <x:t>다이소</x:t>
  </x:si>
  <x:si>
    <x:t>잔액 = 소득계 - (지출계+저축계+투자계)</x:t>
  </x:si>
  <x:si>
    <x:t>국민은행</x:t>
  </x:si>
  <x:si>
    <x:t>카드결제료</x:t>
  </x:si>
  <x:si>
    <x:t>돈까스</x:t>
  </x:si>
  <x:si>
    <x:t>피트니스</x:t>
  </x:si>
  <x:si>
    <x:t>카드사용실적</x:t>
  </x:si>
  <x:si>
    <x:t>역귀성</x:t>
  </x:si>
  <x:si>
    <x:t>셍활비(식비)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</x:si>
</x:sst>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mm&quot;월&quot;\ dd&quot;일&quot;"/>
    <x:numFmt numFmtId="165" formatCode="0.0%"/>
    <x:numFmt numFmtId="166" formatCode="[$-F800]dddd\,\ mmmm\ dd\,\ yyyy"/>
  </x:numFmts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a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a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</x:fonts>
  <x:fills count="8">
    <x:fill>
      <x:patternFill patternType="none"/>
    </x:fill>
    <x:fill>
      <x:patternFill patternType="gray125"/>
    </x:fill>
    <x:fill>
      <x:patternFill patternType="solid">
        <x:fgColor rgb="ff40404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000000"/>
        <x:bgColor indexed="64"/>
      </x:patternFill>
    </x:fill>
  </x:fills>
  <x:borders count="24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 style="thin">
        <x:color rgb="ffd9d9d9"/>
      </x:bottom>
    </x:border>
    <x:border>
      <x:left style="thin">
        <x:color rgb="ffd9d9d9"/>
      </x:left>
      <x:right style="thin">
        <x:color rgb="ffd9d9d9"/>
      </x:right>
      <x:top>
        <x:color auto="1"/>
      </x:top>
      <x:bottom style="thin">
        <x:color rgb="ffd9d9d9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d9d9d9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 style="thin">
        <x:color rgb="ffd9d9d9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 style="thin">
        <x:color rgb="ffd9d9d9"/>
      </x:bottom>
    </x:border>
    <x:border>
      <x:left>
        <x:color auto="1"/>
      </x:left>
      <x:right>
        <x:color auto="1"/>
      </x:right>
      <x:top style="thin">
        <x:color rgb="ffd9d9d9"/>
      </x:top>
      <x:bottom style="thin">
        <x:color rgb="ffd9d9d9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d9d9d9"/>
      </x:left>
      <x:right style="thin">
        <x:color rgb="ffd9d9d9"/>
      </x:right>
      <x:top>
        <x:color auto="1"/>
      </x:top>
      <x:bottom>
        <x:color auto="1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 style="thin">
        <x:color auto="1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 style="thin">
        <x:color auto="1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>
        <x:color auto="1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>
        <x:color auto="1"/>
      </x:bottom>
    </x:border>
    <x:border>
      <x:left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</x:borders>
  <x:cellStyleXfs count="4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</x:cellStyleXfs>
  <x:cellXfs count="60">
    <x:xf numFmtId="0" fontId="0" fillId="0" borderId="0" xfId="3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Border="1" applyAlignment="1">
          <x:alignment horizontal="center" vertical="center"/>
        </x:xf>
      </mc:Fallback>
    </mc:AlternateContent>
    <x:xf numFmtId="41" fontId="0" fillId="0" borderId="1" xfId="2" applyNumberFormat="1" applyFont="1" applyBorder="1" applyAlignment="1">
      <x:alignment horizontal="general" vertical="center"/>
    </x:xf>
    <x:xf numFmtId="41" fontId="0" fillId="0" borderId="2" xfId="2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NumberFormat="1" applyFont="1" applyFill="1" applyBorder="1" applyAlignment="1">
          <x:alignment horizontal="center" vertical="center"/>
        </x:xf>
      </mc:Fallback>
    </mc:AlternateContent>
    <x:xf numFmtId="0" fontId="8" fillId="0" borderId="0" xfId="0" applyNumberFormat="1" applyFont="1">
      <x:alignment horizontal="general" vertical="center"/>
    </x:xf>
    <x:xf numFmtId="0" fontId="0" fillId="3" borderId="0" xfId="0" applyNumberFormat="1" applyFill="1">
      <x:alignment horizontal="general" vertical="center"/>
    </x:xf>
    <x:xf numFmtId="0" fontId="8" fillId="3" borderId="0" xfId="0" applyNumberFormat="1" applyFont="1" applyFill="1">
      <x:alignment horizontal="general" vertical="center"/>
    </x:xf>
    <x:xf numFmtId="41" fontId="0" fillId="3" borderId="0" xfId="0" applyNumberFormat="1" applyFill="1">
      <x:alignment horizontal="general" vertical="center"/>
    </x:xf>
    <x:xf numFmtId="0" fontId="0" fillId="3" borderId="0" xfId="0" quotePrefix="1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3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3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1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1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0" xfId="2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0" xfId="2" applyNumberFormat="1" applyFont="1" applyFill="1" applyAlignment="1">
          <x:alignment horizontal="center" vertical="center"/>
        </x:xf>
      </mc:Fallback>
    </mc:AlternateContent>
    <x:xf numFmtId="9" fontId="8" fillId="0" borderId="2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165" fontId="9" fillId="4" borderId="2" xfId="1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6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6" xfId="3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6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6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7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7" borderId="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7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7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6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6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7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7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2" xfId="0" applyNumberFormat="1" applyFont="1" applyFill="1" applyBorder="1" applyAlignment="1">
          <x:alignment horizontal="center" vertical="center"/>
        </x:xf>
      </mc:Fallback>
    </mc:AlternateContent>
    <x:xf numFmtId="0" fontId="0" fillId="6" borderId="0" xfId="3" applyNumberFormat="1" applyFont="1" applyFill="1">
      <x:alignment horizontal="general" vertical="center"/>
    </x:xf>
    <x:xf numFmtId="166" fontId="0" fillId="0" borderId="0" xfId="3" applyNumberFormat="1" applyFont="1" applyAlignment="1">
      <x:alignment horizontal="center" vertical="center"/>
    </x:xf>
    <x:xf numFmtId="41" fontId="0" fillId="6" borderId="0" xfId="3" applyNumberFormat="1" applyFont="1" applyFill="1" applyAlignment="1">
      <x:alignment horizontal="center" vertical="center"/>
    </x:xf>
    <x:xf numFmtId="0" fontId="0" fillId="6" borderId="0" xfId="3" applyNumberFormat="1" applyFont="1" applyFill="1" applyAlignment="1">
      <x:alignment horizontal="center" vertical="center"/>
    </x:xf>
    <x:xf numFmtId="166" fontId="0" fillId="0" borderId="6" xfId="3" applyNumberFormat="1" applyFont="1" applyBorder="1" applyAlignment="1">
      <x:alignment horizontal="center" vertical="center"/>
    </x:xf>
    <x:xf numFmtId="41" fontId="0" fillId="6" borderId="23" xfId="3" applyNumberFormat="1" applyFont="1" applyFill="1" applyBorder="1" applyAlignment="1">
      <x:alignment horizontal="center" vertical="center"/>
    </x:xf>
    <x:xf numFmtId="0" fontId="0" fillId="6" borderId="6" xfId="3" applyNumberFormat="1" applyFont="1" applyFill="1" applyBorder="1" applyAlignment="1">
      <x:alignment horizontal="center" vertical="center"/>
    </x:xf>
    <x:xf numFmtId="41" fontId="0" fillId="6" borderId="6" xfId="3" applyNumberFormat="1" applyFont="1" applyFill="1" applyBorder="1" applyAlignment="1">
      <x:alignment horizontal="center" vertical="center"/>
    </x:xf>
  </x:cellXfs>
  <x:cellStyles count="4">
    <x:cellStyle name="표준" xfId="0" builtinId="0"/>
    <x:cellStyle name="백분율" xfId="1" builtinId="5"/>
    <x:cellStyle name="쉼표 [0]" xfId="2" builtinId="6"/>
  </x:cellStyles>
  <x:dxfs count="2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useFontSpace val="0"/>
            <hs:size val="0"/>
            <hs:ratio val="0"/>
            <hs:spacing val="0"/>
            <hs:offset val="0"/>
          </x:font>
          <x:fill>
            <x:patternFill>
              <x:fgColor rgb="ff00cc66"/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fgColor rgb="ff00cc66"/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useFontSpace val="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useFontSpace val="0"/>
            <hs:size val="0"/>
            <hs:ratio val="0"/>
            <hs:spacing val="0"/>
            <hs:offset val="0"/>
          </x:font>
          <x:fill>
            <x:patternFill>
              <x:fgColor rgb="ff00cc66"/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fgColor rgb="ff00cc66"/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useFontSpace val="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useFontSpace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G92"/>
  <x:sheetViews>
    <x:sheetView topLeftCell="A1" zoomScale="80" zoomScaleNormal="80" zoomScaleSheetLayoutView="80" workbookViewId="0">
      <x:pane xSplit="2" ySplit="15" topLeftCell="C16" activePane="bottomRight" state="frozen"/>
      <x:selection pane="bottomRight" activeCell="I32" activeCellId="0" sqref="I32:I32"/>
    </x:sheetView>
  </x:sheetViews>
  <x:sheetFormatPr defaultColWidth="9.00390625" defaultRowHeight="17.39999999999999857891"/>
  <x:cols>
    <x:col min="2" max="2" width="22.5" bestFit="1" customWidth="1"/>
    <x:col min="3" max="4" width="10.8984375" customWidth="1"/>
    <x:col min="5" max="5" width="12.59765625" bestFit="1" customWidth="1"/>
    <x:col min="6" max="9" width="10.8984375" customWidth="1"/>
    <x:col min="10" max="10" width="22.5" bestFit="1" customWidth="1"/>
    <x:col min="11" max="11" width="10.8984375" customWidth="1"/>
    <x:col min="12" max="12" width="13.19921875" bestFit="1" customWidth="1"/>
    <x:col min="13" max="14" width="10.8984375" customWidth="1"/>
    <x:col min="15" max="15" width="27.5" bestFit="1" customWidth="1"/>
    <x:col min="16" max="16" width="29.296875" bestFit="1" customWidth="1"/>
    <x:col min="17" max="18" width="10.8984375" customWidth="1"/>
    <x:col min="19" max="19" width="9.3984375" bestFit="1" customWidth="1"/>
    <x:col min="22" max="22" width="10.8984375" bestFit="1" customWidth="1"/>
    <x:col min="23" max="23" width="13.296875" bestFit="1" customWidth="1"/>
  </x:cols>
  <x:sheetData>
    <x:row r="1" spans="1:33" ht="18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0"/>
      <x:c r="AF1" s="10"/>
      <x:c r="AG1" s="10"/>
    </x:row>
    <x:row r="2" spans="1:33" ht="34.5" customHeight="1">
      <x:c r="A2" s="10"/>
      <x:c r="B2" s="35" t="s">
        <x:v>101</x:v>
      </x:c>
      <x:c r="C2" s="36"/>
      <x:c r="D2" s="36"/>
      <x:c r="E2" s="36"/>
      <x:c r="F2" s="36"/>
      <x:c r="G2" s="36"/>
      <x:c r="H2" s="36"/>
      <x:c r="I2" s="36"/>
      <x:c r="J2" s="36"/>
      <x:c r="K2" s="36"/>
      <x:c r="L2" s="36"/>
      <x:c r="M2" s="36"/>
      <x:c r="N2" s="36"/>
      <x:c r="O2" s="36"/>
      <x:c r="P2" s="36"/>
      <x:c r="Q2" s="36"/>
      <x:c r="R2" s="36"/>
      <x:c r="S2" s="36"/>
      <x:c r="T2" s="36"/>
      <x:c r="U2" s="36"/>
      <x:c r="V2" s="37"/>
      <x:c r="W2" s="10"/>
      <x:c r="X2" s="10"/>
      <x:c r="Y2" s="10"/>
      <x:c r="Z2" s="10"/>
      <x:c r="AA2" s="10"/>
      <x:c r="AB2" s="10"/>
      <x:c r="AC2" s="10"/>
      <x:c r="AD2" s="10"/>
      <x:c r="AE2" s="10"/>
      <x:c r="AF2" s="10"/>
      <x:c r="AG2" s="10"/>
    </x:row>
    <x:row r="3" spans="1:33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  <x:c r="AC3" s="10"/>
      <x:c r="AD3" s="10"/>
      <x:c r="AE3" s="10"/>
      <x:c r="AF3" s="10"/>
      <x:c r="AG3" s="10"/>
    </x:row>
    <x:row r="4" spans="1:33" s="9" customFormat="1" ht="19.19999999999999928946">
      <x:c r="A4" s="11"/>
      <x:c r="B4" s="34" t="s">
        <x:v>91</x:v>
      </x:c>
      <x:c r="C4" s="34"/>
      <x:c r="D4" s="34"/>
      <x:c r="E4" s="34"/>
      <x:c r="F4" s="34"/>
      <x:c r="G4" s="34"/>
      <x:c r="H4" s="34"/>
      <x:c r="I4" s="34"/>
      <x:c r="J4" s="34"/>
      <x:c r="K4" s="34"/>
      <x:c r="L4" s="34"/>
      <x:c r="M4" s="34"/>
      <x:c r="N4" s="34"/>
      <x:c r="O4" s="34"/>
      <x:c r="P4" s="34"/>
      <x:c r="Q4" s="34"/>
      <x:c r="R4" s="34"/>
      <x:c r="S4" s="34"/>
      <x:c r="T4" s="11"/>
      <x:c r="U4" s="38" t="s">
        <x:v>39</x:v>
      </x:c>
      <x:c r="V4" s="38"/>
      <x:c r="W4" s="11"/>
      <x:c r="X4" s="11"/>
      <x:c r="Y4" s="11"/>
      <x:c r="Z4" s="11"/>
      <x:c r="AA4" s="11"/>
      <x:c r="AB4" s="11"/>
      <x:c r="AC4" s="11"/>
      <x:c r="AD4" s="11"/>
      <x:c r="AE4" s="11"/>
      <x:c r="AF4" s="11"/>
      <x:c r="AG4" s="11"/>
    </x:row>
    <x:row r="5" spans="1:33">
      <x:c r="A5" s="10"/>
      <x:c r="B5" s="39" t="s">
        <x:v>20</x:v>
      </x:c>
      <x:c r="C5" s="41" t="s">
        <x:v>58</x:v>
      </x:c>
      <x:c r="D5" s="42"/>
      <x:c r="E5" s="41" t="s">
        <x:v>68</x:v>
      </x:c>
      <x:c r="F5" s="43"/>
      <x:c r="G5" s="43"/>
      <x:c r="H5" s="43"/>
      <x:c r="I5" s="43"/>
      <x:c r="J5" s="42"/>
      <x:c r="K5" s="41" t="s">
        <x:v>98</x:v>
      </x:c>
      <x:c r="L5" s="43"/>
      <x:c r="M5" s="43"/>
      <x:c r="N5" s="43"/>
      <x:c r="O5" s="42"/>
      <x:c r="P5" s="39" t="s">
        <x:v>94</x:v>
      </x:c>
      <x:c r="Q5" s="41" t="s">
        <x:v>43</x:v>
      </x:c>
      <x:c r="R5" s="42"/>
      <x:c r="S5" s="39" t="s">
        <x:v>67</x:v>
      </x:c>
      <x:c r="T5" s="10"/>
      <x:c r="U5" s="8" t="s">
        <x:v>88</x:v>
      </x:c>
      <x:c r="V5" s="7">
        <x:f>D10</x:f>
        <x:v>4562347</x:v>
      </x:c>
      <x:c r="W5" s="10"/>
      <x:c r="X5" s="10"/>
      <x:c r="Y5" s="10"/>
      <x:c r="Z5" s="10"/>
      <x:c r="AA5" s="10"/>
      <x:c r="AB5" s="10"/>
      <x:c r="AC5" s="10"/>
      <x:c r="AD5" s="10"/>
      <x:c r="AE5" s="10"/>
      <x:c r="AF5" s="10"/>
      <x:c r="AG5" s="10"/>
    </x:row>
    <x:row r="6" spans="1:33">
      <x:c r="A6" s="10"/>
      <x:c r="B6" s="40"/>
      <x:c r="C6" s="8" t="s">
        <x:v>38</x:v>
      </x:c>
      <x:c r="D6" s="8" t="s">
        <x:v>104</x:v>
      </x:c>
      <x:c r="E6" s="8" t="s">
        <x:v>76</x:v>
      </x:c>
      <x:c r="F6" s="8" t="s">
        <x:v>56</x:v>
      </x:c>
      <x:c r="G6" s="8" t="s">
        <x:v>105</x:v>
      </x:c>
      <x:c r="H6" s="8" t="s">
        <x:v>50</x:v>
      </x:c>
      <x:c r="I6" s="8" t="s">
        <x:v>52</x:v>
      </x:c>
      <x:c r="J6" s="8" t="s">
        <x:v>77</x:v>
      </x:c>
      <x:c r="K6" s="8" t="s">
        <x:v>35</x:v>
      </x:c>
      <x:c r="L6" s="8" t="s">
        <x:v>12</x:v>
      </x:c>
      <x:c r="M6" s="20" t="s">
        <x:v>69</x:v>
      </x:c>
      <x:c r="N6" s="20" t="s">
        <x:v>26</x:v>
      </x:c>
      <x:c r="O6" s="20" t="s">
        <x:v>92</x:v>
      </x:c>
      <x:c r="P6" s="40"/>
      <x:c r="Q6" s="8" t="s">
        <x:v>61</x:v>
      </x:c>
      <x:c r="R6" s="8" t="s">
        <x:v>6</x:v>
      </x:c>
      <x:c r="S6" s="40"/>
      <x:c r="T6" s="10"/>
      <x:c r="U6" s="8" t="s">
        <x:v>8</x:v>
      </x:c>
      <x:c r="V6" s="7">
        <x:f>J10+O10+P10</x:f>
        <x:v>2889406</x:v>
      </x:c>
      <x:c r="W6" s="10" t="s">
        <x:v>22</x:v>
      </x:c>
      <x:c r="X6" s="10"/>
      <x:c r="Y6" s="10"/>
      <x:c r="Z6" s="10"/>
      <x:c r="AA6" s="10"/>
      <x:c r="AB6" s="10"/>
      <x:c r="AC6" s="10"/>
      <x:c r="AD6" s="10"/>
      <x:c r="AE6" s="10"/>
      <x:c r="AF6" s="10"/>
      <x:c r="AG6" s="10"/>
    </x:row>
    <x:row r="7" spans="1:33" ht="16.39999999999999857891">
      <x:c r="A7" s="10"/>
      <x:c r="B7" s="4" t="s">
        <x:v>75</x:v>
      </x:c>
      <x:c r="C7" s="6">
        <x:v>4000000</x:v>
      </x:c>
      <x:c r="D7" s="6">
        <x:v>0</x:v>
      </x:c>
      <x:c r="E7" s="6">
        <x:v>468220</x:v>
      </x:c>
      <x:c r="F7" s="6">
        <x:v>120000</x:v>
      </x:c>
      <x:c r="G7" s="6">
        <x:v>400000</x:v>
      </x:c>
      <x:c r="H7" s="6">
        <x:v>400000</x:v>
      </x:c>
      <x:c r="I7" s="24" t="s">
        <x:v>65</x:v>
      </x:c>
      <x:c r="J7" s="6">
        <x:v>100000</x:v>
      </x:c>
      <x:c r="K7" s="6">
        <x:v>200000</x:v>
      </x:c>
      <x:c r="L7" s="6">
        <x:f>34100+24500</x:f>
        <x:v>58600</x:v>
      </x:c>
      <x:c r="M7" s="6">
        <x:v>135931</x:v>
      </x:c>
      <x:c r="N7" s="6">
        <x:v>300000</x:v>
      </x:c>
      <x:c r="O7" s="6">
        <x:f>35000+8690</x:f>
        <x:v>43690</x:v>
      </x:c>
      <x:c r="P7" s="6">
        <x:v>50000</x:v>
      </x:c>
      <x:c r="Q7" s="6">
        <x:v>1000000</x:v>
      </x:c>
      <x:c r="R7" s="6">
        <x:v>100000</x:v>
      </x:c>
      <x:c r="S7" s="6"/>
      <x:c r="T7" s="10"/>
      <x:c r="U7" s="8" t="s">
        <x:v>62</x:v>
      </x:c>
      <x:c r="V7" s="7">
        <x:f>R10</x:f>
        <x:v>1100000</x:v>
      </x:c>
      <x:c r="W7" s="10"/>
      <x:c r="X7" s="10"/>
      <x:c r="Y7" s="10"/>
      <x:c r="Z7" s="10"/>
      <x:c r="AA7" s="10"/>
      <x:c r="AB7" s="10"/>
      <x:c r="AC7" s="10"/>
      <x:c r="AD7" s="10"/>
      <x:c r="AE7" s="10"/>
      <x:c r="AF7" s="10"/>
      <x:c r="AG7" s="10"/>
    </x:row>
    <x:row r="8" spans="1:33" ht="16.39999999999999857891">
      <x:c r="A8" s="10"/>
      <x:c r="B8" s="5" t="s">
        <x:v>27</x:v>
      </x:c>
      <x:c r="C8" s="7">
        <x:f>4129547+34400+298400+100000</x:f>
        <x:v>4562347</x:v>
      </x:c>
      <x:c r="D8" s="7">
        <x:v>0</x:v>
      </x:c>
      <x:c r="E8" s="7">
        <x:v>468220</x:v>
      </x:c>
      <x:c r="F8" s="7">
        <x:f>+SUMIF($M$16:$M$78,F$6,$K$16:$K$78)</x:f>
        <x:v>124930</x:v>
      </x:c>
      <x:c r="G8" s="7">
        <x:f>SUMIF($M$16:$M$78,G$6,$K$16:$K$78)</x:f>
        <x:v>558615</x:v>
      </x:c>
      <x:c r="H8" s="7">
        <x:f>SUMIF($M$16:$M$78,H$6,$K$16:$K$78)</x:f>
        <x:v>727220</x:v>
      </x:c>
      <x:c r="I8" s="7">
        <x:f>SUMIF($M$16:$M$72,I$6,$K$16:$K$72)</x:f>
        <x:v>0</x:v>
      </x:c>
      <x:c r="J8" s="7">
        <x:f>SUMIF($M$16:$M$78,J$6,$K$16:$K$78)</x:f>
        <x:v>112200</x:v>
      </x:c>
      <x:c r="K8" s="6">
        <x:v>200000</x:v>
      </x:c>
      <x:c r="L8" s="6">
        <x:f>34100+24500</x:f>
        <x:v>58600</x:v>
      </x:c>
      <x:c r="M8" s="6">
        <x:v>135931</x:v>
      </x:c>
      <x:c r="N8" s="6">
        <x:v>400000</x:v>
      </x:c>
      <x:c r="O8" s="6">
        <x:f>35000+8690</x:f>
        <x:v>43690</x:v>
      </x:c>
      <x:c r="P8" s="7">
        <x:v>60000</x:v>
      </x:c>
      <x:c r="Q8" s="7">
        <x:v>1000000</x:v>
      </x:c>
      <x:c r="R8" s="7">
        <x:v>100000</x:v>
      </x:c>
      <x:c r="S8" s="7">
        <x:v>660000</x:v>
      </x:c>
      <x:c r="T8" s="10"/>
      <x:c r="U8" s="8" t="s">
        <x:v>16</x:v>
      </x:c>
      <x:c r="V8" s="7">
        <x:f>S8</x:f>
        <x:v>660000</x:v>
      </x:c>
      <x:c r="W8" s="10"/>
      <x:c r="X8" s="10"/>
      <x:c r="Y8" s="10"/>
      <x:c r="Z8" s="10"/>
      <x:c r="AA8" s="10"/>
      <x:c r="AB8" s="10"/>
      <x:c r="AC8" s="10"/>
      <x:c r="AD8" s="10"/>
      <x:c r="AE8" s="10"/>
      <x:c r="AF8" s="10"/>
      <x:c r="AG8" s="10"/>
    </x:row>
    <x:row r="9" spans="1:33" ht="16.39999999999999857891">
      <x:c r="A9" s="10"/>
      <x:c r="B9" s="5" t="s">
        <x:v>85</x:v>
      </x:c>
      <x:c r="C9" s="7">
        <x:f>C8-C7</x:f>
        <x:v>562347</x:v>
      </x:c>
      <x:c r="D9" s="7">
        <x:f t="shared" ref="D9:R9" si="0">D7-D8</x:f>
        <x:v>0</x:v>
      </x:c>
      <x:c r="E9" s="7">
        <x:f t="shared" si="0"/>
        <x:v>0</x:v>
      </x:c>
      <x:c r="F9" s="7">
        <x:f t="shared" si="0"/>
        <x:v>-4930</x:v>
      </x:c>
      <x:c r="G9" s="27">
        <x:f t="shared" si="0"/>
        <x:v>-158615</x:v>
      </x:c>
      <x:c r="H9" s="27">
        <x:f>H7-H8</x:f>
        <x:v>-327220</x:v>
      </x:c>
      <x:c r="I9" s="7">
        <x:f>I8</x:f>
        <x:v>0</x:v>
      </x:c>
      <x:c r="J9" s="7">
        <x:f t="shared" si="0"/>
        <x:v>-12200</x:v>
      </x:c>
      <x:c r="K9" s="7">
        <x:f t="shared" si="0"/>
        <x:v>0</x:v>
      </x:c>
      <x:c r="L9" s="7">
        <x:f t="shared" si="0"/>
        <x:v>0</x:v>
      </x:c>
      <x:c r="M9" s="7">
        <x:f t="shared" si="0"/>
        <x:v>0</x:v>
      </x:c>
      <x:c r="N9" s="7">
        <x:f t="shared" si="0"/>
        <x:v>-100000</x:v>
      </x:c>
      <x:c r="O9" s="7">
        <x:f t="shared" si="0"/>
        <x:v>0</x:v>
      </x:c>
      <x:c r="P9" s="7">
        <x:f t="shared" si="0"/>
        <x:v>-10000</x:v>
      </x:c>
      <x:c r="Q9" s="7">
        <x:f t="shared" si="0"/>
        <x:v>0</x:v>
      </x:c>
      <x:c r="R9" s="7">
        <x:f t="shared" si="0"/>
        <x:v>0</x:v>
      </x:c>
      <x:c r="S9" s="7"/>
      <x:c r="T9" s="10"/>
      <x:c r="U9" s="8" t="s">
        <x:v>63</x:v>
      </x:c>
      <x:c r="V9" s="7">
        <x:f>V5-(V6+V7+V8)</x:f>
        <x:v>-87059</x:v>
      </x:c>
      <x:c r="W9" s="13" t="s">
        <x:v>108</x:v>
      </x:c>
      <x:c r="X9" s="10"/>
      <x:c r="Y9" s="10"/>
      <x:c r="Z9" s="10"/>
      <x:c r="AA9" s="10"/>
      <x:c r="AB9" s="10"/>
      <x:c r="AC9" s="10"/>
      <x:c r="AD9" s="10"/>
      <x:c r="AE9" s="10"/>
      <x:c r="AF9" s="10"/>
      <x:c r="AG9" s="10"/>
    </x:row>
    <x:row r="10" spans="1:33">
      <x:c r="A10" s="10"/>
      <x:c r="B10" s="10"/>
      <x:c r="C10" s="17"/>
      <x:c r="D10" s="18">
        <x:f>C8+D8</x:f>
        <x:v>4562347</x:v>
      </x:c>
      <x:c r="E10" s="10"/>
      <x:c r="F10" s="10"/>
      <x:c r="G10" s="10"/>
      <x:c r="H10" s="10"/>
      <x:c r="I10" s="10"/>
      <x:c r="J10" s="18">
        <x:f>SUM(E8:J8)</x:f>
        <x:v>1991185</x:v>
      </x:c>
      <x:c r="K10" s="17"/>
      <x:c r="L10" s="17"/>
      <x:c r="M10" s="18"/>
      <x:c r="N10" s="18"/>
      <x:c r="O10" s="18">
        <x:f>SUM(K8:O8)</x:f>
        <x:v>838221</x:v>
      </x:c>
      <x:c r="P10" s="18">
        <x:f>P8</x:f>
        <x:v>60000</x:v>
      </x:c>
      <x:c r="Q10" s="17"/>
      <x:c r="R10" s="18">
        <x:f>Q8+R8</x:f>
        <x:v>1100000</x:v>
      </x:c>
      <x:c r="S10" s="12">
        <x:f>S8</x:f>
        <x:v>660000</x:v>
      </x:c>
      <x:c r="T10" s="10"/>
      <x:c r="U10" s="8" t="s">
        <x:v>31</x:v>
      </x:c>
      <x:c r="V10" s="23">
        <x:f>V6/V5</x:f>
        <x:v>0.63331570351838651</x:v>
      </x:c>
      <x:c r="W10" s="10" t="s">
        <x:v>87</x:v>
      </x:c>
      <x:c r="X10" s="10"/>
      <x:c r="Y10" s="10"/>
      <x:c r="Z10" s="10"/>
      <x:c r="AA10" s="10"/>
      <x:c r="AB10" s="10"/>
      <x:c r="AC10" s="10"/>
      <x:c r="AD10" s="10"/>
      <x:c r="AE10" s="10"/>
      <x:c r="AF10" s="10"/>
      <x:c r="AG10" s="10"/>
    </x:row>
    <x:row r="11" spans="1:33">
      <x:c r="A11" s="10"/>
      <x:c r="B11" s="10"/>
      <x:c r="C11" s="17"/>
      <x:c r="D11" s="18"/>
      <x:c r="E11" s="10"/>
      <x:c r="F11" s="10"/>
      <x:c r="G11" s="10"/>
      <x:c r="H11" s="10"/>
      <x:c r="I11" s="10"/>
      <x:c r="J11" s="18"/>
      <x:c r="K11" s="17"/>
      <x:c r="L11" s="17"/>
      <x:c r="M11" s="18"/>
      <x:c r="N11" s="18"/>
      <x:c r="O11" s="18"/>
      <x:c r="P11" s="18"/>
      <x:c r="Q11" s="17"/>
      <x:c r="R11" s="18"/>
      <x:c r="S11" s="12"/>
      <x:c r="T11" s="10"/>
      <x:c r="U11" s="21" t="s">
        <x:v>78</x:v>
      </x:c>
      <x:c r="V11" s="23">
        <x:f>V7/V5</x:f>
        <x:v>0.24110397565112868</x:v>
      </x:c>
      <x:c r="W11" s="10" t="s">
        <x:v>41</x:v>
      </x:c>
      <x:c r="X11" s="10"/>
      <x:c r="Y11" s="10"/>
      <x:c r="Z11" s="10"/>
      <x:c r="AA11" s="10"/>
      <x:c r="AB11" s="10"/>
      <x:c r="AC11" s="10"/>
      <x:c r="AD11" s="10"/>
      <x:c r="AE11" s="10"/>
      <x:c r="AF11" s="10"/>
      <x:c r="AG11" s="10"/>
    </x:row>
    <x:row r="12" spans="1:33">
      <x:c r="A12" s="10"/>
      <x:c r="B12" s="8" t="s">
        <x:v>99</x:v>
      </x:c>
      <x:c r="C12" s="7">
        <x:f>SUM(C16:C72)</x:f>
        <x:v>314689</x:v>
      </x:c>
      <x:c r="D12" s="18"/>
      <x:c r="E12" s="10"/>
      <x:c r="F12" s="10"/>
      <x:c r="G12" s="10"/>
      <x:c r="H12" s="10"/>
      <x:c r="I12" s="10"/>
      <x:c r="J12" s="18"/>
      <x:c r="K12" s="17"/>
      <x:c r="L12" s="17"/>
      <x:c r="M12" s="18"/>
      <x:c r="N12" s="18"/>
      <x:c r="O12" s="18"/>
      <x:c r="P12" s="18"/>
      <x:c r="Q12" s="17"/>
      <x:c r="R12" s="18"/>
      <x:c r="S12" s="12"/>
      <x:c r="T12" s="10"/>
      <x:c r="U12" s="10"/>
      <x:c r="V12" s="10"/>
      <x:c r="W12" s="10"/>
      <x:c r="X12" s="10"/>
      <x:c r="Y12" s="10"/>
      <x:c r="Z12" s="10"/>
      <x:c r="AA12" s="10"/>
      <x:c r="AB12" s="10"/>
      <x:c r="AC12" s="10"/>
      <x:c r="AD12" s="10"/>
      <x:c r="AE12" s="10"/>
      <x:c r="AF12" s="10"/>
      <x:c r="AG12" s="10"/>
    </x:row>
    <x:row r="13" spans="1:33" ht="19.19999999999999928946">
      <x:c r="A13" s="10"/>
      <x:c r="B13" s="10"/>
      <x:c r="C13" s="10"/>
      <x:c r="D13" s="12"/>
      <x:c r="E13" s="10"/>
      <x:c r="F13" s="10"/>
      <x:c r="G13" s="10"/>
      <x:c r="H13" s="10"/>
      <x:c r="I13" s="10"/>
      <x:c r="J13" s="10"/>
      <x:c r="K13" s="10"/>
      <x:c r="L13" s="10"/>
      <x:c r="M13" s="10"/>
      <x:c r="N13" s="10"/>
      <x:c r="O13" s="10"/>
      <x:c r="P13" s="10"/>
      <x:c r="Q13" s="10"/>
      <x:c r="R13" s="10"/>
      <x:c r="S13" s="10"/>
      <x:c r="T13" s="10"/>
      <x:c r="U13" s="8" t="s">
        <x:v>73</x:v>
      </x:c>
      <x:c r="V13" s="19">
        <x:v>0.5</x:v>
      </x:c>
      <x:c r="W13" s="7">
        <x:f>V5*V13</x:f>
        <x:v>2281173.5</x:v>
      </x:c>
      <x:c r="X13" s="10"/>
      <x:c r="Y13" s="10"/>
      <x:c r="Z13" s="10"/>
      <x:c r="AA13" s="10"/>
      <x:c r="AB13" s="10"/>
      <x:c r="AC13" s="10"/>
      <x:c r="AD13" s="10"/>
      <x:c r="AE13" s="10"/>
      <x:c r="AF13" s="10"/>
      <x:c r="AG13" s="10"/>
    </x:row>
    <x:row r="14" spans="1:33" s="9" customFormat="1" ht="19.19999999999999928946">
      <x:c r="A14" s="11"/>
      <x:c r="B14" s="34" t="s">
        <x:v>113</x:v>
      </x:c>
      <x:c r="C14" s="34"/>
      <x:c r="D14" s="34"/>
      <x:c r="E14" s="34"/>
      <x:c r="F14" s="17" t="s">
        <x:v>102</x:v>
      </x:c>
      <x:c r="G14" s="17"/>
      <x:c r="H14" s="17"/>
      <x:c r="I14" s="11"/>
      <x:c r="J14" s="34" t="s">
        <x:v>74</x:v>
      </x:c>
      <x:c r="K14" s="34"/>
      <x:c r="L14" s="34"/>
      <x:c r="M14" s="34"/>
      <x:c r="N14" s="11"/>
      <x:c r="O14" s="11"/>
      <x:c r="P14" s="11"/>
      <x:c r="Q14" s="11"/>
      <x:c r="R14" s="11"/>
      <x:c r="S14" s="11"/>
      <x:c r="T14" s="11"/>
      <x:c r="U14" s="8" t="s">
        <x:v>33</x:v>
      </x:c>
      <x:c r="V14" s="19">
        <x:v>0.5</x:v>
      </x:c>
      <x:c r="W14" s="7">
        <x:f>V5*V14</x:f>
        <x:v>2281173.5</x:v>
      </x:c>
      <x:c r="X14" s="11"/>
      <x:c r="Y14" s="11"/>
      <x:c r="Z14" s="11"/>
      <x:c r="AA14" s="11"/>
      <x:c r="AB14" s="11"/>
      <x:c r="AC14" s="11"/>
      <x:c r="AD14" s="11"/>
      <x:c r="AE14" s="11"/>
      <x:c r="AF14" s="11"/>
      <x:c r="AG14" s="11"/>
    </x:row>
    <x:row r="15" spans="1:33">
      <x:c r="A15" s="10"/>
      <x:c r="B15" s="8" t="s">
        <x:v>106</x:v>
      </x:c>
      <x:c r="C15" s="8" t="s">
        <x:v>36</x:v>
      </x:c>
      <x:c r="D15" s="8" t="s">
        <x:v>49</x:v>
      </x:c>
      <x:c r="E15" s="8" t="s">
        <x:v>20</x:v>
      </x:c>
      <x:c r="F15" s="17"/>
      <x:c r="G15" s="17"/>
      <x:c r="H15" s="17"/>
      <x:c r="I15" s="10"/>
      <x:c r="J15" s="8" t="s">
        <x:v>106</x:v>
      </x:c>
      <x:c r="K15" s="8" t="s">
        <x:v>36</x:v>
      </x:c>
      <x:c r="L15" s="8" t="s">
        <x:v>49</x:v>
      </x:c>
      <x:c r="M15" s="8" t="s">
        <x:v>20</x:v>
      </x:c>
      <x:c r="N15" s="10"/>
      <x:c r="O15" s="10"/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  <x:c r="AA15" s="10"/>
      <x:c r="AB15" s="10"/>
      <x:c r="AC15" s="10"/>
      <x:c r="AD15" s="10"/>
      <x:c r="AE15" s="10"/>
      <x:c r="AF15" s="10"/>
      <x:c r="AG15" s="10"/>
    </x:row>
    <x:row r="16" spans="1:33">
      <x:c r="A16" s="10"/>
      <x:c r="B16" s="26">
        <x:v>45293</x:v>
      </x:c>
      <x:c r="C16" s="15">
        <x:v>4500</x:v>
      </x:c>
      <x:c r="D16" s="16" t="s">
        <x:v>7</x:v>
      </x:c>
      <x:c r="E16" s="16" t="s">
        <x:v>28</x:v>
      </x:c>
      <x:c r="F16" s="22"/>
      <x:c r="G16" s="22"/>
      <x:c r="H16" s="22"/>
      <x:c r="I16" s="10"/>
      <x:c r="J16" s="26">
        <x:v>45292</x:v>
      </x:c>
      <x:c r="K16" s="3">
        <x:v>22500</x:v>
      </x:c>
      <x:c r="L16" s="1" t="s">
        <x:v>112</x:v>
      </x:c>
      <x:c r="M16" s="1" t="s">
        <x:v>50</x:v>
      </x:c>
      <x:c r="N16" s="22"/>
      <x:c r="O16" s="22"/>
      <x:c r="P16" s="10"/>
      <x:c r="Q16" s="10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  <x:c r="AD16" s="10"/>
      <x:c r="AE16" s="10"/>
      <x:c r="AF16" s="10"/>
      <x:c r="AG16" s="10"/>
    </x:row>
    <x:row r="17" spans="1:33">
      <x:c r="A17" s="10"/>
      <x:c r="B17" s="26">
        <x:v>45294</x:v>
      </x:c>
      <x:c r="C17" s="15">
        <x:v>4500</x:v>
      </x:c>
      <x:c r="D17" s="16" t="s">
        <x:v>7</x:v>
      </x:c>
      <x:c r="E17" s="16" t="s">
        <x:v>28</x:v>
      </x:c>
      <x:c r="F17" s="17"/>
      <x:c r="G17" s="17"/>
      <x:c r="H17" s="17"/>
      <x:c r="I17" s="10"/>
      <x:c r="J17" s="26">
        <x:v>45292</x:v>
      </x:c>
      <x:c r="K17" s="15">
        <x:v>1500</x:v>
      </x:c>
      <x:c r="L17" s="16" t="s">
        <x:v>23</x:v>
      </x:c>
      <x:c r="M17" s="16" t="s">
        <x:v>105</x:v>
      </x:c>
      <x:c r="N17" s="17"/>
      <x:c r="O17" s="17"/>
      <x:c r="P17" s="10"/>
      <x:c r="Q17" s="10"/>
      <x:c r="R17" s="10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  <x:c r="AC17" s="10"/>
      <x:c r="AD17" s="10"/>
      <x:c r="AE17" s="10"/>
      <x:c r="AF17" s="10"/>
      <x:c r="AG17" s="10"/>
    </x:row>
    <x:row r="18" spans="1:33">
      <x:c r="A18" s="10"/>
      <x:c r="B18" s="26">
        <x:v>45295</x:v>
      </x:c>
      <x:c r="C18" s="15">
        <x:v>19920</x:v>
      </x:c>
      <x:c r="D18" s="16" t="s">
        <x:v>96</x:v>
      </x:c>
      <x:c r="E18" s="16" t="s">
        <x:v>28</x:v>
      </x:c>
      <x:c r="F18" s="17"/>
      <x:c r="G18" s="17"/>
      <x:c r="H18" s="17"/>
      <x:c r="I18" s="10"/>
      <x:c r="J18" s="26">
        <x:v>45293</x:v>
      </x:c>
      <x:c r="K18" s="15">
        <x:v>10580</x:v>
      </x:c>
      <x:c r="L18" s="16" t="s">
        <x:v>93</x:v>
      </x:c>
      <x:c r="M18" s="16" t="s">
        <x:v>105</x:v>
      </x:c>
      <x:c r="N18" s="17"/>
      <x:c r="O18" s="17"/>
      <x:c r="P18" s="10"/>
      <x:c r="Q18" s="10"/>
      <x:c r="R18" s="10"/>
      <x:c r="S18" s="10"/>
      <x:c r="T18" s="10"/>
      <x:c r="U18" s="10"/>
      <x:c r="V18" s="10"/>
      <x:c r="W18" s="10"/>
      <x:c r="X18" s="10"/>
      <x:c r="Y18" s="10"/>
      <x:c r="Z18" s="10"/>
      <x:c r="AA18" s="10"/>
      <x:c r="AB18" s="10"/>
      <x:c r="AC18" s="10"/>
      <x:c r="AD18" s="10"/>
      <x:c r="AE18" s="10"/>
      <x:c r="AF18" s="10"/>
      <x:c r="AG18" s="10"/>
    </x:row>
    <x:row r="19" spans="1:33">
      <x:c r="A19" s="10"/>
      <x:c r="B19" s="26">
        <x:v>45295</x:v>
      </x:c>
      <x:c r="C19" s="15">
        <x:v>5400</x:v>
      </x:c>
      <x:c r="D19" s="16" t="s">
        <x:v>7</x:v>
      </x:c>
      <x:c r="E19" s="16" t="s">
        <x:v>28</x:v>
      </x:c>
      <x:c r="F19" s="17"/>
      <x:c r="G19" s="17"/>
      <x:c r="H19" s="17"/>
      <x:c r="I19" s="10"/>
      <x:c r="J19" s="26">
        <x:v>45294</x:v>
      </x:c>
      <x:c r="K19" s="15">
        <x:v>4500</x:v>
      </x:c>
      <x:c r="L19" s="16" t="s">
        <x:v>2</x:v>
      </x:c>
      <x:c r="M19" s="16" t="s">
        <x:v>105</x:v>
      </x:c>
      <x:c r="N19" s="17"/>
      <x:c r="O19" s="17"/>
      <x:c r="P19" s="10"/>
      <x:c r="Q19" s="10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  <x:c r="AD19" s="10"/>
      <x:c r="AE19" s="10"/>
      <x:c r="AF19" s="10"/>
      <x:c r="AG19" s="10"/>
    </x:row>
    <x:row r="20" spans="1:33">
      <x:c r="A20" s="10"/>
      <x:c r="B20" s="26">
        <x:v>45295</x:v>
      </x:c>
      <x:c r="C20" s="15">
        <x:v>50000</x:v>
      </x:c>
      <x:c r="D20" s="16" t="s">
        <x:v>60</x:v>
      </x:c>
      <x:c r="E20" s="16" t="s">
        <x:v>52</x:v>
      </x:c>
      <x:c r="F20" s="17"/>
      <x:c r="G20" s="17"/>
      <x:c r="H20" s="17"/>
      <x:c r="I20" s="10"/>
      <x:c r="J20" s="26">
        <x:v>45295</x:v>
      </x:c>
      <x:c r="K20" s="15">
        <x:v>6990</x:v>
      </x:c>
      <x:c r="L20" s="16" t="s">
        <x:v>47</x:v>
      </x:c>
      <x:c r="M20" s="16" t="s">
        <x:v>105</x:v>
      </x:c>
      <x:c r="N20" s="17"/>
      <x:c r="O20" s="17"/>
      <x:c r="P20" s="10"/>
      <x:c r="Q20" s="10"/>
      <x:c r="R20" s="10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  <x:c r="AC20" s="10"/>
      <x:c r="AD20" s="10"/>
      <x:c r="AE20" s="10"/>
      <x:c r="AF20" s="10"/>
      <x:c r="AG20" s="10"/>
    </x:row>
    <x:row r="21" spans="1:33">
      <x:c r="A21" s="10"/>
      <x:c r="B21" s="26">
        <x:v>45295</x:v>
      </x:c>
      <x:c r="C21" s="15">
        <x:v>22000</x:v>
      </x:c>
      <x:c r="D21" s="16" t="s">
        <x:v>71</x:v>
      </x:c>
      <x:c r="E21" s="16" t="s">
        <x:v>14</x:v>
      </x:c>
      <x:c r="F21" s="17"/>
      <x:c r="G21" s="17"/>
      <x:c r="H21" s="17"/>
      <x:c r="I21" s="10"/>
      <x:c r="J21" s="26">
        <x:v>45296</x:v>
      </x:c>
      <x:c r="K21" s="15">
        <x:v>30919</x:v>
      </x:c>
      <x:c r="L21" s="16" t="s">
        <x:v>83</x:v>
      </x:c>
      <x:c r="M21" s="16" t="s">
        <x:v>50</x:v>
      </x:c>
      <x:c r="N21" s="17"/>
      <x:c r="O21" s="17"/>
      <x:c r="P21" s="10"/>
      <x:c r="Q21" s="10"/>
      <x:c r="R21" s="10"/>
      <x:c r="S21" s="10"/>
      <x:c r="T21" s="10"/>
      <x:c r="U21" s="10"/>
      <x:c r="V21" s="10"/>
      <x:c r="W21" s="10"/>
      <x:c r="X21" s="10"/>
      <x:c r="Y21" s="10"/>
      <x:c r="Z21" s="10"/>
      <x:c r="AA21" s="10"/>
      <x:c r="AB21" s="10"/>
      <x:c r="AC21" s="10"/>
      <x:c r="AD21" s="10"/>
      <x:c r="AE21" s="10"/>
      <x:c r="AF21" s="10"/>
      <x:c r="AG21" s="10"/>
    </x:row>
    <x:row r="22" spans="1:33">
      <x:c r="A22" s="10"/>
      <x:c r="B22" s="26">
        <x:v>45295</x:v>
      </x:c>
      <x:c r="C22" s="15">
        <x:v>23219</x:v>
      </x:c>
      <x:c r="D22" s="28" t="s">
        <x:v>80</x:v>
      </x:c>
      <x:c r="E22" s="16" t="s">
        <x:v>28</x:v>
      </x:c>
      <x:c r="F22" s="17"/>
      <x:c r="G22" s="17"/>
      <x:c r="H22" s="17"/>
      <x:c r="I22" s="10"/>
      <x:c r="J22" s="26">
        <x:v>45296</x:v>
      </x:c>
      <x:c r="K22" s="15">
        <x:v>82320</x:v>
      </x:c>
      <x:c r="L22" s="16" t="s">
        <x:v>19</x:v>
      </x:c>
      <x:c r="M22" s="16" t="s">
        <x:v>56</x:v>
      </x:c>
      <x:c r="N22" s="17"/>
      <x:c r="O22" s="17"/>
      <x:c r="P22" s="10"/>
      <x:c r="Q22" s="10"/>
      <x:c r="R22" s="10"/>
      <x:c r="S22" s="10"/>
      <x:c r="T22" s="10"/>
      <x:c r="U22" s="10"/>
      <x:c r="V22" s="10"/>
      <x:c r="W22" s="10"/>
      <x:c r="X22" s="10"/>
      <x:c r="Y22" s="10"/>
      <x:c r="Z22" s="10"/>
      <x:c r="AA22" s="10"/>
      <x:c r="AB22" s="10"/>
      <x:c r="AC22" s="10"/>
      <x:c r="AD22" s="10"/>
      <x:c r="AE22" s="10"/>
      <x:c r="AF22" s="10"/>
      <x:c r="AG22" s="10"/>
    </x:row>
    <x:row r="23" spans="1:33">
      <x:c r="A23" s="10"/>
      <x:c r="B23" s="26">
        <x:v>45296</x:v>
      </x:c>
      <x:c r="C23" s="15">
        <x:v>4500</x:v>
      </x:c>
      <x:c r="D23" s="16" t="s">
        <x:v>7</x:v>
      </x:c>
      <x:c r="E23" s="16" t="s">
        <x:v>28</x:v>
      </x:c>
      <x:c r="F23" s="17"/>
      <x:c r="G23" s="17"/>
      <x:c r="H23" s="17"/>
      <x:c r="I23" s="10"/>
      <x:c r="J23" s="26">
        <x:v>45298</x:v>
      </x:c>
      <x:c r="K23" s="15">
        <x:v>4000</x:v>
      </x:c>
      <x:c r="L23" s="16" t="s">
        <x:v>30</x:v>
      </x:c>
      <x:c r="M23" s="16" t="s">
        <x:v>50</x:v>
      </x:c>
      <x:c r="N23" s="17"/>
      <x:c r="O23" s="17"/>
      <x:c r="P23" s="10"/>
      <x:c r="Q23" s="10"/>
      <x:c r="R23" s="10"/>
      <x:c r="S23" s="10"/>
      <x:c r="T23" s="10"/>
      <x:c r="U23" s="10"/>
      <x:c r="V23" s="10"/>
      <x:c r="W23" s="10"/>
      <x:c r="X23" s="10"/>
      <x:c r="Y23" s="10"/>
      <x:c r="Z23" s="10"/>
      <x:c r="AA23" s="10"/>
      <x:c r="AB23" s="10"/>
      <x:c r="AC23" s="10"/>
      <x:c r="AD23" s="10"/>
      <x:c r="AE23" s="10"/>
      <x:c r="AF23" s="10"/>
      <x:c r="AG23" s="10"/>
    </x:row>
    <x:row r="24" spans="1:33">
      <x:c r="A24" s="10"/>
      <x:c r="B24" s="26">
        <x:v>45297</x:v>
      </x:c>
      <x:c r="C24" s="15">
        <x:v>30900</x:v>
      </x:c>
      <x:c r="D24" s="16" t="s">
        <x:v>7</x:v>
      </x:c>
      <x:c r="E24" s="16" t="s">
        <x:v>28</x:v>
      </x:c>
      <x:c r="F24" s="17"/>
      <x:c r="G24" s="17"/>
      <x:c r="H24" s="17"/>
      <x:c r="I24" s="10"/>
      <x:c r="J24" s="26">
        <x:v>45298</x:v>
      </x:c>
      <x:c r="K24" s="15">
        <x:v>10000</x:v>
      </x:c>
      <x:c r="L24" s="16" t="s">
        <x:v>107</x:v>
      </x:c>
      <x:c r="M24" s="16" t="s">
        <x:v>50</x:v>
      </x:c>
      <x:c r="N24" s="17"/>
      <x:c r="O24" s="17"/>
      <x:c r="P24" s="10"/>
      <x:c r="Q24" s="10"/>
      <x:c r="R24" s="10"/>
      <x:c r="S24" s="10"/>
      <x:c r="T24" s="10"/>
      <x:c r="U24" s="10"/>
      <x:c r="V24" s="10"/>
      <x:c r="W24" s="10"/>
      <x:c r="X24" s="10"/>
      <x:c r="Y24" s="10"/>
      <x:c r="Z24" s="10"/>
      <x:c r="AA24" s="10"/>
      <x:c r="AB24" s="10"/>
      <x:c r="AC24" s="10"/>
      <x:c r="AD24" s="10"/>
      <x:c r="AE24" s="10"/>
      <x:c r="AF24" s="10"/>
      <x:c r="AG24" s="10"/>
    </x:row>
    <x:row r="25" spans="1:33">
      <x:c r="A25" s="10"/>
      <x:c r="B25" s="26">
        <x:v>45299</x:v>
      </x:c>
      <x:c r="C25" s="15">
        <x:v>4500</x:v>
      </x:c>
      <x:c r="D25" s="16" t="s">
        <x:v>7</x:v>
      </x:c>
      <x:c r="E25" s="16" t="s">
        <x:v>28</x:v>
      </x:c>
      <x:c r="F25" s="17"/>
      <x:c r="G25" s="17"/>
      <x:c r="H25" s="17"/>
      <x:c r="I25" s="10"/>
      <x:c r="J25" s="26">
        <x:v>45298</x:v>
      </x:c>
      <x:c r="K25" s="15">
        <x:v>39535</x:v>
      </x:c>
      <x:c r="L25" s="16" t="s">
        <x:v>24</x:v>
      </x:c>
      <x:c r="M25" s="16" t="s">
        <x:v>105</x:v>
      </x:c>
      <x:c r="N25" s="17"/>
      <x:c r="O25" s="17"/>
      <x:c r="P25" s="10"/>
      <x:c r="Q25" s="10"/>
      <x:c r="R25" s="10"/>
      <x:c r="S25" s="10"/>
      <x:c r="T25" s="10"/>
      <x:c r="U25" s="10"/>
      <x:c r="V25" s="10"/>
      <x:c r="W25" s="10"/>
      <x:c r="X25" s="10"/>
      <x:c r="Y25" s="10"/>
      <x:c r="Z25" s="10"/>
      <x:c r="AA25" s="10"/>
      <x:c r="AB25" s="10"/>
      <x:c r="AC25" s="10"/>
      <x:c r="AD25" s="10"/>
      <x:c r="AE25" s="10"/>
      <x:c r="AF25" s="10"/>
      <x:c r="AG25" s="10"/>
    </x:row>
    <x:row r="26" spans="1:33">
      <x:c r="A26" s="10"/>
      <x:c r="B26" s="26">
        <x:v>45300</x:v>
      </x:c>
      <x:c r="C26" s="15">
        <x:v>4500</x:v>
      </x:c>
      <x:c r="D26" s="16" t="s">
        <x:v>7</x:v>
      </x:c>
      <x:c r="E26" s="16" t="s">
        <x:v>28</x:v>
      </x:c>
      <x:c r="F26" s="17"/>
      <x:c r="G26" s="17"/>
      <x:c r="H26" s="17"/>
      <x:c r="I26" s="10"/>
      <x:c r="J26" s="26">
        <x:v>45299</x:v>
      </x:c>
      <x:c r="K26" s="15">
        <x:v>3150</x:v>
      </x:c>
      <x:c r="L26" s="16" t="s">
        <x:v>54</x:v>
      </x:c>
      <x:c r="M26" s="16" t="s">
        <x:v>105</x:v>
      </x:c>
      <x:c r="N26" s="17"/>
      <x:c r="O26" s="17"/>
      <x:c r="P26" s="10"/>
      <x:c r="Q26" s="10"/>
      <x:c r="R26" s="10"/>
      <x:c r="S26" s="10"/>
      <x:c r="T26" s="10"/>
      <x:c r="U26" s="10"/>
      <x:c r="V26" s="10"/>
      <x:c r="W26" s="10"/>
      <x:c r="X26" s="10"/>
      <x:c r="Y26" s="10"/>
      <x:c r="Z26" s="10"/>
      <x:c r="AA26" s="10"/>
      <x:c r="AB26" s="10"/>
      <x:c r="AC26" s="10"/>
      <x:c r="AD26" s="10"/>
      <x:c r="AE26" s="10"/>
      <x:c r="AF26" s="10"/>
      <x:c r="AG26" s="10"/>
    </x:row>
    <x:row r="27" spans="1:33">
      <x:c r="A27" s="10"/>
      <x:c r="B27" s="26">
        <x:v>45301</x:v>
      </x:c>
      <x:c r="C27" s="15">
        <x:v>4500</x:v>
      </x:c>
      <x:c r="D27" s="16" t="s">
        <x:v>7</x:v>
      </x:c>
      <x:c r="E27" s="16" t="s">
        <x:v>28</x:v>
      </x:c>
      <x:c r="F27" s="17"/>
      <x:c r="G27" s="17"/>
      <x:c r="H27" s="17"/>
      <x:c r="I27" s="10"/>
      <x:c r="J27" s="26">
        <x:v>45300</x:v>
      </x:c>
      <x:c r="K27" s="15">
        <x:f>7700+13200+20500</x:f>
        <x:v>41400</x:v>
      </x:c>
      <x:c r="L27" s="28" t="s">
        <x:v>80</x:v>
      </x:c>
      <x:c r="M27" s="16" t="s">
        <x:v>105</x:v>
      </x:c>
      <x:c r="N27" s="17"/>
      <x:c r="O27" s="17"/>
      <x:c r="P27" s="10"/>
      <x:c r="Q27" s="10"/>
      <x:c r="R27" s="10"/>
      <x:c r="S27" s="10"/>
      <x:c r="T27" s="10"/>
      <x:c r="U27" s="10"/>
      <x:c r="V27" s="10"/>
      <x:c r="W27" s="10"/>
      <x:c r="X27" s="10"/>
      <x:c r="Y27" s="10"/>
      <x:c r="Z27" s="10"/>
      <x:c r="AA27" s="10"/>
      <x:c r="AB27" s="10"/>
      <x:c r="AC27" s="10"/>
      <x:c r="AD27" s="10"/>
      <x:c r="AE27" s="10"/>
      <x:c r="AF27" s="10"/>
      <x:c r="AG27" s="10"/>
    </x:row>
    <x:row r="28" spans="1:33">
      <x:c r="A28" s="10"/>
      <x:c r="B28" s="26">
        <x:v>45302</x:v>
      </x:c>
      <x:c r="C28" s="15">
        <x:v>4500</x:v>
      </x:c>
      <x:c r="D28" s="16" t="s">
        <x:v>7</x:v>
      </x:c>
      <x:c r="E28" s="16" t="s">
        <x:v>28</x:v>
      </x:c>
      <x:c r="F28" s="17"/>
      <x:c r="G28" s="17"/>
      <x:c r="H28" s="17"/>
      <x:c r="I28" s="10"/>
      <x:c r="J28" s="26">
        <x:v>45302</x:v>
      </x:c>
      <x:c r="K28" s="15">
        <x:v>5400</x:v>
      </x:c>
      <x:c r="L28" s="16" t="s">
        <x:v>110</x:v>
      </x:c>
      <x:c r="M28" s="16" t="s">
        <x:v>50</x:v>
      </x:c>
      <x:c r="N28" s="29"/>
      <x:c r="O28" s="17"/>
      <x:c r="P28" s="10"/>
      <x:c r="Q28" s="10"/>
      <x:c r="R28" s="10"/>
      <x:c r="S28" s="10"/>
      <x:c r="T28" s="10"/>
      <x:c r="U28" s="10"/>
      <x:c r="V28" s="10"/>
      <x:c r="W28" s="10"/>
      <x:c r="X28" s="10"/>
      <x:c r="Y28" s="10"/>
      <x:c r="Z28" s="10"/>
      <x:c r="AA28" s="10"/>
      <x:c r="AB28" s="10"/>
      <x:c r="AC28" s="10"/>
      <x:c r="AD28" s="10"/>
      <x:c r="AE28" s="10"/>
      <x:c r="AF28" s="10"/>
      <x:c r="AG28" s="10"/>
    </x:row>
    <x:row r="29" spans="1:33">
      <x:c r="A29" s="10"/>
      <x:c r="B29" s="26">
        <x:v>45303</x:v>
      </x:c>
      <x:c r="C29" s="15">
        <x:v>4500</x:v>
      </x:c>
      <x:c r="D29" s="16" t="s">
        <x:v>7</x:v>
      </x:c>
      <x:c r="E29" s="16" t="s">
        <x:v>28</x:v>
      </x:c>
      <x:c r="F29" s="17"/>
      <x:c r="G29" s="17"/>
      <x:c r="H29" s="17"/>
      <x:c r="I29" s="10"/>
      <x:c r="J29" s="26">
        <x:v>45302</x:v>
      </x:c>
      <x:c r="K29" s="15">
        <x:v>11500</x:v>
      </x:c>
      <x:c r="L29" s="16" t="s">
        <x:v>89</x:v>
      </x:c>
      <x:c r="M29" s="16" t="s">
        <x:v>105</x:v>
      </x:c>
      <x:c r="N29" s="17"/>
      <x:c r="O29" s="17"/>
      <x:c r="P29" s="10"/>
      <x:c r="Q29" s="10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  <x:c r="AD29" s="10"/>
      <x:c r="AE29" s="10"/>
      <x:c r="AF29" s="10"/>
      <x:c r="AG29" s="10"/>
    </x:row>
    <x:row r="30" spans="1:33">
      <x:c r="A30" s="10"/>
      <x:c r="B30" s="26">
        <x:v>45303</x:v>
      </x:c>
      <x:c r="C30" s="15">
        <x:v>8910</x:v>
      </x:c>
      <x:c r="D30" s="16" t="s">
        <x:v>65</x:v>
      </x:c>
      <x:c r="E30" s="16" t="s">
        <x:v>64</x:v>
      </x:c>
      <x:c r="F30" s="17"/>
      <x:c r="G30" s="17"/>
      <x:c r="H30" s="17"/>
      <x:c r="I30" s="10"/>
      <x:c r="J30" s="26">
        <x:v>45303</x:v>
      </x:c>
      <x:c r="K30" s="15">
        <x:v>2980</x:v>
      </x:c>
      <x:c r="L30" s="16" t="s">
        <x:v>79</x:v>
      </x:c>
      <x:c r="M30" s="16" t="s">
        <x:v>105</x:v>
      </x:c>
      <x:c r="N30" s="17"/>
      <x:c r="O30" s="17"/>
      <x:c r="P30" s="10"/>
      <x:c r="Q30" s="10"/>
      <x:c r="R30" s="10"/>
      <x:c r="S30" s="10"/>
      <x:c r="T30" s="10"/>
      <x:c r="U30" s="10"/>
      <x:c r="V30" s="10"/>
      <x:c r="W30" s="10"/>
      <x:c r="X30" s="10"/>
      <x:c r="Y30" s="10"/>
      <x:c r="Z30" s="10"/>
      <x:c r="AA30" s="10"/>
      <x:c r="AB30" s="10"/>
      <x:c r="AC30" s="10"/>
      <x:c r="AD30" s="10"/>
      <x:c r="AE30" s="10"/>
      <x:c r="AF30" s="10"/>
      <x:c r="AG30" s="10"/>
    </x:row>
    <x:row r="31" spans="1:33">
      <x:c r="A31" s="10"/>
      <x:c r="B31" s="26">
        <x:v>45304</x:v>
      </x:c>
      <x:c r="C31" s="15">
        <x:v>50000</x:v>
      </x:c>
      <x:c r="D31" s="16" t="s">
        <x:v>60</x:v>
      </x:c>
      <x:c r="E31" s="16" t="s">
        <x:v>52</x:v>
      </x:c>
      <x:c r="F31" s="17"/>
      <x:c r="G31" s="17"/>
      <x:c r="H31" s="17"/>
      <x:c r="I31" s="10"/>
      <x:c r="J31" s="26">
        <x:v>45303</x:v>
      </x:c>
      <x:c r="K31" s="15">
        <x:v>50100</x:v>
      </x:c>
      <x:c r="L31" s="16" t="s">
        <x:v>97</x:v>
      </x:c>
      <x:c r="M31" s="16" t="s">
        <x:v>77</x:v>
      </x:c>
      <x:c r="N31" s="17"/>
      <x:c r="O31" s="17"/>
      <x:c r="P31" s="10"/>
      <x:c r="Q31" s="10"/>
      <x:c r="R31" s="10"/>
      <x:c r="S31" s="10"/>
      <x:c r="T31" s="10"/>
      <x:c r="U31" s="10"/>
      <x:c r="V31" s="10"/>
      <x:c r="W31" s="10"/>
      <x:c r="X31" s="10"/>
      <x:c r="Y31" s="10"/>
      <x:c r="Z31" s="10"/>
      <x:c r="AA31" s="10"/>
      <x:c r="AB31" s="10"/>
      <x:c r="AC31" s="10"/>
      <x:c r="AD31" s="10"/>
      <x:c r="AE31" s="10"/>
      <x:c r="AF31" s="10"/>
      <x:c r="AG31" s="10"/>
    </x:row>
    <x:row r="32" spans="1:33">
      <x:c r="A32" s="10"/>
      <x:c r="B32" s="26">
        <x:v>45306</x:v>
      </x:c>
      <x:c r="C32" s="15">
        <x:v>4500</x:v>
      </x:c>
      <x:c r="D32" s="16" t="s">
        <x:v>7</x:v>
      </x:c>
      <x:c r="E32" s="16" t="s">
        <x:v>28</x:v>
      </x:c>
      <x:c r="F32" s="17"/>
      <x:c r="G32" s="17"/>
      <x:c r="H32" s="17"/>
      <x:c r="I32" s="10"/>
      <x:c r="J32" s="26">
        <x:v>45303</x:v>
      </x:c>
      <x:c r="K32" s="15">
        <x:v>62100</x:v>
      </x:c>
      <x:c r="L32" s="16" t="s">
        <x:v>72</x:v>
      </x:c>
      <x:c r="M32" s="16" t="s">
        <x:v>77</x:v>
      </x:c>
      <x:c r="N32" s="17"/>
      <x:c r="O32" s="17"/>
      <x:c r="P32" s="10"/>
      <x:c r="Q32" s="10"/>
      <x:c r="R32" s="10"/>
      <x:c r="S32" s="10"/>
      <x:c r="T32" s="10"/>
      <x:c r="U32" s="10"/>
      <x:c r="V32" s="10"/>
      <x:c r="W32" s="10"/>
      <x:c r="X32" s="10"/>
      <x:c r="Y32" s="10"/>
      <x:c r="Z32" s="10"/>
      <x:c r="AA32" s="10"/>
      <x:c r="AB32" s="10"/>
      <x:c r="AC32" s="10"/>
      <x:c r="AD32" s="10"/>
      <x:c r="AE32" s="10"/>
      <x:c r="AF32" s="10"/>
      <x:c r="AG32" s="10"/>
    </x:row>
    <x:row r="33" spans="1:33">
      <x:c r="A33" s="10"/>
      <x:c r="B33" s="26">
        <x:v>45307</x:v>
      </x:c>
      <x:c r="C33" s="15">
        <x:v>4500</x:v>
      </x:c>
      <x:c r="D33" s="16" t="s">
        <x:v>7</x:v>
      </x:c>
      <x:c r="E33" s="16" t="s">
        <x:v>28</x:v>
      </x:c>
      <x:c r="F33" s="17"/>
      <x:c r="G33" s="17"/>
      <x:c r="H33" s="17"/>
      <x:c r="I33" s="10"/>
      <x:c r="J33" s="26">
        <x:v>45303</x:v>
      </x:c>
      <x:c r="K33" s="15">
        <x:v>35560</x:v>
      </x:c>
      <x:c r="L33" s="16" t="s">
        <x:v>83</x:v>
      </x:c>
      <x:c r="M33" s="16" t="s">
        <x:v>50</x:v>
      </x:c>
      <x:c r="N33" s="17"/>
      <x:c r="O33" s="17"/>
      <x:c r="P33" s="10"/>
      <x:c r="Q33" s="10"/>
      <x:c r="R33" s="10"/>
      <x:c r="S33" s="10"/>
      <x:c r="T33" s="10"/>
      <x:c r="U33" s="10"/>
      <x:c r="V33" s="10"/>
      <x:c r="W33" s="10"/>
      <x:c r="X33" s="10"/>
      <x:c r="Y33" s="10"/>
      <x:c r="Z33" s="10"/>
      <x:c r="AA33" s="10"/>
      <x:c r="AB33" s="10"/>
      <x:c r="AC33" s="10"/>
      <x:c r="AD33" s="10"/>
      <x:c r="AE33" s="10"/>
      <x:c r="AF33" s="10"/>
      <x:c r="AG33" s="10"/>
    </x:row>
    <x:row r="34" spans="1:33">
      <x:c r="A34" s="10"/>
      <x:c r="B34" s="26">
        <x:v>45314</x:v>
      </x:c>
      <x:c r="C34" s="15">
        <x:v>2500</x:v>
      </x:c>
      <x:c r="D34" s="16" t="s">
        <x:v>59</x:v>
      </x:c>
      <x:c r="E34" s="16" t="s">
        <x:v>28</x:v>
      </x:c>
      <x:c r="F34" s="17"/>
      <x:c r="G34" s="17"/>
      <x:c r="H34" s="17"/>
      <x:c r="I34" s="10"/>
      <x:c r="J34" s="26">
        <x:v>45304</x:v>
      </x:c>
      <x:c r="K34" s="15">
        <x:v>36000</x:v>
      </x:c>
      <x:c r="L34" s="16" t="s">
        <x:v>7</x:v>
      </x:c>
      <x:c r="M34" s="16" t="s">
        <x:v>105</x:v>
      </x:c>
      <x:c r="N34" s="17"/>
      <x:c r="O34" s="17"/>
      <x:c r="P34" s="10"/>
      <x:c r="Q34" s="10"/>
      <x:c r="R34" s="10"/>
      <x:c r="S34" s="10"/>
      <x:c r="T34" s="10"/>
      <x:c r="U34" s="10"/>
      <x:c r="V34" s="10"/>
      <x:c r="W34" s="10"/>
      <x:c r="X34" s="10"/>
      <x:c r="Y34" s="10"/>
      <x:c r="Z34" s="10"/>
      <x:c r="AA34" s="10"/>
      <x:c r="AB34" s="10"/>
      <x:c r="AC34" s="10"/>
      <x:c r="AD34" s="10"/>
      <x:c r="AE34" s="10"/>
      <x:c r="AF34" s="10"/>
      <x:c r="AG34" s="10"/>
    </x:row>
    <x:row r="35" spans="1:33">
      <x:c r="A35" s="10"/>
      <x:c r="B35" s="26">
        <x:v>45315</x:v>
      </x:c>
      <x:c r="C35" s="15">
        <x:v>36860</x:v>
      </x:c>
      <x:c r="D35" s="28" t="s">
        <x:v>7</x:v>
      </x:c>
      <x:c r="E35" s="16" t="s">
        <x:v>28</x:v>
      </x:c>
      <x:c r="F35" s="17"/>
      <x:c r="G35" s="17"/>
      <x:c r="H35" s="17"/>
      <x:c r="I35" s="10"/>
      <x:c r="J35" s="26">
        <x:v>45304</x:v>
      </x:c>
      <x:c r="K35" s="15">
        <x:v>50000</x:v>
      </x:c>
      <x:c r="L35" s="16" t="s">
        <x:v>40</x:v>
      </x:c>
      <x:c r="M35" s="16" t="s">
        <x:v>105</x:v>
      </x:c>
      <x:c r="N35" s="17"/>
      <x:c r="O35" s="17"/>
      <x:c r="P35" s="10"/>
      <x:c r="Q35" s="10"/>
      <x:c r="R35" s="10"/>
      <x:c r="S35" s="10"/>
      <x:c r="T35" s="10"/>
      <x:c r="U35" s="10"/>
      <x:c r="V35" s="10"/>
      <x:c r="W35" s="10"/>
      <x:c r="X35" s="10"/>
      <x:c r="Y35" s="10"/>
      <x:c r="Z35" s="10"/>
      <x:c r="AA35" s="10"/>
      <x:c r="AB35" s="10"/>
      <x:c r="AC35" s="10"/>
      <x:c r="AD35" s="10"/>
      <x:c r="AE35" s="10"/>
      <x:c r="AF35" s="10"/>
      <x:c r="AG35" s="10"/>
    </x:row>
    <x:row r="36" spans="1:33">
      <x:c r="A36" s="10"/>
      <x:c r="B36" s="26">
        <x:v>45315</x:v>
      </x:c>
      <x:c r="C36" s="15">
        <x:v>10980</x:v>
      </x:c>
      <x:c r="D36" s="16" t="s">
        <x:v>47</x:v>
      </x:c>
      <x:c r="E36" s="16" t="s">
        <x:v>28</x:v>
      </x:c>
      <x:c r="F36" s="17"/>
      <x:c r="G36" s="17"/>
      <x:c r="H36" s="17"/>
      <x:c r="I36" s="10"/>
      <x:c r="J36" s="26">
        <x:v>45305</x:v>
      </x:c>
      <x:c r="K36" s="15">
        <x:v>6600</x:v>
      </x:c>
      <x:c r="L36" s="16" t="s">
        <x:v>7</x:v>
      </x:c>
      <x:c r="M36" s="16" t="s">
        <x:v>105</x:v>
      </x:c>
      <x:c r="N36" s="17"/>
      <x:c r="O36" s="17"/>
      <x:c r="P36" s="10"/>
      <x:c r="Q36" s="10"/>
      <x:c r="R36" s="10"/>
      <x:c r="S36" s="10"/>
      <x:c r="T36" s="10"/>
      <x:c r="U36" s="10"/>
      <x:c r="V36" s="10"/>
      <x:c r="W36" s="10"/>
      <x:c r="X36" s="10"/>
      <x:c r="Y36" s="10"/>
      <x:c r="Z36" s="10"/>
      <x:c r="AA36" s="10"/>
      <x:c r="AB36" s="10"/>
      <x:c r="AC36" s="10"/>
      <x:c r="AD36" s="10"/>
      <x:c r="AE36" s="10"/>
      <x:c r="AF36" s="10"/>
      <x:c r="AG36" s="10"/>
    </x:row>
    <x:row r="37" spans="1:33">
      <x:c r="A37" s="10"/>
      <x:c r="B37" s="26">
        <x:v>45316</x:v>
      </x:c>
      <x:c r="C37" s="15">
        <x:v>4500</x:v>
      </x:c>
      <x:c r="D37" s="16" t="s">
        <x:v>7</x:v>
      </x:c>
      <x:c r="E37" s="16" t="s">
        <x:v>28</x:v>
      </x:c>
      <x:c r="F37" s="17"/>
      <x:c r="G37" s="17"/>
      <x:c r="H37" s="17"/>
      <x:c r="I37" s="10"/>
      <x:c r="J37" s="26">
        <x:v>45305</x:v>
      </x:c>
      <x:c r="K37" s="15">
        <x:v>33000</x:v>
      </x:c>
      <x:c r="L37" s="16" t="s">
        <x:v>17</x:v>
      </x:c>
      <x:c r="M37" s="16" t="s">
        <x:v>50</x:v>
      </x:c>
      <x:c r="N37" s="17"/>
      <x:c r="O37" s="17"/>
      <x:c r="P37" s="10"/>
      <x:c r="Q37" s="10"/>
      <x:c r="R37" s="10"/>
      <x:c r="S37" s="10"/>
      <x:c r="T37" s="10"/>
      <x:c r="U37" s="10"/>
      <x:c r="V37" s="10"/>
      <x:c r="W37" s="10"/>
      <x:c r="X37" s="10"/>
      <x:c r="Y37" s="10"/>
      <x:c r="Z37" s="10"/>
      <x:c r="AA37" s="10"/>
      <x:c r="AB37" s="10"/>
      <x:c r="AC37" s="10"/>
      <x:c r="AD37" s="10"/>
      <x:c r="AE37" s="10"/>
      <x:c r="AF37" s="10"/>
      <x:c r="AG37" s="10"/>
    </x:row>
    <x:row r="38" spans="1:33">
      <x:c r="A38" s="10"/>
      <x:c r="B38" s="26">
        <x:v>45317</x:v>
      </x:c>
      <x:c r="C38" s="15">
        <x:v>4500</x:v>
      </x:c>
      <x:c r="D38" s="16" t="s">
        <x:v>7</x:v>
      </x:c>
      <x:c r="E38" s="16" t="s">
        <x:v>28</x:v>
      </x:c>
      <x:c r="F38" s="17"/>
      <x:c r="G38" s="17"/>
      <x:c r="H38" s="17"/>
      <x:c r="I38" s="10"/>
      <x:c r="J38" s="26">
        <x:v>45305</x:v>
      </x:c>
      <x:c r="K38" s="15">
        <x:v>82000</x:v>
      </x:c>
      <x:c r="L38" s="16" t="s">
        <x:v>114</x:v>
      </x:c>
      <x:c r="M38" s="16" t="s">
        <x:v>50</x:v>
      </x:c>
      <x:c r="N38" s="17"/>
      <x:c r="O38" s="17"/>
      <x:c r="P38" s="10"/>
      <x:c r="Q38" s="10"/>
      <x:c r="R38" s="10"/>
      <x:c r="S38" s="10"/>
      <x:c r="T38" s="10"/>
      <x:c r="U38" s="10"/>
      <x:c r="V38" s="10"/>
      <x:c r="W38" s="10"/>
      <x:c r="X38" s="10"/>
      <x:c r="Y38" s="10"/>
      <x:c r="Z38" s="10"/>
      <x:c r="AA38" s="10"/>
      <x:c r="AB38" s="10"/>
      <x:c r="AC38" s="10"/>
      <x:c r="AD38" s="10"/>
      <x:c r="AE38" s="10"/>
      <x:c r="AF38" s="10"/>
      <x:c r="AG38" s="10"/>
    </x:row>
    <x:row r="39" spans="1:33">
      <x:c r="A39" s="10"/>
      <x:c r="B39" s="26"/>
      <x:c r="C39" s="15"/>
      <x:c r="D39" s="16"/>
      <x:c r="E39" s="16"/>
      <x:c r="F39" s="17"/>
      <x:c r="G39" s="17"/>
      <x:c r="H39" s="17"/>
      <x:c r="I39" s="10"/>
      <x:c r="J39" s="26">
        <x:v>45306</x:v>
      </x:c>
      <x:c r="K39" s="15">
        <x:f>3800+8050</x:f>
        <x:v>11850</x:v>
      </x:c>
      <x:c r="L39" s="16" t="s">
        <x:v>93</x:v>
      </x:c>
      <x:c r="M39" s="16" t="s">
        <x:v>105</x:v>
      </x:c>
      <x:c r="N39" s="17"/>
      <x:c r="O39" s="17"/>
      <x:c r="P39" s="10"/>
      <x:c r="Q39" s="10"/>
      <x:c r="R39" s="10"/>
      <x:c r="S39" s="10"/>
      <x:c r="T39" s="10"/>
      <x:c r="U39" s="10"/>
      <x:c r="V39" s="10"/>
      <x:c r="W39" s="10"/>
      <x:c r="X39" s="10"/>
      <x:c r="Y39" s="10"/>
      <x:c r="Z39" s="10"/>
      <x:c r="AA39" s="10"/>
      <x:c r="AB39" s="10"/>
      <x:c r="AC39" s="10"/>
      <x:c r="AD39" s="10"/>
      <x:c r="AE39" s="10"/>
      <x:c r="AF39" s="10"/>
      <x:c r="AG39" s="10"/>
    </x:row>
    <x:row r="40" spans="1:33">
      <x:c r="A40" s="10"/>
      <x:c r="B40" s="26"/>
      <x:c r="C40" s="15"/>
      <x:c r="D40" s="16"/>
      <x:c r="E40" s="16"/>
      <x:c r="F40" s="17"/>
      <x:c r="G40" s="17"/>
      <x:c r="H40" s="17"/>
      <x:c r="I40" s="10"/>
      <x:c r="J40" s="26">
        <x:v>45307</x:v>
      </x:c>
      <x:c r="K40" s="15">
        <x:v>27700</x:v>
      </x:c>
      <x:c r="L40" s="28" t="s">
        <x:v>80</x:v>
      </x:c>
      <x:c r="M40" s="16" t="s">
        <x:v>105</x:v>
      </x:c>
      <x:c r="N40" s="17"/>
      <x:c r="O40" s="17"/>
      <x:c r="P40" s="10"/>
      <x:c r="Q40" s="10"/>
      <x:c r="R40" s="10"/>
      <x:c r="S40" s="10"/>
      <x:c r="T40" s="10"/>
      <x:c r="U40" s="10"/>
      <x:c r="V40" s="10"/>
      <x:c r="W40" s="10"/>
      <x:c r="X40" s="10"/>
      <x:c r="Y40" s="10"/>
      <x:c r="Z40" s="10"/>
      <x:c r="AA40" s="10"/>
      <x:c r="AB40" s="10"/>
      <x:c r="AC40" s="10"/>
      <x:c r="AD40" s="10"/>
      <x:c r="AE40" s="10"/>
      <x:c r="AF40" s="10"/>
      <x:c r="AG40" s="10"/>
    </x:row>
    <x:row r="41" spans="1:33">
      <x:c r="A41" s="10"/>
      <x:c r="B41" s="26"/>
      <x:c r="C41" s="15"/>
      <x:c r="D41" s="16"/>
      <x:c r="E41" s="16"/>
      <x:c r="F41" s="17"/>
      <x:c r="G41" s="17"/>
      <x:c r="H41" s="17"/>
      <x:c r="I41" s="10"/>
      <x:c r="J41" s="26">
        <x:v>45308</x:v>
      </x:c>
      <x:c r="K41" s="15">
        <x:v>11400</x:v>
      </x:c>
      <x:c r="L41" s="16" t="s">
        <x:v>95</x:v>
      </x:c>
      <x:c r="M41" s="16" t="s">
        <x:v>50</x:v>
      </x:c>
      <x:c r="N41" s="17"/>
      <x:c r="O41" s="17"/>
      <x:c r="P41" s="10"/>
      <x:c r="Q41" s="10"/>
      <x:c r="R41" s="10"/>
      <x:c r="S41" s="10"/>
      <x:c r="T41" s="10"/>
      <x:c r="U41" s="10"/>
      <x:c r="V41" s="10"/>
      <x:c r="W41" s="10"/>
      <x:c r="X41" s="10"/>
      <x:c r="Y41" s="10"/>
      <x:c r="Z41" s="10"/>
      <x:c r="AA41" s="10"/>
      <x:c r="AB41" s="10"/>
      <x:c r="AC41" s="10"/>
      <x:c r="AD41" s="10"/>
      <x:c r="AE41" s="10"/>
      <x:c r="AF41" s="10"/>
      <x:c r="AG41" s="10"/>
    </x:row>
    <x:row r="42" spans="1:33">
      <x:c r="A42" s="10"/>
      <x:c r="B42" s="26"/>
      <x:c r="C42" s="15"/>
      <x:c r="D42" s="16"/>
      <x:c r="E42" s="16"/>
      <x:c r="F42" s="17"/>
      <x:c r="G42" s="17"/>
      <x:c r="H42" s="17"/>
      <x:c r="I42" s="10"/>
      <x:c r="J42" s="26">
        <x:v>45309</x:v>
      </x:c>
      <x:c r="K42" s="15">
        <x:v>7300</x:v>
      </x:c>
      <x:c r="L42" s="16" t="s">
        <x:v>7</x:v>
      </x:c>
      <x:c r="M42" s="16" t="s">
        <x:v>105</x:v>
      </x:c>
      <x:c r="N42" s="17"/>
      <x:c r="O42" s="17"/>
      <x:c r="P42" s="10"/>
      <x:c r="Q42" s="10"/>
      <x:c r="R42" s="10"/>
      <x:c r="S42" s="10"/>
      <x:c r="T42" s="10"/>
      <x:c r="U42" s="10"/>
      <x:c r="V42" s="10"/>
      <x:c r="W42" s="10"/>
      <x:c r="X42" s="10"/>
      <x:c r="Y42" s="10"/>
      <x:c r="Z42" s="10"/>
      <x:c r="AA42" s="10"/>
      <x:c r="AB42" s="10"/>
      <x:c r="AC42" s="10"/>
      <x:c r="AD42" s="10"/>
      <x:c r="AE42" s="10"/>
      <x:c r="AF42" s="10"/>
      <x:c r="AG42" s="10"/>
    </x:row>
    <x:row r="43" spans="1:33">
      <x:c r="A43" s="10"/>
      <x:c r="B43" s="26"/>
      <x:c r="C43" s="15"/>
      <x:c r="D43" s="16"/>
      <x:c r="E43" s="16"/>
      <x:c r="F43" s="17"/>
      <x:c r="G43" s="17"/>
      <x:c r="H43" s="17"/>
      <x:c r="I43" s="10"/>
      <x:c r="J43" s="26">
        <x:v>45309</x:v>
      </x:c>
      <x:c r="K43" s="15">
        <x:v>5990</x:v>
      </x:c>
      <x:c r="L43" s="16" t="s">
        <x:v>59</x:v>
      </x:c>
      <x:c r="M43" s="16" t="s">
        <x:v>105</x:v>
      </x:c>
      <x:c r="N43" s="17"/>
      <x:c r="O43" s="17"/>
      <x:c r="P43" s="10"/>
      <x:c r="Q43" s="10"/>
      <x:c r="R43" s="10"/>
      <x:c r="S43" s="10"/>
      <x:c r="T43" s="10"/>
      <x:c r="U43" s="10"/>
      <x:c r="V43" s="10"/>
      <x:c r="W43" s="10"/>
      <x:c r="X43" s="10"/>
      <x:c r="Y43" s="10"/>
      <x:c r="Z43" s="10"/>
      <x:c r="AA43" s="10"/>
      <x:c r="AB43" s="10"/>
      <x:c r="AC43" s="10"/>
      <x:c r="AD43" s="10"/>
      <x:c r="AE43" s="10"/>
      <x:c r="AF43" s="10"/>
      <x:c r="AG43" s="10"/>
    </x:row>
    <x:row r="44" spans="1:33">
      <x:c r="A44" s="10"/>
      <x:c r="B44" s="26"/>
      <x:c r="C44" s="15"/>
      <x:c r="D44" s="16"/>
      <x:c r="E44" s="16"/>
      <x:c r="F44" s="17"/>
      <x:c r="G44" s="17"/>
      <x:c r="H44" s="17"/>
      <x:c r="I44" s="10"/>
      <x:c r="J44" s="26">
        <x:v>45309</x:v>
      </x:c>
      <x:c r="K44" s="15">
        <x:v>8450</x:v>
      </x:c>
      <x:c r="L44" s="16" t="s">
        <x:v>93</x:v>
      </x:c>
      <x:c r="M44" s="16" t="s">
        <x:v>105</x:v>
      </x:c>
      <x:c r="N44" s="17"/>
      <x:c r="O44" s="17"/>
      <x:c r="P44" s="10"/>
      <x:c r="Q44" s="10"/>
      <x:c r="R44" s="10"/>
      <x:c r="S44" s="10"/>
      <x:c r="T44" s="10"/>
      <x:c r="U44" s="10"/>
      <x:c r="V44" s="10"/>
      <x:c r="W44" s="10"/>
      <x:c r="X44" s="10"/>
      <x:c r="Y44" s="10"/>
      <x:c r="Z44" s="10"/>
      <x:c r="AA44" s="10"/>
      <x:c r="AB44" s="10"/>
      <x:c r="AC44" s="10"/>
      <x:c r="AD44" s="10"/>
      <x:c r="AE44" s="10"/>
      <x:c r="AF44" s="10"/>
      <x:c r="AG44" s="10"/>
    </x:row>
    <x:row r="45" spans="1:33">
      <x:c r="A45" s="10"/>
      <x:c r="B45" s="26"/>
      <x:c r="C45" s="15"/>
      <x:c r="D45" s="16"/>
      <x:c r="E45" s="16"/>
      <x:c r="F45" s="17"/>
      <x:c r="G45" s="17"/>
      <x:c r="H45" s="17"/>
      <x:c r="I45" s="10"/>
      <x:c r="J45" s="26">
        <x:v>45310</x:v>
      </x:c>
      <x:c r="K45" s="15">
        <x:v>26600</x:v>
      </x:c>
      <x:c r="L45" s="28" t="s">
        <x:v>7</x:v>
      </x:c>
      <x:c r="M45" s="16" t="s">
        <x:v>105</x:v>
      </x:c>
      <x:c r="N45" s="17"/>
      <x:c r="O45" s="17"/>
      <x:c r="P45" s="10"/>
      <x:c r="Q45" s="10"/>
      <x:c r="R45" s="10"/>
      <x:c r="S45" s="10"/>
      <x:c r="T45" s="10"/>
      <x:c r="U45" s="10"/>
      <x:c r="V45" s="10"/>
      <x:c r="W45" s="10"/>
      <x:c r="X45" s="10"/>
      <x:c r="Y45" s="10"/>
      <x:c r="Z45" s="10"/>
      <x:c r="AA45" s="10"/>
      <x:c r="AB45" s="10"/>
      <x:c r="AC45" s="10"/>
      <x:c r="AD45" s="10"/>
      <x:c r="AE45" s="10"/>
      <x:c r="AF45" s="10"/>
      <x:c r="AG45" s="10"/>
    </x:row>
    <x:row r="46" spans="1:33">
      <x:c r="A46" s="10"/>
      <x:c r="B46" s="26"/>
      <x:c r="C46" s="15"/>
      <x:c r="D46" s="16"/>
      <x:c r="E46" s="16"/>
      <x:c r="F46" s="17"/>
      <x:c r="G46" s="17"/>
      <x:c r="H46" s="17"/>
      <x:c r="I46" s="10"/>
      <x:c r="J46" s="26">
        <x:v>45310</x:v>
      </x:c>
      <x:c r="K46" s="15">
        <x:f>87900+12300</x:f>
        <x:v>100200</x:v>
      </x:c>
      <x:c r="L46" s="16" t="s">
        <x:v>37</x:v>
      </x:c>
      <x:c r="M46" s="16" t="s">
        <x:v>50</x:v>
      </x:c>
      <x:c r="N46" s="17"/>
      <x:c r="O46" s="17"/>
      <x:c r="P46" s="10"/>
      <x:c r="Q46" s="10"/>
      <x:c r="R46" s="10"/>
      <x:c r="S46" s="10"/>
      <x:c r="T46" s="10"/>
      <x:c r="U46" s="10"/>
      <x:c r="V46" s="10"/>
      <x:c r="W46" s="10"/>
      <x:c r="X46" s="10"/>
      <x:c r="Y46" s="10"/>
      <x:c r="Z46" s="10"/>
      <x:c r="AA46" s="10"/>
      <x:c r="AB46" s="10"/>
      <x:c r="AC46" s="10"/>
      <x:c r="AD46" s="10"/>
      <x:c r="AE46" s="10"/>
      <x:c r="AF46" s="10"/>
      <x:c r="AG46" s="10"/>
    </x:row>
    <x:row r="47" spans="1:33">
      <x:c r="A47" s="10"/>
      <x:c r="B47" s="26"/>
      <x:c r="C47" s="15"/>
      <x:c r="D47" s="16"/>
      <x:c r="E47" s="16"/>
      <x:c r="F47" s="17"/>
      <x:c r="G47" s="17"/>
      <x:c r="H47" s="17"/>
      <x:c r="I47" s="10"/>
      <x:c r="J47" s="26">
        <x:v>45311</x:v>
      </x:c>
      <x:c r="K47" s="15">
        <x:v>40000</x:v>
      </x:c>
      <x:c r="L47" s="16" t="s">
        <x:v>48</x:v>
      </x:c>
      <x:c r="M47" s="16" t="s">
        <x:v>50</x:v>
      </x:c>
      <x:c r="N47" s="17"/>
      <x:c r="O47" s="17"/>
      <x:c r="P47" s="10"/>
      <x:c r="Q47" s="10"/>
      <x:c r="R47" s="10"/>
      <x:c r="S47" s="10"/>
      <x:c r="T47" s="10"/>
      <x:c r="U47" s="10"/>
      <x:c r="V47" s="10"/>
      <x:c r="W47" s="10"/>
      <x:c r="X47" s="10"/>
      <x:c r="Y47" s="10"/>
      <x:c r="Z47" s="10"/>
      <x:c r="AA47" s="10"/>
      <x:c r="AB47" s="10"/>
      <x:c r="AC47" s="10"/>
      <x:c r="AD47" s="10"/>
      <x:c r="AE47" s="10"/>
      <x:c r="AF47" s="10"/>
      <x:c r="AG47" s="10"/>
    </x:row>
    <x:row r="48" spans="1:33">
      <x:c r="A48" s="10"/>
      <x:c r="B48" s="26"/>
      <x:c r="C48" s="15"/>
      <x:c r="D48" s="16"/>
      <x:c r="E48" s="16"/>
      <x:c r="F48" s="17"/>
      <x:c r="G48" s="17"/>
      <x:c r="H48" s="17"/>
      <x:c r="I48" s="10"/>
      <x:c r="J48" s="26">
        <x:v>45311</x:v>
      </x:c>
      <x:c r="K48" s="15">
        <x:v>26000</x:v>
      </x:c>
      <x:c r="L48" s="28" t="s">
        <x:v>13</x:v>
      </x:c>
      <x:c r="M48" s="16" t="s">
        <x:v>105</x:v>
      </x:c>
      <x:c r="N48" s="17"/>
      <x:c r="O48" s="17"/>
      <x:c r="P48" s="10"/>
      <x:c r="Q48" s="10"/>
      <x:c r="R48" s="10"/>
      <x:c r="S48" s="10"/>
      <x:c r="T48" s="10"/>
      <x:c r="U48" s="10"/>
      <x:c r="V48" s="10"/>
      <x:c r="W48" s="10"/>
      <x:c r="X48" s="10"/>
      <x:c r="Y48" s="10"/>
      <x:c r="Z48" s="10"/>
      <x:c r="AA48" s="10"/>
      <x:c r="AB48" s="10"/>
      <x:c r="AC48" s="10"/>
      <x:c r="AD48" s="10"/>
      <x:c r="AE48" s="10"/>
      <x:c r="AF48" s="10"/>
      <x:c r="AG48" s="10"/>
    </x:row>
    <x:row r="49" spans="1:33">
      <x:c r="A49" s="10"/>
      <x:c r="B49" s="26"/>
      <x:c r="C49" s="15"/>
      <x:c r="D49" s="16"/>
      <x:c r="E49" s="16"/>
      <x:c r="F49" s="17"/>
      <x:c r="G49" s="17"/>
      <x:c r="H49" s="17"/>
      <x:c r="I49" s="10"/>
      <x:c r="J49" s="26">
        <x:v>45311</x:v>
      </x:c>
      <x:c r="K49" s="15">
        <x:v>26400</x:v>
      </x:c>
      <x:c r="L49" s="28" t="s">
        <x:v>82</x:v>
      </x:c>
      <x:c r="M49" s="16" t="s">
        <x:v>105</x:v>
      </x:c>
      <x:c r="N49" s="17"/>
      <x:c r="O49" s="17"/>
      <x:c r="P49" s="10"/>
      <x:c r="Q49" s="10"/>
      <x:c r="R49" s="10"/>
      <x:c r="S49" s="10"/>
      <x:c r="T49" s="10"/>
      <x:c r="U49" s="10"/>
      <x:c r="V49" s="10"/>
      <x:c r="W49" s="10"/>
      <x:c r="X49" s="10"/>
      <x:c r="Y49" s="10"/>
      <x:c r="Z49" s="10"/>
      <x:c r="AA49" s="10"/>
      <x:c r="AB49" s="10"/>
      <x:c r="AC49" s="10"/>
      <x:c r="AD49" s="10"/>
      <x:c r="AE49" s="10"/>
      <x:c r="AF49" s="10"/>
      <x:c r="AG49" s="10"/>
    </x:row>
    <x:row r="50" spans="1:33">
      <x:c r="A50" s="10"/>
      <x:c r="B50" s="26"/>
      <x:c r="C50" s="15"/>
      <x:c r="D50" s="16"/>
      <x:c r="E50" s="16"/>
      <x:c r="F50" s="17"/>
      <x:c r="G50" s="17"/>
      <x:c r="H50" s="17"/>
      <x:c r="I50" s="10"/>
      <x:c r="J50" s="26">
        <x:v>45311</x:v>
      </x:c>
      <x:c r="K50" s="15">
        <x:v>16110</x:v>
      </x:c>
      <x:c r="L50" s="16" t="s">
        <x:v>70</x:v>
      </x:c>
      <x:c r="M50" s="16" t="s">
        <x:v>56</x:v>
      </x:c>
      <x:c r="N50" s="17"/>
      <x:c r="O50" s="17"/>
      <x:c r="P50" s="10"/>
      <x:c r="Q50" s="10"/>
      <x:c r="R50" s="10"/>
      <x:c r="S50" s="10"/>
      <x:c r="T50" s="10"/>
      <x:c r="U50" s="10"/>
      <x:c r="V50" s="10"/>
      <x:c r="W50" s="10"/>
      <x:c r="X50" s="10"/>
      <x:c r="Y50" s="10"/>
      <x:c r="Z50" s="10"/>
      <x:c r="AA50" s="10"/>
      <x:c r="AB50" s="10"/>
      <x:c r="AC50" s="10"/>
      <x:c r="AD50" s="10"/>
      <x:c r="AE50" s="10"/>
      <x:c r="AF50" s="10"/>
      <x:c r="AG50" s="10"/>
    </x:row>
    <x:row r="51" spans="1:33">
      <x:c r="A51" s="10"/>
      <x:c r="B51" s="26"/>
      <x:c r="C51" s="15"/>
      <x:c r="D51" s="16"/>
      <x:c r="E51" s="16"/>
      <x:c r="F51" s="17"/>
      <x:c r="G51" s="17"/>
      <x:c r="H51" s="17"/>
      <x:c r="I51" s="10"/>
      <x:c r="J51" s="26">
        <x:v>45312</x:v>
      </x:c>
      <x:c r="K51" s="15">
        <x:v>17500</x:v>
      </x:c>
      <x:c r="L51" s="16" t="s">
        <x:v>93</x:v>
      </x:c>
      <x:c r="M51" s="16" t="s">
        <x:v>105</x:v>
      </x:c>
      <x:c r="N51" s="17"/>
      <x:c r="O51" s="17"/>
      <x:c r="P51" s="10"/>
      <x:c r="Q51" s="10"/>
      <x:c r="R51" s="10"/>
      <x:c r="S51" s="10"/>
      <x:c r="T51" s="10"/>
      <x:c r="U51" s="10"/>
      <x:c r="V51" s="10"/>
      <x:c r="W51" s="10"/>
      <x:c r="X51" s="10"/>
      <x:c r="Y51" s="10"/>
      <x:c r="Z51" s="10"/>
      <x:c r="AA51" s="10"/>
      <x:c r="AB51" s="10"/>
      <x:c r="AC51" s="10"/>
      <x:c r="AD51" s="10"/>
      <x:c r="AE51" s="10"/>
      <x:c r="AF51" s="10"/>
      <x:c r="AG51" s="10"/>
    </x:row>
    <x:row r="52" spans="1:33">
      <x:c r="A52" s="10"/>
      <x:c r="B52" s="26"/>
      <x:c r="C52" s="15"/>
      <x:c r="D52" s="16"/>
      <x:c r="E52" s="16"/>
      <x:c r="F52" s="17"/>
      <x:c r="G52" s="17"/>
      <x:c r="H52" s="17"/>
      <x:c r="I52" s="10"/>
      <x:c r="J52" s="26">
        <x:v>45313</x:v>
      </x:c>
      <x:c r="K52" s="15">
        <x:v>6750</x:v>
      </x:c>
      <x:c r="L52" s="16" t="s">
        <x:v>93</x:v>
      </x:c>
      <x:c r="M52" s="16" t="s">
        <x:v>105</x:v>
      </x:c>
      <x:c r="N52" s="17"/>
      <x:c r="O52" s="17"/>
      <x:c r="P52" s="10"/>
      <x:c r="Q52" s="10"/>
      <x:c r="R52" s="10"/>
      <x:c r="S52" s="10"/>
      <x:c r="T52" s="10"/>
      <x:c r="U52" s="10"/>
      <x:c r="V52" s="10"/>
      <x:c r="W52" s="10"/>
      <x:c r="X52" s="10"/>
      <x:c r="Y52" s="10"/>
      <x:c r="Z52" s="10"/>
      <x:c r="AA52" s="10"/>
      <x:c r="AB52" s="10"/>
      <x:c r="AC52" s="10"/>
      <x:c r="AD52" s="10"/>
      <x:c r="AE52" s="10"/>
      <x:c r="AF52" s="10"/>
      <x:c r="AG52" s="10"/>
    </x:row>
    <x:row r="53" spans="1:33">
      <x:c r="A53" s="10"/>
      <x:c r="B53" s="26"/>
      <x:c r="C53" s="15"/>
      <x:c r="D53" s="16"/>
      <x:c r="E53" s="16"/>
      <x:c r="F53" s="17"/>
      <x:c r="G53" s="17"/>
      <x:c r="H53" s="17"/>
      <x:c r="I53" s="10"/>
      <x:c r="J53" s="26">
        <x:v>45315</x:v>
      </x:c>
      <x:c r="K53" s="15">
        <x:v>62000</x:v>
      </x:c>
      <x:c r="L53" s="16" t="s">
        <x:v>5</x:v>
      </x:c>
      <x:c r="M53" s="16" t="s">
        <x:v>50</x:v>
      </x:c>
      <x:c r="N53" s="17"/>
      <x:c r="O53" s="17"/>
      <x:c r="P53" s="10"/>
      <x:c r="Q53" s="10"/>
      <x:c r="R53" s="10"/>
      <x:c r="S53" s="10"/>
      <x:c r="T53" s="10"/>
      <x:c r="U53" s="10"/>
      <x:c r="V53" s="10"/>
      <x:c r="W53" s="10"/>
      <x:c r="X53" s="10"/>
      <x:c r="Y53" s="10"/>
      <x:c r="Z53" s="10"/>
      <x:c r="AA53" s="10"/>
      <x:c r="AB53" s="10"/>
      <x:c r="AC53" s="10"/>
      <x:c r="AD53" s="10"/>
      <x:c r="AE53" s="10"/>
      <x:c r="AF53" s="10"/>
      <x:c r="AG53" s="10"/>
    </x:row>
    <x:row r="54" spans="1:33">
      <x:c r="A54" s="10"/>
      <x:c r="B54" s="26"/>
      <x:c r="C54" s="15"/>
      <x:c r="D54" s="16"/>
      <x:c r="E54" s="16"/>
      <x:c r="F54" s="17"/>
      <x:c r="G54" s="17"/>
      <x:c r="H54" s="17"/>
      <x:c r="I54" s="10"/>
      <x:c r="J54" s="26">
        <x:v>45315</x:v>
      </x:c>
      <x:c r="K54" s="15">
        <x:v>14820</x:v>
      </x:c>
      <x:c r="L54" s="16" t="s">
        <x:v>45</x:v>
      </x:c>
      <x:c r="M54" s="16" t="s">
        <x:v>50</x:v>
      </x:c>
      <x:c r="N54" s="17"/>
      <x:c r="O54" s="17"/>
      <x:c r="P54" s="10"/>
      <x:c r="Q54" s="10"/>
      <x:c r="R54" s="10"/>
      <x:c r="S54" s="10"/>
      <x:c r="T54" s="10"/>
      <x:c r="U54" s="10"/>
      <x:c r="V54" s="10"/>
      <x:c r="W54" s="10"/>
      <x:c r="X54" s="10"/>
      <x:c r="Y54" s="10"/>
      <x:c r="Z54" s="10"/>
      <x:c r="AA54" s="10"/>
      <x:c r="AB54" s="10"/>
      <x:c r="AC54" s="10"/>
      <x:c r="AD54" s="10"/>
      <x:c r="AE54" s="10"/>
      <x:c r="AF54" s="10"/>
      <x:c r="AG54" s="10"/>
    </x:row>
    <x:row r="55" spans="1:33">
      <x:c r="A55" s="10"/>
      <x:c r="B55" s="26"/>
      <x:c r="C55" s="15"/>
      <x:c r="D55" s="16"/>
      <x:c r="E55" s="16"/>
      <x:c r="F55" s="17"/>
      <x:c r="G55" s="17"/>
      <x:c r="H55" s="17"/>
      <x:c r="I55" s="10"/>
      <x:c r="J55" s="26">
        <x:v>45315</x:v>
      </x:c>
      <x:c r="K55" s="15">
        <x:v>4000</x:v>
      </x:c>
      <x:c r="L55" s="16" t="s">
        <x:v>93</x:v>
      </x:c>
      <x:c r="M55" s="16" t="s">
        <x:v>105</x:v>
      </x:c>
      <x:c r="N55" s="17"/>
      <x:c r="O55" s="17"/>
      <x:c r="P55" s="10"/>
      <x:c r="Q55" s="10"/>
      <x:c r="R55" s="10"/>
      <x:c r="S55" s="10"/>
      <x:c r="T55" s="10"/>
      <x:c r="U55" s="10"/>
      <x:c r="V55" s="10"/>
      <x:c r="W55" s="10"/>
      <x:c r="X55" s="10"/>
      <x:c r="Y55" s="10"/>
      <x:c r="Z55" s="10"/>
      <x:c r="AA55" s="10"/>
      <x:c r="AB55" s="10"/>
      <x:c r="AC55" s="10"/>
      <x:c r="AD55" s="10"/>
      <x:c r="AE55" s="10"/>
      <x:c r="AF55" s="10"/>
      <x:c r="AG55" s="10"/>
    </x:row>
    <x:row r="56" spans="1:33">
      <x:c r="A56" s="10"/>
      <x:c r="B56" s="26"/>
      <x:c r="C56" s="15"/>
      <x:c r="D56" s="16"/>
      <x:c r="E56" s="16"/>
      <x:c r="F56" s="17"/>
      <x:c r="G56" s="17"/>
      <x:c r="H56" s="17"/>
      <x:c r="I56" s="10"/>
      <x:c r="J56" s="26">
        <x:v>45317</x:v>
      </x:c>
      <x:c r="K56" s="15">
        <x:v>16650</x:v>
      </x:c>
      <x:c r="L56" s="16" t="s">
        <x:v>93</x:v>
      </x:c>
      <x:c r="M56" s="16" t="s">
        <x:v>105</x:v>
      </x:c>
      <x:c r="N56" s="17"/>
      <x:c r="O56" s="17"/>
      <x:c r="P56" s="10"/>
      <x:c r="Q56" s="10"/>
      <x:c r="R56" s="10"/>
      <x:c r="S56" s="10"/>
      <x:c r="T56" s="10"/>
      <x:c r="U56" s="10"/>
      <x:c r="V56" s="10"/>
      <x:c r="W56" s="10"/>
      <x:c r="X56" s="10"/>
      <x:c r="Y56" s="10"/>
      <x:c r="Z56" s="10"/>
      <x:c r="AA56" s="10"/>
      <x:c r="AB56" s="10"/>
      <x:c r="AC56" s="10"/>
      <x:c r="AD56" s="10"/>
      <x:c r="AE56" s="10"/>
      <x:c r="AF56" s="10"/>
      <x:c r="AG56" s="10"/>
    </x:row>
    <x:row r="57" spans="1:33">
      <x:c r="A57" s="10"/>
      <x:c r="B57" s="26"/>
      <x:c r="C57" s="15"/>
      <x:c r="D57" s="16"/>
      <x:c r="E57" s="16"/>
      <x:c r="F57" s="17"/>
      <x:c r="G57" s="17"/>
      <x:c r="H57" s="17"/>
      <x:c r="I57" s="10"/>
      <x:c r="J57" s="26">
        <x:v>45318</x:v>
      </x:c>
      <x:c r="K57" s="15">
        <x:f>123800-108800</x:f>
        <x:v>15000</x:v>
      </x:c>
      <x:c r="L57" s="16" t="s">
        <x:v>32</x:v>
      </x:c>
      <x:c r="M57" s="16" t="s">
        <x:v>50</x:v>
      </x:c>
      <x:c r="N57" s="17"/>
      <x:c r="O57" s="17"/>
      <x:c r="P57" s="10"/>
      <x:c r="Q57" s="10"/>
      <x:c r="R57" s="10"/>
      <x:c r="S57" s="10"/>
      <x:c r="T57" s="10"/>
      <x:c r="U57" s="10"/>
      <x:c r="V57" s="10"/>
      <x:c r="W57" s="10"/>
      <x:c r="X57" s="10"/>
      <x:c r="Y57" s="10"/>
      <x:c r="Z57" s="10"/>
      <x:c r="AA57" s="10"/>
      <x:c r="AB57" s="10"/>
      <x:c r="AC57" s="10"/>
      <x:c r="AD57" s="10"/>
      <x:c r="AE57" s="10"/>
      <x:c r="AF57" s="10"/>
      <x:c r="AG57" s="10"/>
    </x:row>
    <x:row r="58" spans="1:33">
      <x:c r="A58" s="10"/>
      <x:c r="B58" s="26"/>
      <x:c r="C58" s="15"/>
      <x:c r="D58" s="16"/>
      <x:c r="E58" s="16"/>
      <x:c r="F58" s="17"/>
      <x:c r="G58" s="17"/>
      <x:c r="H58" s="17"/>
      <x:c r="I58" s="10"/>
      <x:c r="J58" s="26">
        <x:v>45318</x:v>
      </x:c>
      <x:c r="K58" s="15">
        <x:v>15000</x:v>
      </x:c>
      <x:c r="L58" s="16" t="s">
        <x:v>21</x:v>
      </x:c>
      <x:c r="M58" s="16" t="s">
        <x:v>115</x:v>
      </x:c>
      <x:c r="N58" s="17"/>
      <x:c r="O58" s="17"/>
      <x:c r="P58" s="10"/>
      <x:c r="Q58" s="10"/>
      <x:c r="R58" s="10"/>
      <x:c r="S58" s="10"/>
      <x:c r="T58" s="10"/>
      <x:c r="U58" s="10"/>
      <x:c r="V58" s="10"/>
      <x:c r="W58" s="10"/>
      <x:c r="X58" s="10"/>
      <x:c r="Y58" s="10"/>
      <x:c r="Z58" s="10"/>
      <x:c r="AA58" s="10"/>
      <x:c r="AB58" s="10"/>
      <x:c r="AC58" s="10"/>
      <x:c r="AD58" s="10"/>
      <x:c r="AE58" s="10"/>
      <x:c r="AF58" s="10"/>
      <x:c r="AG58" s="10"/>
    </x:row>
    <x:row r="59" spans="1:33">
      <x:c r="A59" s="10"/>
      <x:c r="B59" s="26"/>
      <x:c r="C59" s="15"/>
      <x:c r="D59" s="16"/>
      <x:c r="E59" s="16"/>
      <x:c r="F59" s="17"/>
      <x:c r="G59" s="17"/>
      <x:c r="H59" s="17"/>
      <x:c r="I59" s="10"/>
      <x:c r="J59" s="26">
        <x:v>45318</x:v>
      </x:c>
      <x:c r="K59" s="15">
        <x:v>6950</x:v>
      </x:c>
      <x:c r="L59" s="16" t="s">
        <x:v>93</x:v>
      </x:c>
      <x:c r="M59" s="16" t="s">
        <x:v>115</x:v>
      </x:c>
      <x:c r="N59" s="17"/>
      <x:c r="O59" s="17"/>
      <x:c r="P59" s="10"/>
      <x:c r="Q59" s="10"/>
      <x:c r="R59" s="10"/>
      <x:c r="S59" s="10"/>
      <x:c r="T59" s="10"/>
      <x:c r="U59" s="10"/>
      <x:c r="V59" s="10"/>
      <x:c r="W59" s="10"/>
      <x:c r="X59" s="10"/>
      <x:c r="Y59" s="10"/>
      <x:c r="Z59" s="10"/>
      <x:c r="AA59" s="10"/>
      <x:c r="AB59" s="10"/>
      <x:c r="AC59" s="10"/>
      <x:c r="AD59" s="10"/>
      <x:c r="AE59" s="10"/>
      <x:c r="AF59" s="10"/>
      <x:c r="AG59" s="10"/>
    </x:row>
    <x:row r="60" spans="1:33">
      <x:c r="A60" s="10"/>
      <x:c r="B60" s="26"/>
      <x:c r="C60" s="15"/>
      <x:c r="D60" s="16"/>
      <x:c r="E60" s="16"/>
      <x:c r="F60" s="17"/>
      <x:c r="G60" s="17"/>
      <x:c r="H60" s="17"/>
      <x:c r="I60" s="10"/>
      <x:c r="J60" s="26">
        <x:v>45318</x:v>
      </x:c>
      <x:c r="K60" s="15">
        <x:v>21700</x:v>
      </x:c>
      <x:c r="L60" s="28" t="s">
        <x:v>111</x:v>
      </x:c>
      <x:c r="M60" s="16" t="s">
        <x:v>105</x:v>
      </x:c>
      <x:c r="N60" s="17"/>
      <x:c r="O60" s="17"/>
      <x:c r="P60" s="10"/>
      <x:c r="Q60" s="10"/>
      <x:c r="R60" s="10"/>
      <x:c r="S60" s="10"/>
      <x:c r="T60" s="10"/>
      <x:c r="U60" s="10"/>
      <x:c r="V60" s="10"/>
      <x:c r="W60" s="10"/>
      <x:c r="X60" s="10"/>
      <x:c r="Y60" s="10"/>
      <x:c r="Z60" s="10"/>
      <x:c r="AA60" s="10"/>
      <x:c r="AB60" s="10"/>
      <x:c r="AC60" s="10"/>
      <x:c r="AD60" s="10"/>
      <x:c r="AE60" s="10"/>
      <x:c r="AF60" s="10"/>
      <x:c r="AG60" s="10"/>
    </x:row>
    <x:row r="61" spans="1:33">
      <x:c r="A61" s="10"/>
      <x:c r="B61" s="26"/>
      <x:c r="C61" s="15"/>
      <x:c r="D61" s="16"/>
      <x:c r="E61" s="16"/>
      <x:c r="F61" s="17"/>
      <x:c r="G61" s="17"/>
      <x:c r="H61" s="17"/>
      <x:c r="I61" s="10"/>
      <x:c r="J61" s="26">
        <x:v>45319</x:v>
      </x:c>
      <x:c r="K61" s="15">
        <x:v>18900</x:v>
      </x:c>
      <x:c r="L61" s="28" t="s">
        <x:v>51</x:v>
      </x:c>
      <x:c r="M61" s="16" t="s">
        <x:v>105</x:v>
      </x:c>
      <x:c r="N61" s="17"/>
      <x:c r="O61" s="17"/>
      <x:c r="P61" s="10"/>
      <x:c r="Q61" s="10"/>
      <x:c r="R61" s="10"/>
      <x:c r="S61" s="10"/>
      <x:c r="T61" s="10"/>
      <x:c r="U61" s="10"/>
      <x:c r="V61" s="10"/>
      <x:c r="W61" s="10"/>
      <x:c r="X61" s="10"/>
      <x:c r="Y61" s="10"/>
      <x:c r="Z61" s="10"/>
      <x:c r="AA61" s="10"/>
      <x:c r="AB61" s="10"/>
      <x:c r="AC61" s="10"/>
      <x:c r="AD61" s="10"/>
      <x:c r="AE61" s="10"/>
      <x:c r="AF61" s="10"/>
      <x:c r="AG61" s="10"/>
    </x:row>
    <x:row r="62" spans="1:33">
      <x:c r="A62" s="10"/>
      <x:c r="B62" s="26"/>
      <x:c r="C62" s="15"/>
      <x:c r="D62" s="16"/>
      <x:c r="E62" s="16"/>
      <x:c r="F62" s="17"/>
      <x:c r="G62" s="17"/>
      <x:c r="H62" s="17"/>
      <x:c r="I62" s="10"/>
      <x:c r="J62" s="26">
        <x:v>45320</x:v>
      </x:c>
      <x:c r="K62" s="15">
        <x:v>10000</x:v>
      </x:c>
      <x:c r="L62" s="16" t="s">
        <x:v>57</x:v>
      </x:c>
      <x:c r="M62" s="16" t="s">
        <x:v>50</x:v>
      </x:c>
      <x:c r="N62" s="17"/>
      <x:c r="O62" s="17"/>
      <x:c r="P62" s="10"/>
      <x:c r="Q62" s="10"/>
      <x:c r="R62" s="10"/>
      <x:c r="S62" s="10"/>
      <x:c r="T62" s="10"/>
      <x:c r="U62" s="10"/>
      <x:c r="V62" s="10"/>
      <x:c r="W62" s="10"/>
      <x:c r="X62" s="10"/>
      <x:c r="Y62" s="10"/>
      <x:c r="Z62" s="10"/>
      <x:c r="AA62" s="10"/>
      <x:c r="AB62" s="10"/>
      <x:c r="AC62" s="10"/>
      <x:c r="AD62" s="10"/>
      <x:c r="AE62" s="10"/>
      <x:c r="AF62" s="10"/>
      <x:c r="AG62" s="10"/>
    </x:row>
    <x:row r="63" spans="1:33">
      <x:c r="A63" s="10"/>
      <x:c r="B63" s="26"/>
      <x:c r="C63" s="15"/>
      <x:c r="D63" s="16"/>
      <x:c r="E63" s="16"/>
      <x:c r="F63" s="17"/>
      <x:c r="G63" s="17"/>
      <x:c r="H63" s="17"/>
      <x:c r="I63" s="10"/>
      <x:c r="J63" s="26">
        <x:v>45320</x:v>
      </x:c>
      <x:c r="K63" s="15">
        <x:v>4350</x:v>
      </x:c>
      <x:c r="L63" s="16" t="s">
        <x:v>93</x:v>
      </x:c>
      <x:c r="M63" s="16" t="s">
        <x:v>105</x:v>
      </x:c>
      <x:c r="N63" s="17"/>
      <x:c r="O63" s="17"/>
      <x:c r="P63" s="10"/>
      <x:c r="Q63" s="10"/>
      <x:c r="R63" s="10"/>
      <x:c r="S63" s="10"/>
      <x:c r="T63" s="10"/>
      <x:c r="U63" s="10"/>
      <x:c r="V63" s="10"/>
      <x:c r="W63" s="10"/>
      <x:c r="X63" s="10"/>
      <x:c r="Y63" s="10"/>
      <x:c r="Z63" s="10"/>
      <x:c r="AA63" s="10"/>
      <x:c r="AB63" s="10"/>
      <x:c r="AC63" s="10"/>
      <x:c r="AD63" s="10"/>
      <x:c r="AE63" s="10"/>
      <x:c r="AF63" s="10"/>
      <x:c r="AG63" s="10"/>
    </x:row>
    <x:row r="64" spans="1:33">
      <x:c r="A64" s="10"/>
      <x:c r="B64" s="26"/>
      <x:c r="C64" s="15"/>
      <x:c r="D64" s="16"/>
      <x:c r="E64" s="16"/>
      <x:c r="F64" s="17"/>
      <x:c r="G64" s="17"/>
      <x:c r="H64" s="17"/>
      <x:c r="I64" s="10"/>
      <x:c r="J64" s="26">
        <x:v>45321</x:v>
      </x:c>
      <x:c r="K64" s="15">
        <x:v>26500</x:v>
      </x:c>
      <x:c r="L64" s="16" t="s">
        <x:v>100</x:v>
      </x:c>
      <x:c r="M64" s="16" t="s">
        <x:v>56</x:v>
      </x:c>
      <x:c r="N64" s="17"/>
      <x:c r="O64" s="17"/>
      <x:c r="P64" s="10"/>
      <x:c r="Q64" s="10"/>
      <x:c r="R64" s="10"/>
      <x:c r="S64" s="10"/>
      <x:c r="T64" s="10"/>
      <x:c r="U64" s="10"/>
      <x:c r="V64" s="10"/>
      <x:c r="W64" s="10"/>
      <x:c r="X64" s="10"/>
      <x:c r="Y64" s="10"/>
      <x:c r="Z64" s="10"/>
      <x:c r="AA64" s="10"/>
      <x:c r="AB64" s="10"/>
      <x:c r="AC64" s="10"/>
      <x:c r="AD64" s="10"/>
      <x:c r="AE64" s="10"/>
      <x:c r="AF64" s="10"/>
      <x:c r="AG64" s="10"/>
    </x:row>
    <x:row r="65" spans="1:33" ht="16.39999999999999857891">
      <x:c r="A65" s="10"/>
      <x:c r="B65" s="26"/>
      <x:c r="C65" s="15"/>
      <x:c r="D65" s="16"/>
      <x:c r="E65" s="16"/>
      <x:c r="F65" s="17"/>
      <x:c r="G65" s="17"/>
      <x:c r="H65" s="17"/>
      <x:c r="I65" s="10"/>
      <x:c r="J65" s="26">
        <x:v>45321</x:v>
      </x:c>
      <x:c r="K65" s="15">
        <x:v>10900</x:v>
      </x:c>
      <x:c r="L65" s="16" t="s">
        <x:v>59</x:v>
      </x:c>
      <x:c r="M65" s="16" t="s">
        <x:v>105</x:v>
      </x:c>
      <x:c r="N65" s="17"/>
      <x:c r="O65" s="17"/>
      <x:c r="P65" s="10"/>
      <x:c r="Q65" s="10"/>
      <x:c r="R65" s="10"/>
      <x:c r="S65" s="10"/>
      <x:c r="T65" s="10"/>
      <x:c r="U65" s="10"/>
      <x:c r="V65" s="10"/>
      <x:c r="W65" s="10"/>
      <x:c r="X65" s="10"/>
      <x:c r="Y65" s="10"/>
      <x:c r="Z65" s="10"/>
      <x:c r="AA65" s="10"/>
      <x:c r="AB65" s="10"/>
      <x:c r="AC65" s="10"/>
      <x:c r="AD65" s="10"/>
      <x:c r="AE65" s="10"/>
      <x:c r="AF65" s="10"/>
      <x:c r="AG65" s="10"/>
    </x:row>
    <x:row r="66" spans="1:33">
      <x:c r="A66" s="10"/>
      <x:c r="B66" s="26"/>
      <x:c r="C66" s="15"/>
      <x:c r="D66" s="16"/>
      <x:c r="E66" s="16"/>
      <x:c r="F66" s="17"/>
      <x:c r="G66" s="17"/>
      <x:c r="H66" s="17"/>
      <x:c r="I66" s="10"/>
      <x:c r="J66" s="26">
        <x:v>45323</x:v>
      </x:c>
      <x:c r="K66" s="15">
        <x:v>2985</x:v>
      </x:c>
      <x:c r="L66" s="16" t="s">
        <x:v>107</x:v>
      </x:c>
      <x:c r="M66" s="16" t="s">
        <x:v>50</x:v>
      </x:c>
      <x:c r="N66" s="17"/>
      <x:c r="O66" s="17"/>
      <x:c r="P66" s="10"/>
      <x:c r="Q66" s="10"/>
      <x:c r="R66" s="10"/>
      <x:c r="S66" s="10"/>
      <x:c r="T66" s="10"/>
      <x:c r="U66" s="10"/>
      <x:c r="V66" s="10"/>
      <x:c r="W66" s="10"/>
      <x:c r="X66" s="10"/>
      <x:c r="Y66" s="10"/>
      <x:c r="Z66" s="10"/>
      <x:c r="AA66" s="10"/>
      <x:c r="AB66" s="10"/>
      <x:c r="AC66" s="10"/>
      <x:c r="AD66" s="10"/>
      <x:c r="AE66" s="10"/>
      <x:c r="AF66" s="10"/>
      <x:c r="AG66" s="10"/>
    </x:row>
    <x:row r="67" spans="1:33">
      <x:c r="A67" s="10"/>
      <x:c r="B67" s="26"/>
      <x:c r="C67" s="15"/>
      <x:c r="D67" s="16"/>
      <x:c r="E67" s="16"/>
      <x:c r="F67" s="17"/>
      <x:c r="G67" s="17"/>
      <x:c r="H67" s="17"/>
      <x:c r="I67" s="10"/>
      <x:c r="J67" s="26">
        <x:v>45324</x:v>
      </x:c>
      <x:c r="K67" s="15">
        <x:v>104960</x:v>
      </x:c>
      <x:c r="L67" s="16" t="s">
        <x:v>84</x:v>
      </x:c>
      <x:c r="M67" s="16" t="s">
        <x:v>50</x:v>
      </x:c>
      <x:c r="N67" s="17"/>
      <x:c r="O67" s="17"/>
      <x:c r="P67" s="10"/>
      <x:c r="Q67" s="10"/>
      <x:c r="R67" s="10"/>
      <x:c r="S67" s="10"/>
      <x:c r="T67" s="10"/>
      <x:c r="U67" s="10"/>
      <x:c r="V67" s="10"/>
      <x:c r="W67" s="10"/>
      <x:c r="X67" s="10"/>
      <x:c r="Y67" s="10"/>
      <x:c r="Z67" s="10"/>
      <x:c r="AA67" s="10"/>
      <x:c r="AB67" s="10"/>
      <x:c r="AC67" s="10"/>
      <x:c r="AD67" s="10"/>
      <x:c r="AE67" s="10"/>
      <x:c r="AF67" s="10"/>
      <x:c r="AG67" s="10"/>
    </x:row>
    <x:row r="68" spans="1:33">
      <x:c r="A68" s="10"/>
      <x:c r="B68" s="26"/>
      <x:c r="C68" s="15"/>
      <x:c r="D68" s="16"/>
      <x:c r="E68" s="16"/>
      <x:c r="F68" s="17"/>
      <x:c r="G68" s="17"/>
      <x:c r="H68" s="17"/>
      <x:c r="I68" s="10"/>
      <x:c r="J68" s="26">
        <x:v>45324</x:v>
      </x:c>
      <x:c r="K68" s="15">
        <x:v>106800</x:v>
      </x:c>
      <x:c r="L68" s="16" t="s">
        <x:v>1</x:v>
      </x:c>
      <x:c r="M68" s="16" t="s">
        <x:v>50</x:v>
      </x:c>
      <x:c r="N68" s="17"/>
      <x:c r="O68" s="17"/>
      <x:c r="P68" s="10"/>
      <x:c r="Q68" s="10"/>
      <x:c r="R68" s="10"/>
      <x:c r="S68" s="10"/>
      <x:c r="T68" s="10"/>
      <x:c r="U68" s="10"/>
      <x:c r="V68" s="10"/>
      <x:c r="W68" s="10"/>
      <x:c r="X68" s="10"/>
      <x:c r="Y68" s="10"/>
      <x:c r="Z68" s="10"/>
      <x:c r="AA68" s="10"/>
      <x:c r="AB68" s="10"/>
      <x:c r="AC68" s="10"/>
      <x:c r="AD68" s="10"/>
      <x:c r="AE68" s="10"/>
      <x:c r="AF68" s="10"/>
      <x:c r="AG68" s="10"/>
    </x:row>
    <x:row r="69" spans="1:33" ht="16.39999999999999857891">
      <x:c r="A69" s="10"/>
      <x:c r="B69" s="26"/>
      <x:c r="C69" s="15"/>
      <x:c r="D69" s="16"/>
      <x:c r="E69" s="16"/>
      <x:c r="F69" s="17"/>
      <x:c r="G69" s="17"/>
      <x:c r="H69" s="17"/>
      <x:c r="I69" s="10"/>
      <x:c r="J69" s="26">
        <x:v>45324</x:v>
      </x:c>
      <x:c r="K69" s="15">
        <x:v>8000</x:v>
      </x:c>
      <x:c r="L69" s="16" t="s">
        <x:v>7</x:v>
      </x:c>
      <x:c r="M69" s="16" t="s">
        <x:v>105</x:v>
      </x:c>
      <x:c r="N69" s="17"/>
      <x:c r="O69" s="17"/>
      <x:c r="P69" s="10"/>
      <x:c r="Q69" s="10"/>
      <x:c r="R69" s="10"/>
      <x:c r="S69" s="10"/>
      <x:c r="T69" s="10"/>
      <x:c r="U69" s="10"/>
      <x:c r="V69" s="10"/>
      <x:c r="W69" s="10"/>
      <x:c r="X69" s="10"/>
      <x:c r="Y69" s="10"/>
      <x:c r="Z69" s="10"/>
      <x:c r="AA69" s="10"/>
      <x:c r="AB69" s="10"/>
      <x:c r="AC69" s="10"/>
      <x:c r="AD69" s="10"/>
      <x:c r="AE69" s="10"/>
      <x:c r="AF69" s="10"/>
      <x:c r="AG69" s="10"/>
    </x:row>
    <x:row r="70" spans="1:33" ht="16.39999999999999857891">
      <x:c r="A70" s="10"/>
      <x:c r="B70" s="26"/>
      <x:c r="C70" s="15"/>
      <x:c r="D70" s="16"/>
      <x:c r="E70" s="16"/>
      <x:c r="F70" s="17"/>
      <x:c r="G70" s="17"/>
      <x:c r="H70" s="17"/>
      <x:c r="I70" s="10"/>
      <x:c r="J70" s="30">
        <x:v>45325</x:v>
      </x:c>
      <x:c r="K70" s="31">
        <x:v>21500</x:v>
      </x:c>
      <x:c r="L70" s="16" t="s">
        <x:v>46</x:v>
      </x:c>
      <x:c r="M70" s="16" t="s">
        <x:v>105</x:v>
      </x:c>
      <x:c r="N70" s="17"/>
      <x:c r="O70" s="17"/>
      <x:c r="P70" s="10"/>
      <x:c r="Q70" s="10"/>
      <x:c r="R70" s="10"/>
      <x:c r="S70" s="10"/>
      <x:c r="T70" s="10"/>
      <x:c r="U70" s="10"/>
      <x:c r="V70" s="10"/>
      <x:c r="W70" s="10"/>
      <x:c r="X70" s="10"/>
      <x:c r="Y70" s="10"/>
      <x:c r="Z70" s="10"/>
      <x:c r="AA70" s="10"/>
      <x:c r="AB70" s="10"/>
      <x:c r="AC70" s="10"/>
      <x:c r="AD70" s="10"/>
      <x:c r="AE70" s="10"/>
      <x:c r="AF70" s="10"/>
      <x:c r="AG70" s="10"/>
    </x:row>
    <x:row r="71" spans="1:33" ht="16.39999999999999857891">
      <x:c r="A71" s="10"/>
      <x:c r="B71" s="26"/>
      <x:c r="C71" s="15"/>
      <x:c r="D71" s="16"/>
      <x:c r="E71" s="16"/>
      <x:c r="F71" s="17"/>
      <x:c r="G71" s="17"/>
      <x:c r="H71" s="17"/>
      <x:c r="I71" s="10"/>
      <x:c r="J71" s="30">
        <x:v>45325</x:v>
      </x:c>
      <x:c r="K71" s="31">
        <x:f>17400+8980</x:f>
        <x:v>26380</x:v>
      </x:c>
      <x:c r="L71" s="32" t="s">
        <x:v>59</x:v>
      </x:c>
      <x:c r="M71" s="33" t="s">
        <x:v>105</x:v>
      </x:c>
      <x:c r="N71" s="17"/>
      <x:c r="O71" s="17"/>
      <x:c r="P71" s="10"/>
      <x:c r="Q71" s="10"/>
      <x:c r="R71" s="10"/>
      <x:c r="S71" s="10"/>
      <x:c r="T71" s="10"/>
      <x:c r="U71" s="10"/>
      <x:c r="V71" s="10"/>
      <x:c r="W71" s="10"/>
      <x:c r="X71" s="10"/>
      <x:c r="Y71" s="10"/>
      <x:c r="Z71" s="10"/>
      <x:c r="AA71" s="10"/>
      <x:c r="AB71" s="10"/>
      <x:c r="AC71" s="10"/>
      <x:c r="AD71" s="10"/>
      <x:c r="AE71" s="10"/>
      <x:c r="AF71" s="10"/>
      <x:c r="AG71" s="10"/>
    </x:row>
    <x:row r="72" spans="1:33" ht="16.39999999999999857891">
      <x:c r="A72" s="10"/>
      <x:c r="B72" s="26"/>
      <x:c r="C72" s="15"/>
      <x:c r="D72" s="16"/>
      <x:c r="E72" s="16"/>
      <x:c r="F72" s="17"/>
      <x:c r="G72" s="17"/>
      <x:c r="H72" s="17"/>
      <x:c r="I72" s="10"/>
      <x:c r="J72" s="30">
        <x:v>45326</x:v>
      </x:c>
      <x:c r="K72" s="31">
        <x:v>6250</x:v>
      </x:c>
      <x:c r="L72" s="16" t="s">
        <x:v>93</x:v>
      </x:c>
      <x:c r="M72" s="16" t="s">
        <x:v>50</x:v>
      </x:c>
      <x:c r="N72" s="17"/>
      <x:c r="O72" s="17"/>
      <x:c r="P72" s="10"/>
      <x:c r="Q72" s="10"/>
      <x:c r="R72" s="10"/>
      <x:c r="S72" s="10"/>
      <x:c r="T72" s="10"/>
      <x:c r="U72" s="10"/>
      <x:c r="V72" s="10"/>
      <x:c r="W72" s="10"/>
      <x:c r="X72" s="10"/>
      <x:c r="Y72" s="10"/>
      <x:c r="Z72" s="10"/>
      <x:c r="AA72" s="10"/>
      <x:c r="AB72" s="10"/>
      <x:c r="AC72" s="10"/>
      <x:c r="AD72" s="10"/>
      <x:c r="AE72" s="10"/>
      <x:c r="AF72" s="10"/>
      <x:c r="AG72" s="10"/>
    </x:row>
    <x:row r="73" spans="1:33" ht="16.39999999999999857891">
      <x:c r="A73" s="52"/>
      <x:c r="B73" s="53"/>
      <x:c r="C73" s="54"/>
      <x:c r="D73" s="55"/>
      <x:c r="E73" s="55"/>
      <x:c r="F73" s="55"/>
      <x:c r="G73" s="55"/>
      <x:c r="H73" s="55"/>
      <x:c r="I73" s="52"/>
      <x:c r="J73" s="56">
        <x:v>45327</x:v>
      </x:c>
      <x:c r="K73" s="59">
        <x:v>82360</x:v>
      </x:c>
      <x:c r="L73" s="58" t="s">
        <x:v>19</x:v>
      </x:c>
      <x:c r="M73" s="58" t="s">
        <x:v>65</x:v>
      </x:c>
      <x:c r="N73" s="55"/>
      <x:c r="O73" s="55"/>
      <x:c r="P73" s="52"/>
      <x:c r="Q73" s="52"/>
      <x:c r="R73" s="52"/>
      <x:c r="S73" s="52"/>
      <x:c r="T73" s="52"/>
      <x:c r="U73" s="52"/>
      <x:c r="V73" s="52"/>
      <x:c r="W73" s="52"/>
      <x:c r="X73" s="52"/>
      <x:c r="Y73" s="52"/>
      <x:c r="Z73" s="52"/>
      <x:c r="AA73" s="52"/>
      <x:c r="AB73" s="52"/>
      <x:c r="AC73" s="52"/>
      <x:c r="AD73" s="52"/>
      <x:c r="AE73" s="52"/>
      <x:c r="AF73" s="52"/>
      <x:c r="AG73" s="52"/>
    </x:row>
    <x:row r="74" spans="1:33" ht="16.39999999999999857891">
      <x:c r="A74" s="52"/>
      <x:c r="B74" s="53"/>
      <x:c r="C74" s="54"/>
      <x:c r="D74" s="55"/>
      <x:c r="E74" s="55"/>
      <x:c r="F74" s="55"/>
      <x:c r="G74" s="55"/>
      <x:c r="H74" s="55"/>
      <x:c r="I74" s="52"/>
      <x:c r="J74" s="56">
        <x:v>45327</x:v>
      </x:c>
      <x:c r="K74" s="59">
        <x:v>13500</x:v>
      </x:c>
      <x:c r="L74" s="58" t="s">
        <x:v>29</x:v>
      </x:c>
      <x:c r="M74" s="58" t="s">
        <x:v>50</x:v>
      </x:c>
      <x:c r="N74" s="55"/>
      <x:c r="O74" s="55"/>
      <x:c r="P74" s="52"/>
      <x:c r="Q74" s="52"/>
      <x:c r="R74" s="52"/>
      <x:c r="S74" s="52"/>
      <x:c r="T74" s="52"/>
      <x:c r="U74" s="52"/>
      <x:c r="V74" s="52"/>
      <x:c r="W74" s="52"/>
      <x:c r="X74" s="52"/>
      <x:c r="Y74" s="52"/>
      <x:c r="Z74" s="52"/>
      <x:c r="AA74" s="52"/>
      <x:c r="AB74" s="52"/>
      <x:c r="AC74" s="52"/>
      <x:c r="AD74" s="52"/>
      <x:c r="AE74" s="52"/>
      <x:c r="AF74" s="52"/>
      <x:c r="AG74" s="52"/>
    </x:row>
    <x:row r="75" spans="1:33" ht="16.39999999999999857891">
      <x:c r="A75" s="52"/>
      <x:c r="B75" s="53"/>
      <x:c r="C75" s="54"/>
      <x:c r="D75" s="55"/>
      <x:c r="E75" s="55"/>
      <x:c r="F75" s="55"/>
      <x:c r="G75" s="55"/>
      <x:c r="H75" s="55"/>
      <x:c r="I75" s="52"/>
      <x:c r="J75" s="56">
        <x:v>45328</x:v>
      </x:c>
      <x:c r="K75" s="57">
        <x:v>42460</x:v>
      </x:c>
      <x:c r="L75" s="58" t="s">
        <x:v>24</x:v>
      </x:c>
      <x:c r="M75" s="58" t="s">
        <x:v>105</x:v>
      </x:c>
      <x:c r="N75" s="55"/>
      <x:c r="O75" s="55"/>
      <x:c r="P75" s="52"/>
      <x:c r="Q75" s="52"/>
      <x:c r="R75" s="52"/>
      <x:c r="S75" s="52"/>
      <x:c r="T75" s="52"/>
      <x:c r="U75" s="52"/>
      <x:c r="V75" s="52"/>
      <x:c r="W75" s="52"/>
      <x:c r="X75" s="52"/>
      <x:c r="Y75" s="52"/>
      <x:c r="Z75" s="52"/>
      <x:c r="AA75" s="52"/>
      <x:c r="AB75" s="52"/>
      <x:c r="AC75" s="52"/>
      <x:c r="AD75" s="52"/>
      <x:c r="AE75" s="52"/>
      <x:c r="AF75" s="52"/>
      <x:c r="AG75" s="52"/>
    </x:row>
    <x:row r="76" spans="1:33" ht="16.39999999999999857891">
      <x:c r="A76" s="52"/>
      <x:c r="B76" s="53"/>
      <x:c r="C76" s="54"/>
      <x:c r="D76" s="55"/>
      <x:c r="E76" s="55"/>
      <x:c r="F76" s="55"/>
      <x:c r="G76" s="55"/>
      <x:c r="H76" s="55"/>
      <x:c r="I76" s="52"/>
      <x:c r="J76" s="56">
        <x:v>45328</x:v>
      </x:c>
      <x:c r="K76" s="57">
        <x:v>6776</x:v>
      </x:c>
      <x:c r="L76" s="58" t="s">
        <x:v>18</x:v>
      </x:c>
      <x:c r="M76" s="58" t="s">
        <x:v>50</x:v>
      </x:c>
      <x:c r="N76" s="55"/>
      <x:c r="O76" s="55"/>
      <x:c r="P76" s="52"/>
      <x:c r="Q76" s="52"/>
      <x:c r="R76" s="52"/>
      <x:c r="S76" s="52"/>
      <x:c r="T76" s="52"/>
      <x:c r="U76" s="52"/>
      <x:c r="V76" s="52"/>
      <x:c r="W76" s="52"/>
      <x:c r="X76" s="52"/>
      <x:c r="Y76" s="52"/>
      <x:c r="Z76" s="52"/>
      <x:c r="AA76" s="52"/>
      <x:c r="AB76" s="52"/>
      <x:c r="AC76" s="52"/>
      <x:c r="AD76" s="52"/>
      <x:c r="AE76" s="52"/>
      <x:c r="AF76" s="52"/>
      <x:c r="AG76" s="52"/>
    </x:row>
    <x:row r="77" spans="1:33" ht="16.39999999999999857891">
      <x:c r="A77" s="10"/>
      <x:c r="B77" s="10"/>
      <x:c r="C77" s="10"/>
      <x:c r="D77" s="10"/>
      <x:c r="E77" s="10"/>
      <x:c r="F77" s="10"/>
      <x:c r="G77" s="10"/>
      <x:c r="H77" s="10"/>
      <x:c r="I77" s="10"/>
      <x:c r="J77" s="56">
        <x:v>45329</x:v>
      </x:c>
      <x:c r="K77" s="59">
        <x:v>4500</x:v>
      </x:c>
      <x:c r="L77" s="58" t="s">
        <x:v>59</x:v>
      </x:c>
      <x:c r="M77" s="58" t="s">
        <x:v>105</x:v>
      </x:c>
      <x:c r="N77" s="10"/>
      <x:c r="O77" s="10"/>
      <x:c r="P77" s="10"/>
      <x:c r="Q77" s="10"/>
      <x:c r="R77" s="10"/>
      <x:c r="S77" s="10"/>
      <x:c r="T77" s="10"/>
      <x:c r="U77" s="10"/>
      <x:c r="V77" s="10"/>
      <x:c r="W77" s="10"/>
      <x:c r="X77" s="10"/>
      <x:c r="Y77" s="10"/>
      <x:c r="Z77" s="10"/>
      <x:c r="AA77" s="10"/>
      <x:c r="AB77" s="10"/>
      <x:c r="AC77" s="10"/>
      <x:c r="AD77" s="10"/>
      <x:c r="AE77" s="10"/>
      <x:c r="AF77" s="10"/>
      <x:c r="AG77" s="10"/>
    </x:row>
    <x:row r="78" spans="1:33" ht="16.39999999999999857891">
      <x:c r="A78" s="10"/>
      <x:c r="B78" s="10"/>
      <x:c r="C78" s="10"/>
      <x:c r="D78" s="10"/>
      <x:c r="E78" s="10"/>
      <x:c r="F78" s="10"/>
      <x:c r="G78" s="10"/>
      <x:c r="H78" s="10"/>
      <x:c r="I78" s="10"/>
      <x:c r="J78" s="56">
        <x:v>45329</x:v>
      </x:c>
      <x:c r="K78" s="59">
        <x:v>9150</x:v>
      </x:c>
      <x:c r="L78" s="58" t="s">
        <x:v>93</x:v>
      </x:c>
      <x:c r="M78" s="58" t="s">
        <x:v>50</x:v>
      </x:c>
      <x:c r="N78" s="10"/>
      <x:c r="O78" s="10"/>
      <x:c r="P78" s="10"/>
      <x:c r="Q78" s="10"/>
      <x:c r="R78" s="10"/>
      <x:c r="S78" s="10"/>
      <x:c r="T78" s="10"/>
      <x:c r="U78" s="10"/>
      <x:c r="V78" s="10"/>
      <x:c r="W78" s="10"/>
      <x:c r="X78" s="10"/>
      <x:c r="Y78" s="10"/>
      <x:c r="Z78" s="10"/>
      <x:c r="AA78" s="10"/>
      <x:c r="AB78" s="10"/>
      <x:c r="AC78" s="10"/>
      <x:c r="AD78" s="10"/>
      <x:c r="AE78" s="10"/>
      <x:c r="AF78" s="10"/>
      <x:c r="AG78" s="10"/>
    </x:row>
    <x:row r="79" spans="1:33">
      <x:c r="A79" s="10"/>
      <x:c r="B79" s="10"/>
      <x:c r="C79" s="10"/>
      <x:c r="D79" s="10"/>
      <x:c r="E79" s="10"/>
      <x:c r="F79" s="10"/>
      <x:c r="G79" s="10"/>
      <x:c r="H79" s="10"/>
      <x:c r="I79" s="10"/>
      <x:c r="J79" s="10"/>
      <x:c r="K79" s="10"/>
      <x:c r="L79" s="10"/>
      <x:c r="M79" s="10"/>
      <x:c r="N79" s="10"/>
      <x:c r="O79" s="10"/>
      <x:c r="P79" s="10"/>
      <x:c r="Q79" s="10"/>
      <x:c r="R79" s="10"/>
      <x:c r="S79" s="10"/>
      <x:c r="T79" s="10"/>
      <x:c r="U79" s="10"/>
      <x:c r="V79" s="10"/>
      <x:c r="W79" s="10"/>
      <x:c r="X79" s="10"/>
      <x:c r="Y79" s="10"/>
      <x:c r="Z79" s="10"/>
      <x:c r="AA79" s="10"/>
      <x:c r="AB79" s="10"/>
      <x:c r="AC79" s="10"/>
      <x:c r="AD79" s="10"/>
      <x:c r="AE79" s="10"/>
      <x:c r="AF79" s="10"/>
      <x:c r="AG79" s="10"/>
    </x:row>
    <x:row r="80" spans="1:33">
      <x:c r="A80" s="10"/>
      <x:c r="B80" s="10"/>
      <x:c r="C80" s="10"/>
      <x:c r="D80" s="10"/>
      <x:c r="E80" s="10"/>
      <x:c r="F80" s="10"/>
      <x:c r="G80" s="10"/>
      <x:c r="H80" s="10"/>
      <x:c r="I80" s="10"/>
      <x:c r="J80" s="10"/>
      <x:c r="K80" s="10"/>
      <x:c r="L80" s="10"/>
      <x:c r="M80" s="10"/>
      <x:c r="N80" s="10"/>
      <x:c r="O80" s="10"/>
      <x:c r="P80" s="10"/>
      <x:c r="Q80" s="10"/>
      <x:c r="R80" s="10"/>
      <x:c r="S80" s="10"/>
      <x:c r="T80" s="10"/>
      <x:c r="U80" s="10"/>
      <x:c r="V80" s="10"/>
      <x:c r="W80" s="10"/>
      <x:c r="X80" s="10"/>
      <x:c r="Y80" s="10"/>
      <x:c r="Z80" s="10"/>
      <x:c r="AA80" s="10"/>
      <x:c r="AB80" s="10"/>
      <x:c r="AC80" s="10"/>
      <x:c r="AD80" s="10"/>
      <x:c r="AE80" s="10"/>
      <x:c r="AF80" s="10"/>
      <x:c r="AG80" s="10"/>
    </x:row>
    <x:row r="81" spans="1:33">
      <x:c r="A81" s="10"/>
      <x:c r="B81" s="10"/>
      <x:c r="C81" s="10"/>
      <x:c r="D81" s="10"/>
      <x:c r="E81" s="10"/>
      <x:c r="F81" s="10"/>
      <x:c r="G81" s="10"/>
      <x:c r="H81" s="10"/>
      <x:c r="I81" s="10"/>
      <x:c r="J81" s="10"/>
      <x:c r="K81" s="10"/>
      <x:c r="L81" s="10"/>
      <x:c r="M81" s="10"/>
      <x:c r="N81" s="10"/>
      <x:c r="O81" s="10"/>
      <x:c r="P81" s="10"/>
      <x:c r="Q81" s="10"/>
      <x:c r="R81" s="10"/>
      <x:c r="S81" s="10"/>
      <x:c r="T81" s="10"/>
      <x:c r="U81" s="10"/>
      <x:c r="V81" s="10"/>
      <x:c r="W81" s="10"/>
      <x:c r="X81" s="10"/>
      <x:c r="Y81" s="10"/>
      <x:c r="Z81" s="10"/>
      <x:c r="AA81" s="10"/>
      <x:c r="AB81" s="10"/>
      <x:c r="AC81" s="10"/>
      <x:c r="AD81" s="10"/>
      <x:c r="AE81" s="10"/>
      <x:c r="AF81" s="10"/>
      <x:c r="AG81" s="10"/>
    </x:row>
    <x:row r="82" spans="1:33">
      <x:c r="A82" s="10"/>
      <x:c r="B82" s="10"/>
      <x:c r="C82" s="10"/>
      <x:c r="D82" s="10"/>
      <x:c r="E82" s="10"/>
      <x:c r="F82" s="10"/>
      <x:c r="G82" s="10"/>
      <x:c r="H82" s="10"/>
      <x:c r="I82" s="10"/>
      <x:c r="J82" s="10"/>
      <x:c r="K82" s="10"/>
      <x:c r="L82" s="10"/>
      <x:c r="M82" s="10"/>
      <x:c r="N82" s="10"/>
      <x:c r="O82" s="10"/>
      <x:c r="P82" s="10"/>
      <x:c r="Q82" s="10"/>
      <x:c r="R82" s="10"/>
      <x:c r="S82" s="10"/>
      <x:c r="T82" s="10"/>
      <x:c r="U82" s="10"/>
      <x:c r="V82" s="10"/>
      <x:c r="W82" s="10"/>
      <x:c r="X82" s="10"/>
      <x:c r="Y82" s="10"/>
      <x:c r="Z82" s="10"/>
      <x:c r="AA82" s="10"/>
      <x:c r="AB82" s="10"/>
      <x:c r="AC82" s="10"/>
      <x:c r="AD82" s="10"/>
      <x:c r="AE82" s="10"/>
      <x:c r="AF82" s="10"/>
      <x:c r="AG82" s="10"/>
    </x:row>
    <x:row r="83" spans="1:33">
      <x:c r="A83" s="10"/>
      <x:c r="B83" s="10"/>
      <x:c r="C83" s="10"/>
      <x:c r="D83" s="10"/>
      <x:c r="E83" s="10"/>
      <x:c r="F83" s="10"/>
      <x:c r="G83" s="10"/>
      <x:c r="H83" s="10"/>
      <x:c r="I83" s="10"/>
      <x:c r="J83" s="10"/>
      <x:c r="K83" s="10"/>
      <x:c r="L83" s="10"/>
      <x:c r="M83" s="10"/>
      <x:c r="N83" s="10"/>
      <x:c r="O83" s="10"/>
      <x:c r="P83" s="10"/>
      <x:c r="Q83" s="10"/>
      <x:c r="R83" s="10"/>
      <x:c r="S83" s="10"/>
      <x:c r="T83" s="10"/>
      <x:c r="U83" s="10"/>
      <x:c r="V83" s="10"/>
      <x:c r="W83" s="10"/>
      <x:c r="X83" s="10"/>
      <x:c r="Y83" s="10"/>
      <x:c r="Z83" s="10"/>
      <x:c r="AA83" s="10"/>
      <x:c r="AB83" s="10"/>
      <x:c r="AC83" s="10"/>
      <x:c r="AD83" s="10"/>
      <x:c r="AE83" s="10"/>
      <x:c r="AF83" s="10"/>
      <x:c r="AG83" s="10"/>
    </x:row>
    <x:row r="84" spans="1:33">
      <x:c r="A84" s="10"/>
      <x:c r="B84" s="10"/>
      <x:c r="C84" s="10"/>
      <x:c r="D84" s="10"/>
      <x:c r="E84" s="10"/>
      <x:c r="F84" s="10"/>
      <x:c r="G84" s="10"/>
      <x:c r="H84" s="10"/>
      <x:c r="I84" s="10"/>
      <x:c r="J84" s="10"/>
      <x:c r="K84" s="10"/>
      <x:c r="L84" s="10"/>
      <x:c r="M84" s="10"/>
      <x:c r="N84" s="10"/>
      <x:c r="O84" s="10"/>
      <x:c r="P84" s="10"/>
      <x:c r="Q84" s="10"/>
      <x:c r="R84" s="10"/>
      <x:c r="S84" s="10"/>
      <x:c r="T84" s="10"/>
      <x:c r="U84" s="10"/>
      <x:c r="V84" s="10"/>
      <x:c r="W84" s="10"/>
      <x:c r="X84" s="10"/>
      <x:c r="Y84" s="10"/>
      <x:c r="Z84" s="10"/>
      <x:c r="AA84" s="10"/>
      <x:c r="AB84" s="10"/>
      <x:c r="AC84" s="10"/>
      <x:c r="AD84" s="10"/>
      <x:c r="AE84" s="10"/>
      <x:c r="AF84" s="10"/>
      <x:c r="AG84" s="10"/>
    </x:row>
    <x:row r="85" spans="1:33">
      <x:c r="A85" s="10"/>
      <x:c r="B85" s="10"/>
      <x:c r="C85" s="10"/>
      <x:c r="D85" s="10"/>
      <x:c r="E85" s="10"/>
      <x:c r="F85" s="10"/>
      <x:c r="G85" s="10"/>
      <x:c r="H85" s="10"/>
      <x:c r="I85" s="10"/>
      <x:c r="J85" s="10"/>
      <x:c r="K85" s="10"/>
      <x:c r="L85" s="10"/>
      <x:c r="M85" s="10"/>
      <x:c r="N85" s="10"/>
      <x:c r="O85" s="10"/>
      <x:c r="P85" s="10"/>
      <x:c r="Q85" s="10"/>
      <x:c r="R85" s="10"/>
      <x:c r="S85" s="10"/>
      <x:c r="T85" s="10"/>
      <x:c r="U85" s="10"/>
      <x:c r="V85" s="10"/>
      <x:c r="W85" s="10"/>
      <x:c r="X85" s="10"/>
      <x:c r="Y85" s="10"/>
      <x:c r="Z85" s="10"/>
      <x:c r="AA85" s="10"/>
      <x:c r="AB85" s="10"/>
      <x:c r="AC85" s="10"/>
      <x:c r="AD85" s="10"/>
      <x:c r="AE85" s="10"/>
      <x:c r="AF85" s="10"/>
      <x:c r="AG85" s="10"/>
    </x:row>
    <x:row r="86" spans="1:33">
      <x:c r="A86" s="10"/>
      <x:c r="B86" s="10"/>
      <x:c r="C86" s="10"/>
      <x:c r="D86" s="10"/>
      <x:c r="E86" s="10"/>
      <x:c r="F86" s="10"/>
      <x:c r="G86" s="10"/>
      <x:c r="H86" s="10"/>
      <x:c r="I86" s="10"/>
      <x:c r="J86" s="10"/>
      <x:c r="K86" s="10"/>
      <x:c r="L86" s="10"/>
      <x:c r="M86" s="10"/>
      <x:c r="N86" s="10"/>
      <x:c r="O86" s="10"/>
      <x:c r="P86" s="10"/>
      <x:c r="Q86" s="10"/>
      <x:c r="R86" s="10"/>
      <x:c r="S86" s="10"/>
      <x:c r="T86" s="10"/>
      <x:c r="U86" s="10"/>
      <x:c r="V86" s="10"/>
      <x:c r="W86" s="10"/>
      <x:c r="X86" s="10"/>
      <x:c r="Y86" s="10"/>
      <x:c r="Z86" s="10"/>
      <x:c r="AA86" s="10"/>
      <x:c r="AB86" s="10"/>
      <x:c r="AC86" s="10"/>
      <x:c r="AD86" s="10"/>
      <x:c r="AE86" s="10"/>
      <x:c r="AF86" s="10"/>
      <x:c r="AG86" s="10"/>
    </x:row>
    <x:row r="87" spans="1:33">
      <x:c r="A87" s="10"/>
      <x:c r="B87" s="10"/>
      <x:c r="C87" s="10"/>
      <x:c r="D87" s="10"/>
      <x:c r="E87" s="10"/>
      <x:c r="F87" s="10"/>
      <x:c r="G87" s="10"/>
      <x:c r="H87" s="10"/>
      <x:c r="I87" s="10"/>
      <x:c r="J87" s="10"/>
      <x:c r="K87" s="10"/>
      <x:c r="L87" s="10"/>
      <x:c r="M87" s="10"/>
      <x:c r="N87" s="10"/>
      <x:c r="O87" s="10"/>
      <x:c r="P87" s="10"/>
      <x:c r="Q87" s="10"/>
      <x:c r="R87" s="10"/>
      <x:c r="S87" s="10"/>
      <x:c r="T87" s="10"/>
      <x:c r="U87" s="10"/>
      <x:c r="V87" s="10"/>
      <x:c r="W87" s="10"/>
      <x:c r="X87" s="10"/>
      <x:c r="Y87" s="10"/>
      <x:c r="Z87" s="10"/>
      <x:c r="AA87" s="10"/>
      <x:c r="AB87" s="10"/>
      <x:c r="AC87" s="10"/>
      <x:c r="AD87" s="10"/>
      <x:c r="AE87" s="10"/>
      <x:c r="AF87" s="10"/>
      <x:c r="AG87" s="10"/>
    </x:row>
    <x:row r="88" spans="1:33">
      <x:c r="A88" s="10"/>
      <x:c r="B88" s="10"/>
      <x:c r="C88" s="10"/>
      <x:c r="D88" s="10"/>
      <x:c r="E88" s="10"/>
      <x:c r="F88" s="10"/>
      <x:c r="G88" s="10"/>
      <x:c r="H88" s="10"/>
      <x:c r="I88" s="10"/>
      <x:c r="J88" s="10"/>
      <x:c r="K88" s="10"/>
      <x:c r="L88" s="10"/>
      <x:c r="M88" s="10"/>
      <x:c r="N88" s="10"/>
      <x:c r="O88" s="10"/>
      <x:c r="P88" s="10"/>
      <x:c r="Q88" s="10"/>
      <x:c r="R88" s="10"/>
      <x:c r="S88" s="10"/>
      <x:c r="T88" s="10"/>
      <x:c r="U88" s="10"/>
      <x:c r="V88" s="10"/>
      <x:c r="W88" s="10"/>
      <x:c r="X88" s="10"/>
      <x:c r="Y88" s="10"/>
      <x:c r="Z88" s="10"/>
      <x:c r="AA88" s="10"/>
      <x:c r="AB88" s="10"/>
      <x:c r="AC88" s="10"/>
      <x:c r="AD88" s="10"/>
      <x:c r="AE88" s="10"/>
      <x:c r="AF88" s="10"/>
      <x:c r="AG88" s="10"/>
    </x:row>
    <x:row r="89" spans="1:33">
      <x:c r="A89" s="10"/>
      <x:c r="B89" s="10"/>
      <x:c r="C89" s="10"/>
      <x:c r="D89" s="10"/>
      <x:c r="E89" s="10"/>
      <x:c r="F89" s="10"/>
      <x:c r="G89" s="10"/>
      <x:c r="H89" s="10"/>
      <x:c r="I89" s="10"/>
      <x:c r="J89" s="10"/>
      <x:c r="K89" s="10"/>
      <x:c r="L89" s="10"/>
      <x:c r="M89" s="10"/>
      <x:c r="N89" s="10"/>
      <x:c r="O89" s="10"/>
      <x:c r="P89" s="10"/>
      <x:c r="Q89" s="10"/>
      <x:c r="R89" s="10"/>
      <x:c r="S89" s="10"/>
      <x:c r="T89" s="10"/>
      <x:c r="U89" s="10"/>
      <x:c r="V89" s="10"/>
      <x:c r="W89" s="10"/>
      <x:c r="X89" s="10"/>
      <x:c r="Y89" s="10"/>
      <x:c r="Z89" s="10"/>
      <x:c r="AA89" s="10"/>
      <x:c r="AB89" s="10"/>
      <x:c r="AC89" s="10"/>
      <x:c r="AD89" s="10"/>
      <x:c r="AE89" s="10"/>
      <x:c r="AF89" s="10"/>
      <x:c r="AG89" s="10"/>
    </x:row>
    <x:row r="90" spans="1:33">
      <x:c r="A90" s="10"/>
      <x:c r="B90" s="10"/>
      <x:c r="C90" s="10"/>
      <x:c r="D90" s="10"/>
      <x:c r="E90" s="10"/>
      <x:c r="F90" s="10"/>
      <x:c r="G90" s="10"/>
      <x:c r="H90" s="10"/>
      <x:c r="I90" s="10"/>
      <x:c r="J90" s="10"/>
      <x:c r="K90" s="10"/>
      <x:c r="L90" s="10"/>
      <x:c r="M90" s="10"/>
      <x:c r="N90" s="10"/>
      <x:c r="O90" s="10"/>
      <x:c r="P90" s="10"/>
      <x:c r="Q90" s="10"/>
      <x:c r="R90" s="10"/>
      <x:c r="S90" s="10"/>
      <x:c r="T90" s="10"/>
      <x:c r="U90" s="10"/>
      <x:c r="V90" s="10"/>
      <x:c r="W90" s="10"/>
      <x:c r="X90" s="10"/>
      <x:c r="Y90" s="10"/>
      <x:c r="Z90" s="10"/>
      <x:c r="AA90" s="10"/>
      <x:c r="AB90" s="10"/>
      <x:c r="AC90" s="10"/>
      <x:c r="AD90" s="10"/>
      <x:c r="AE90" s="10"/>
      <x:c r="AF90" s="10"/>
      <x:c r="AG90" s="10"/>
    </x:row>
    <x:row r="91" spans="1:33">
      <x:c r="A91" s="10"/>
      <x:c r="B91" s="10"/>
      <x:c r="C91" s="10"/>
      <x:c r="D91" s="10"/>
      <x:c r="E91" s="10"/>
      <x:c r="F91" s="10"/>
      <x:c r="G91" s="10"/>
      <x:c r="H91" s="10"/>
      <x:c r="I91" s="10"/>
      <x:c r="J91" s="10"/>
      <x:c r="K91" s="10"/>
      <x:c r="L91" s="10"/>
      <x:c r="M91" s="10"/>
      <x:c r="N91" s="10"/>
      <x:c r="O91" s="10"/>
      <x:c r="P91" s="10"/>
      <x:c r="Q91" s="10"/>
      <x:c r="R91" s="10"/>
      <x:c r="S91" s="10"/>
      <x:c r="T91" s="10"/>
      <x:c r="U91" s="10"/>
      <x:c r="V91" s="10"/>
      <x:c r="W91" s="10"/>
      <x:c r="X91" s="10"/>
      <x:c r="Y91" s="10"/>
      <x:c r="Z91" s="10"/>
      <x:c r="AA91" s="10"/>
      <x:c r="AB91" s="10"/>
      <x:c r="AC91" s="10"/>
      <x:c r="AD91" s="10"/>
      <x:c r="AE91" s="10"/>
      <x:c r="AF91" s="10"/>
      <x:c r="AG91" s="10"/>
    </x:row>
    <x:row r="92" spans="1:33">
      <x:c r="A92" s="10"/>
      <x:c r="B92" s="10"/>
      <x:c r="C92" s="10"/>
      <x:c r="D92" s="10"/>
      <x:c r="E92" s="10"/>
      <x:c r="F92" s="10"/>
      <x:c r="G92" s="10"/>
      <x:c r="H92" s="10"/>
      <x:c r="I92" s="10"/>
      <x:c r="J92" s="10"/>
      <x:c r="K92" s="10"/>
      <x:c r="L92" s="10"/>
      <x:c r="M92" s="10"/>
      <x:c r="N92" s="10"/>
      <x:c r="O92" s="10"/>
      <x:c r="P92" s="10"/>
      <x:c r="Q92" s="10"/>
      <x:c r="R92" s="10"/>
      <x:c r="S92" s="10"/>
      <x:c r="T92" s="10"/>
      <x:c r="U92" s="10"/>
      <x:c r="V92" s="10"/>
      <x:c r="W92" s="10"/>
      <x:c r="X92" s="10"/>
      <x:c r="Y92" s="10"/>
      <x:c r="Z92" s="10"/>
      <x:c r="AA92" s="10"/>
      <x:c r="AB92" s="10"/>
      <x:c r="AC92" s="10"/>
      <x:c r="AD92" s="10"/>
      <x:c r="AE92" s="10"/>
      <x:c r="AF92" s="10"/>
      <x:c r="AG92" s="10"/>
    </x:row>
  </x:sheetData>
  <x:mergeCells count="12">
    <x:mergeCell ref="B14:E14"/>
    <x:mergeCell ref="J14:M14"/>
    <x:mergeCell ref="B2:V2"/>
    <x:mergeCell ref="B4:S4"/>
    <x:mergeCell ref="U4:V4"/>
    <x:mergeCell ref="B5:B6"/>
    <x:mergeCell ref="C5:D5"/>
    <x:mergeCell ref="E5:J5"/>
    <x:mergeCell ref="K5:O5"/>
    <x:mergeCell ref="P5:P6"/>
    <x:mergeCell ref="Q5:R5"/>
    <x:mergeCell ref="S5:S6"/>
  </x:mergeCells>
  <x:conditionalFormatting sqref="C12:C12">
    <x:cfRule type="cellIs" dxfId="23" priority="5" operator="lessThan">
      <x:formula>0</x:formula>
    </x:cfRule>
  </x:conditionalFormatting>
  <x:conditionalFormatting sqref="C9:S9">
    <x:cfRule type="cellIs" dxfId="22" priority="7" operator="lessThan">
      <x:formula>0</x:formula>
    </x:cfRule>
  </x:conditionalFormatting>
  <x:conditionalFormatting sqref="V10:V10">
    <x:cfRule type="cellIs" dxfId="20" priority="10" operator="greaterThan">
      <x:formula>$V$14</x:formula>
    </x:cfRule>
    <x:cfRule type="cellIs" dxfId="21" priority="9" operator="lessThan">
      <x:formula>$V$14</x:formula>
    </x:cfRule>
  </x:conditionalFormatting>
  <x:conditionalFormatting sqref="V11:V11">
    <x:cfRule type="cellIs" dxfId="18" priority="2" operator="greaterThan">
      <x:formula>$V$13</x:formula>
    </x:cfRule>
    <x:cfRule type="cellIs" dxfId="19" priority="1" operator="lessThan">
      <x:formula>$V$13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W15"/>
  <x:sheetViews>
    <x:sheetView topLeftCell="A1" zoomScale="80" zoomScaleNormal="80" zoomScaleSheetLayoutView="80" workbookViewId="0">
      <x:selection activeCell="B2" activeCellId="0" sqref="B2:L2"/>
    </x:sheetView>
  </x:sheetViews>
  <x:sheetFormatPr defaultColWidth="9.00390625" defaultRowHeight="16.39999999999999857891"/>
  <x:cols>
    <x:col min="2" max="2" width="7.296875" bestFit="1" customWidth="1"/>
    <x:col min="3" max="3" width="4.09765625" bestFit="1" customWidth="1"/>
    <x:col min="4" max="4" width="10.8984375" customWidth="1"/>
    <x:col min="5" max="5" width="12.59765625" bestFit="1" customWidth="1"/>
    <x:col min="6" max="6" width="3.59765625" customWidth="1"/>
    <x:col min="7" max="8" width="5.3984375" bestFit="1" customWidth="1"/>
    <x:col min="11" max="11" width="12.8984375" bestFit="1" customWidth="1"/>
    <x:col min="12" max="12" width="13.296875" bestFit="1" customWidth="1"/>
    <x:col min="15" max="15" width="12.8984375" bestFit="1" customWidth="1"/>
  </x:cols>
  <x:sheetData>
    <x:row r="1" spans="1:22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</x:row>
    <x:row r="2" spans="1:22" ht="34.5" customHeight="1">
      <x:c r="A2" s="10"/>
      <x:c r="B2" s="35" t="s">
        <x:v>90</x:v>
      </x:c>
      <x:c r="C2" s="36"/>
      <x:c r="D2" s="36"/>
      <x:c r="E2" s="36"/>
      <x:c r="F2" s="36"/>
      <x:c r="G2" s="36"/>
      <x:c r="H2" s="36"/>
      <x:c r="I2" s="36"/>
      <x:c r="J2" s="36"/>
      <x:c r="K2" s="36"/>
      <x:c r="L2" s="37"/>
      <x:c r="M2" s="10"/>
      <x:c r="N2" s="10"/>
      <x:c r="O2" s="10"/>
      <x:c r="P2" s="10"/>
      <x:c r="Q2" s="10"/>
      <x:c r="R2" s="10"/>
      <x:c r="S2" s="10"/>
      <x:c r="T2" s="10"/>
      <x:c r="U2" s="10"/>
      <x:c r="V2" s="10"/>
    </x:row>
    <x:row r="3" spans="1:22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R3" s="10"/>
      <x:c r="S3" s="10"/>
      <x:c r="T3" s="10"/>
      <x:c r="U3" s="10"/>
      <x:c r="V3" s="10"/>
    </x:row>
    <x:row r="4" spans="1:22" s="9" customFormat="1" ht="17.80000000000000071054">
      <x:c r="A4" s="11"/>
      <x:c r="B4" s="34" t="s">
        <x:v>91</x:v>
      </x:c>
      <x:c r="C4" s="34"/>
      <x:c r="D4" s="34"/>
      <x:c r="E4" s="34"/>
      <x:c r="F4" s="34"/>
      <x:c r="G4" s="34"/>
      <x:c r="H4" s="34"/>
      <x:c r="I4" s="34"/>
      <x:c r="J4" s="34"/>
      <x:c r="K4" s="34"/>
      <x:c r="L4" s="34"/>
      <x:c r="N4" s="38" t="s">
        <x:v>39</x:v>
      </x:c>
      <x:c r="O4" s="38"/>
      <x:c r="P4" s="11"/>
      <x:c r="Q4" s="11"/>
      <x:c r="R4" s="38" t="s">
        <x:v>42</x:v>
      </x:c>
      <x:c r="S4" s="38"/>
      <x:c r="T4" s="11"/>
      <x:c r="U4" s="11"/>
      <x:c r="V4" s="11"/>
    </x:row>
    <x:row r="5" spans="1:22">
      <x:c r="A5" s="10"/>
      <x:c r="B5" s="39" t="s">
        <x:v>20</x:v>
      </x:c>
      <x:c r="C5" s="41" t="s">
        <x:v>86</x:v>
      </x:c>
      <x:c r="D5" s="42"/>
      <x:c r="E5" s="41" t="s">
        <x:v>44</x:v>
      </x:c>
      <x:c r="F5" s="42"/>
      <x:c r="G5" s="41" t="s">
        <x:v>34</x:v>
      </x:c>
      <x:c r="H5" s="42"/>
      <x:c r="I5" s="41" t="s">
        <x:v>61</x:v>
      </x:c>
      <x:c r="J5" s="42"/>
      <x:c r="K5" s="41" t="s">
        <x:v>66</x:v>
      </x:c>
      <x:c r="L5" s="43"/>
      <x:c r="N5" s="8" t="s">
        <x:v>81</x:v>
      </x:c>
      <x:c r="O5" s="7">
        <x:f>SUM(C7:L7)</x:f>
        <x:v>46900000</x:v>
      </x:c>
      <x:c r="P5" s="10"/>
      <x:c r="Q5" s="10"/>
      <x:c r="R5" s="8" t="s">
        <x:v>81</x:v>
      </x:c>
      <x:c r="S5" s="7">
        <x:v>0</x:v>
      </x:c>
      <x:c r="T5" s="10"/>
      <x:c r="U5" s="10"/>
      <x:c r="V5" s="10"/>
    </x:row>
    <x:row r="6" spans="1:22">
      <x:c r="A6" s="10"/>
      <x:c r="B6" s="47"/>
      <x:c r="C6" s="50" t="s">
        <x:v>4</x:v>
      </x:c>
      <x:c r="D6" s="51"/>
      <x:c r="E6" s="48" t="s">
        <x:v>4</x:v>
      </x:c>
      <x:c r="F6" s="49"/>
      <x:c r="G6" s="48" t="s">
        <x:v>109</x:v>
      </x:c>
      <x:c r="H6" s="49"/>
      <x:c r="I6" s="50" t="s">
        <x:v>10</x:v>
      </x:c>
      <x:c r="J6" s="51"/>
      <x:c r="K6" s="25" t="s">
        <x:v>15</x:v>
      </x:c>
      <x:c r="L6" s="25" t="s">
        <x:v>3</x:v>
      </x:c>
      <x:c r="N6" s="8" t="s">
        <x:v>0</x:v>
      </x:c>
      <x:c r="O6" s="7">
        <x:f>SUM(C9:H9)</x:f>
        <x:v>0</x:v>
      </x:c>
      <x:c r="P6" s="10"/>
      <x:c r="Q6" s="10"/>
      <x:c r="R6" s="10"/>
      <x:c r="S6" s="10"/>
      <x:c r="T6" s="10"/>
      <x:c r="U6" s="10"/>
      <x:c r="V6" s="10"/>
    </x:row>
    <x:row r="7" spans="1:22">
      <x:c r="A7" s="10"/>
      <x:c r="B7" s="5" t="s">
        <x:v>36</x:v>
      </x:c>
      <x:c r="C7" s="44"/>
      <x:c r="D7" s="44"/>
      <x:c r="E7" s="44">
        <x:v>39000000</x:v>
      </x:c>
      <x:c r="F7" s="44"/>
      <x:c r="G7" s="45">
        <x:v>6900000</x:v>
      </x:c>
      <x:c r="H7" s="46"/>
      <x:c r="I7" s="44">
        <x:v>1000000</x:v>
      </x:c>
      <x:c r="J7" s="44"/>
      <x:c r="K7" s="7">
        <x:v>0</x:v>
      </x:c>
      <x:c r="L7" s="7">
        <x:v>0</x:v>
      </x:c>
      <x:c r="M7" s="10"/>
      <x:c r="N7" s="10"/>
      <x:c r="O7" s="10"/>
      <x:c r="P7" s="10"/>
      <x:c r="Q7" s="10"/>
      <x:c r="R7" s="10"/>
      <x:c r="S7" s="10"/>
      <x:c r="T7" s="10"/>
      <x:c r="U7" s="10"/>
      <x:c r="V7" s="10"/>
    </x:row>
    <x:row r="8" spans="1:22" ht="17.80000000000000071054">
      <x:c r="A8" s="10"/>
      <x:c r="B8" s="5" t="s">
        <x:v>27</x:v>
      </x:c>
      <x:c r="C8" s="44"/>
      <x:c r="D8" s="44"/>
      <x:c r="E8" s="44">
        <x:v>0</x:v>
      </x:c>
      <x:c r="F8" s="44"/>
      <x:c r="G8" s="45">
        <x:v>0</x:v>
      </x:c>
      <x:c r="H8" s="46"/>
      <x:c r="I8" s="44">
        <x:v>0</x:v>
      </x:c>
      <x:c r="J8" s="44"/>
      <x:c r="K8" s="7">
        <x:v>0</x:v>
      </x:c>
      <x:c r="L8" s="7">
        <x:v>0</x:v>
      </x:c>
      <x:c r="M8" s="10"/>
      <x:c r="N8" s="38" t="s">
        <x:v>55</x:v>
      </x:c>
      <x:c r="O8" s="38"/>
      <x:c r="P8" s="10"/>
      <x:c r="Q8" s="10"/>
      <x:c r="R8" s="10"/>
      <x:c r="S8" s="10"/>
      <x:c r="T8" s="10"/>
      <x:c r="U8" s="10"/>
      <x:c r="V8" s="10"/>
    </x:row>
    <x:row r="9" spans="1:22">
      <x:c r="A9" s="10"/>
      <x:c r="B9" s="5" t="s">
        <x:v>0</x:v>
      </x:c>
      <x:c r="C9" s="44">
        <x:f>C8*0</x:f>
        <x:v>0</x:v>
      </x:c>
      <x:c r="D9" s="44"/>
      <x:c r="E9" s="44">
        <x:f>E8*0</x:f>
        <x:v>0</x:v>
      </x:c>
      <x:c r="F9" s="44"/>
      <x:c r="G9" s="44">
        <x:f>G8*0</x:f>
        <x:v>0</x:v>
      </x:c>
      <x:c r="H9" s="44"/>
      <x:c r="I9" s="44">
        <x:f>I8*0</x:f>
        <x:v>0</x:v>
      </x:c>
      <x:c r="J9" s="44"/>
      <x:c r="K9" s="7">
        <x:f>K8*0</x:f>
        <x:v>0</x:v>
      </x:c>
      <x:c r="L9" s="7">
        <x:f>L8*0</x:f>
        <x:v>0</x:v>
      </x:c>
      <x:c r="M9" s="10"/>
      <x:c r="N9" s="8" t="s">
        <x:v>81</x:v>
      </x:c>
      <x:c r="O9" s="7">
        <x:f>O5-G7</x:f>
        <x:v>40000000</x:v>
      </x:c>
      <x:c r="P9" s="10"/>
      <x:c r="Q9" s="10"/>
      <x:c r="R9" s="10"/>
      <x:c r="S9" s="10"/>
      <x:c r="T9" s="10"/>
      <x:c r="U9" s="10"/>
      <x:c r="V9" s="10"/>
    </x:row>
    <x:row r="10" spans="15:15">
      <x:c r="O10" s="13"/>
    </x:row>
    <x:row r="15" spans="18:23">
      <x:c r="R15" s="10"/>
      <x:c r="S15" s="10"/>
      <x:c r="T15" s="10"/>
      <x:c r="U15" s="10"/>
      <x:c r="V15" s="10"/>
      <x:c r="W15" s="10"/>
    </x:row>
  </x:sheetData>
  <x:mergeCells count="27">
    <x:mergeCell ref="N8:O8"/>
    <x:mergeCell ref="C7:D7"/>
    <x:mergeCell ref="B2:L2"/>
    <x:mergeCell ref="G8:H8"/>
    <x:mergeCell ref="I8:J8"/>
    <x:mergeCell ref="B5:B6"/>
    <x:mergeCell ref="C8:D8"/>
    <x:mergeCell ref="C9:D9"/>
    <x:mergeCell ref="E9:F9"/>
    <x:mergeCell ref="B4:L4"/>
    <x:mergeCell ref="I5:J5"/>
    <x:mergeCell ref="K5:L5"/>
    <x:mergeCell ref="G6:H6"/>
    <x:mergeCell ref="I6:J6"/>
    <x:mergeCell ref="G7:H7"/>
    <x:mergeCell ref="I7:J7"/>
    <x:mergeCell ref="C6:D6"/>
    <x:mergeCell ref="E6:F6"/>
    <x:mergeCell ref="E7:F7"/>
    <x:mergeCell ref="E8:F8"/>
    <x:mergeCell ref="G9:H9"/>
    <x:mergeCell ref="I9:J9"/>
    <x:mergeCell ref="N4:O4"/>
    <x:mergeCell ref="C5:D5"/>
    <x:mergeCell ref="E5:F5"/>
    <x:mergeCell ref="G5:H5"/>
    <x:mergeCell ref="R4:S4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G49"/>
  <x:sheetViews>
    <x:sheetView tabSelected="1" topLeftCell="A1" zoomScale="80" zoomScaleNormal="80" zoomScaleSheetLayoutView="80" workbookViewId="0">
      <x:pane xSplit="2" ySplit="15" topLeftCell="C16" activePane="bottomRight" state="frozen"/>
      <x:selection pane="bottomRight" activeCell="J16" activeCellId="0" sqref="J16:J16"/>
    </x:sheetView>
  </x:sheetViews>
  <x:sheetFormatPr defaultColWidth="9.00390625" defaultRowHeight="16.39999999999999857891"/>
  <x:cols>
    <x:col min="2" max="2" width="22.8984375" bestFit="1" customWidth="1"/>
    <x:col min="3" max="4" width="10.8984375" customWidth="1"/>
    <x:col min="5" max="5" width="12.59765625" bestFit="1" customWidth="1"/>
    <x:col min="6" max="9" width="10.8984375" customWidth="1"/>
    <x:col min="10" max="10" width="21.69921875" bestFit="1" customWidth="1"/>
    <x:col min="11" max="11" width="10.8984375" customWidth="1"/>
    <x:col min="12" max="12" width="13.19921875" bestFit="1" customWidth="1"/>
    <x:col min="13" max="14" width="10.8984375" customWidth="1"/>
    <x:col min="15" max="15" width="27.5" bestFit="1" customWidth="1"/>
    <x:col min="16" max="16" width="29.296875" bestFit="1" customWidth="1"/>
    <x:col min="17" max="18" width="10.8984375" customWidth="1"/>
    <x:col min="19" max="19" width="9.3984375" bestFit="1" customWidth="1"/>
    <x:col min="22" max="22" width="10.8984375" bestFit="1" customWidth="1"/>
    <x:col min="23" max="23" width="13.296875" bestFit="1" customWidth="1"/>
  </x:cols>
  <x:sheetData>
    <x:row r="1" spans="1:33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0"/>
      <x:c r="AF1" s="10"/>
      <x:c r="AG1" s="10"/>
    </x:row>
    <x:row r="2" spans="1:33" ht="34.5" customHeight="1">
      <x:c r="A2" s="10"/>
      <x:c r="B2" s="35" t="s">
        <x:v>11</x:v>
      </x:c>
      <x:c r="C2" s="36"/>
      <x:c r="D2" s="36"/>
      <x:c r="E2" s="36"/>
      <x:c r="F2" s="36"/>
      <x:c r="G2" s="36"/>
      <x:c r="H2" s="36"/>
      <x:c r="I2" s="36"/>
      <x:c r="J2" s="36"/>
      <x:c r="K2" s="36"/>
      <x:c r="L2" s="36"/>
      <x:c r="M2" s="36"/>
      <x:c r="N2" s="36"/>
      <x:c r="O2" s="36"/>
      <x:c r="P2" s="36"/>
      <x:c r="Q2" s="36"/>
      <x:c r="R2" s="36"/>
      <x:c r="S2" s="36"/>
      <x:c r="T2" s="36"/>
      <x:c r="U2" s="36"/>
      <x:c r="V2" s="37"/>
      <x:c r="W2" s="10"/>
      <x:c r="X2" s="10"/>
      <x:c r="Y2" s="10"/>
      <x:c r="Z2" s="10"/>
      <x:c r="AA2" s="10"/>
      <x:c r="AB2" s="10"/>
      <x:c r="AC2" s="10"/>
      <x:c r="AD2" s="10"/>
      <x:c r="AE2" s="10"/>
      <x:c r="AF2" s="10"/>
      <x:c r="AG2" s="10"/>
    </x:row>
    <x:row r="3" spans="1:33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  <x:c r="AC3" s="10"/>
      <x:c r="AD3" s="10"/>
      <x:c r="AE3" s="10"/>
      <x:c r="AF3" s="10"/>
      <x:c r="AG3" s="10"/>
    </x:row>
    <x:row r="4" spans="1:33" s="9" customFormat="1" ht="17.80000000000000071054">
      <x:c r="A4" s="11"/>
      <x:c r="B4" s="34" t="s">
        <x:v>91</x:v>
      </x:c>
      <x:c r="C4" s="34"/>
      <x:c r="D4" s="34"/>
      <x:c r="E4" s="34"/>
      <x:c r="F4" s="34"/>
      <x:c r="G4" s="34"/>
      <x:c r="H4" s="34"/>
      <x:c r="I4" s="34"/>
      <x:c r="J4" s="34"/>
      <x:c r="K4" s="34"/>
      <x:c r="L4" s="34"/>
      <x:c r="M4" s="34"/>
      <x:c r="N4" s="34"/>
      <x:c r="O4" s="34"/>
      <x:c r="P4" s="34"/>
      <x:c r="Q4" s="34"/>
      <x:c r="R4" s="34"/>
      <x:c r="S4" s="34"/>
      <x:c r="T4" s="11"/>
      <x:c r="U4" s="38" t="s">
        <x:v>39</x:v>
      </x:c>
      <x:c r="V4" s="38"/>
      <x:c r="W4" s="11"/>
      <x:c r="X4" s="11"/>
      <x:c r="Y4" s="11"/>
      <x:c r="Z4" s="11"/>
      <x:c r="AA4" s="11"/>
      <x:c r="AB4" s="11"/>
      <x:c r="AC4" s="11"/>
      <x:c r="AD4" s="11"/>
      <x:c r="AE4" s="11"/>
      <x:c r="AF4" s="11"/>
      <x:c r="AG4" s="11"/>
    </x:row>
    <x:row r="5" spans="1:33">
      <x:c r="A5" s="10"/>
      <x:c r="B5" s="39" t="s">
        <x:v>20</x:v>
      </x:c>
      <x:c r="C5" s="41" t="s">
        <x:v>58</x:v>
      </x:c>
      <x:c r="D5" s="42"/>
      <x:c r="E5" s="41" t="s">
        <x:v>68</x:v>
      </x:c>
      <x:c r="F5" s="43"/>
      <x:c r="G5" s="43"/>
      <x:c r="H5" s="43"/>
      <x:c r="I5" s="43"/>
      <x:c r="J5" s="42"/>
      <x:c r="K5" s="41" t="s">
        <x:v>98</x:v>
      </x:c>
      <x:c r="L5" s="43"/>
      <x:c r="M5" s="43"/>
      <x:c r="N5" s="43"/>
      <x:c r="O5" s="42"/>
      <x:c r="P5" s="39" t="s">
        <x:v>94</x:v>
      </x:c>
      <x:c r="Q5" s="41" t="s">
        <x:v>43</x:v>
      </x:c>
      <x:c r="R5" s="42"/>
      <x:c r="S5" s="39" t="s">
        <x:v>67</x:v>
      </x:c>
      <x:c r="T5" s="10"/>
      <x:c r="U5" s="8" t="s">
        <x:v>88</x:v>
      </x:c>
      <x:c r="V5" s="7">
        <x:f>D10</x:f>
        <x:v>0</x:v>
      </x:c>
      <x:c r="W5" s="10"/>
      <x:c r="X5" s="10"/>
      <x:c r="Y5" s="10"/>
      <x:c r="Z5" s="10"/>
      <x:c r="AA5" s="10"/>
      <x:c r="AB5" s="10"/>
      <x:c r="AC5" s="10"/>
      <x:c r="AD5" s="10"/>
      <x:c r="AE5" s="10"/>
      <x:c r="AF5" s="10"/>
      <x:c r="AG5" s="10"/>
    </x:row>
    <x:row r="6" spans="1:33">
      <x:c r="A6" s="10"/>
      <x:c r="B6" s="40"/>
      <x:c r="C6" s="8" t="s">
        <x:v>38</x:v>
      </x:c>
      <x:c r="D6" s="8" t="s">
        <x:v>104</x:v>
      </x:c>
      <x:c r="E6" s="8" t="s">
        <x:v>76</x:v>
      </x:c>
      <x:c r="F6" s="8" t="s">
        <x:v>56</x:v>
      </x:c>
      <x:c r="G6" s="8" t="s">
        <x:v>105</x:v>
      </x:c>
      <x:c r="H6" s="8" t="s">
        <x:v>50</x:v>
      </x:c>
      <x:c r="I6" s="8" t="s">
        <x:v>52</x:v>
      </x:c>
      <x:c r="J6" s="8" t="s">
        <x:v>77</x:v>
      </x:c>
      <x:c r="K6" s="8" t="s">
        <x:v>35</x:v>
      </x:c>
      <x:c r="L6" s="8" t="s">
        <x:v>12</x:v>
      </x:c>
      <x:c r="M6" s="20" t="s">
        <x:v>69</x:v>
      </x:c>
      <x:c r="N6" s="20" t="s">
        <x:v>26</x:v>
      </x:c>
      <x:c r="O6" s="20" t="s">
        <x:v>92</x:v>
      </x:c>
      <x:c r="P6" s="40"/>
      <x:c r="Q6" s="8" t="s">
        <x:v>61</x:v>
      </x:c>
      <x:c r="R6" s="8" t="s">
        <x:v>6</x:v>
      </x:c>
      <x:c r="S6" s="40"/>
      <x:c r="T6" s="10"/>
      <x:c r="U6" s="8" t="s">
        <x:v>8</x:v>
      </x:c>
      <x:c r="V6" s="7">
        <x:f>J10+O10+P10</x:f>
        <x:v>1252910</x:v>
      </x:c>
      <x:c r="W6" s="10" t="s">
        <x:v>22</x:v>
      </x:c>
      <x:c r="X6" s="10"/>
      <x:c r="Y6" s="10"/>
      <x:c r="Z6" s="10"/>
      <x:c r="AA6" s="10"/>
      <x:c r="AB6" s="10"/>
      <x:c r="AC6" s="10"/>
      <x:c r="AD6" s="10"/>
      <x:c r="AE6" s="10"/>
      <x:c r="AF6" s="10"/>
      <x:c r="AG6" s="10"/>
    </x:row>
    <x:row r="7" spans="1:33">
      <x:c r="A7" s="10"/>
      <x:c r="B7" s="4" t="s">
        <x:v>75</x:v>
      </x:c>
      <x:c r="C7" s="6">
        <x:v>0</x:v>
      </x:c>
      <x:c r="D7" s="6">
        <x:v>0</x:v>
      </x:c>
      <x:c r="E7" s="6">
        <x:v>300000</x:v>
      </x:c>
      <x:c r="F7" s="6">
        <x:v>120000</x:v>
      </x:c>
      <x:c r="G7" s="6">
        <x:v>400000</x:v>
      </x:c>
      <x:c r="H7" s="6">
        <x:v>400000</x:v>
      </x:c>
      <x:c r="I7" s="24" t="s">
        <x:v>65</x:v>
      </x:c>
      <x:c r="J7" s="6">
        <x:v>100000</x:v>
      </x:c>
      <x:c r="K7" s="6">
        <x:v>300000</x:v>
      </x:c>
      <x:c r="L7" s="6">
        <x:f>34100+24500</x:f>
        <x:v>58600</x:v>
      </x:c>
      <x:c r="M7" s="6">
        <x:v>135931</x:v>
      </x:c>
      <x:c r="N7" s="6">
        <x:v>300000</x:v>
      </x:c>
      <x:c r="O7" s="6">
        <x:f>35000+8690</x:f>
        <x:v>43690</x:v>
      </x:c>
      <x:c r="P7" s="6">
        <x:v>100000</x:v>
      </x:c>
      <x:c r="Q7" s="6">
        <x:v>1800000</x:v>
      </x:c>
      <x:c r="R7" s="6">
        <x:v>100000</x:v>
      </x:c>
      <x:c r="S7" s="6"/>
      <x:c r="T7" s="10"/>
      <x:c r="U7" s="8" t="s">
        <x:v>62</x:v>
      </x:c>
      <x:c r="V7" s="7">
        <x:f>R10</x:f>
        <x:v>1900000</x:v>
      </x:c>
      <x:c r="W7" s="10"/>
      <x:c r="X7" s="10"/>
      <x:c r="Y7" s="10"/>
      <x:c r="Z7" s="10"/>
      <x:c r="AA7" s="10"/>
      <x:c r="AB7" s="10"/>
      <x:c r="AC7" s="10"/>
      <x:c r="AD7" s="10"/>
      <x:c r="AE7" s="10"/>
      <x:c r="AF7" s="10"/>
      <x:c r="AG7" s="10"/>
    </x:row>
    <x:row r="8" spans="1:33">
      <x:c r="A8" s="10"/>
      <x:c r="B8" s="5" t="s">
        <x:v>27</x:v>
      </x:c>
      <x:c r="C8" s="7">
        <x:v>0</x:v>
      </x:c>
      <x:c r="D8" s="7">
        <x:v>0</x:v>
      </x:c>
      <x:c r="E8" s="7">
        <x:f>'1월'!C12</x:f>
        <x:v>314689</x:v>
      </x:c>
      <x:c r="F8" s="7">
        <x:f>+SUMIF($M$16:$M$33,F$6,$K$16:$K$33)</x:f>
        <x:v>0</x:v>
      </x:c>
      <x:c r="G8" s="7">
        <x:f>SUMIF($M$16:$M$33,G$6,$K$16:$K$33)</x:f>
        <x:v>0</x:v>
      </x:c>
      <x:c r="H8" s="7">
        <x:f>SUMIF($M$16:$M$33,H$6,$K$16:$K$33)</x:f>
        <x:v>0</x:v>
      </x:c>
      <x:c r="I8" s="7">
        <x:f>SUMIF($M$16:$M$33,I$6,$K$16:$K$33)</x:f>
        <x:v>0</x:v>
      </x:c>
      <x:c r="J8" s="7">
        <x:f>SUMIF($M$16:$M$33,J$6,$K$16:$K$33)</x:f>
        <x:v>0</x:v>
      </x:c>
      <x:c r="K8" s="6">
        <x:v>300000</x:v>
      </x:c>
      <x:c r="L8" s="6">
        <x:f>34100+24500</x:f>
        <x:v>58600</x:v>
      </x:c>
      <x:c r="M8" s="6">
        <x:v>135931</x:v>
      </x:c>
      <x:c r="N8" s="6">
        <x:v>300000</x:v>
      </x:c>
      <x:c r="O8" s="6">
        <x:f>35000+8690</x:f>
        <x:v>43690</x:v>
      </x:c>
      <x:c r="P8" s="7">
        <x:v>100000</x:v>
      </x:c>
      <x:c r="Q8" s="7">
        <x:v>1800000</x:v>
      </x:c>
      <x:c r="R8" s="7">
        <x:v>100000</x:v>
      </x:c>
      <x:c r="S8" s="7">
        <x:f>SUMIF($E$16:$E$33,S$5,$C$16:$C$33)+SUMIF($M$16:$M$33,S$5,$K$16:$K$33)</x:f>
        <x:v>0</x:v>
      </x:c>
      <x:c r="T8" s="10"/>
      <x:c r="U8" s="8" t="s">
        <x:v>16</x:v>
      </x:c>
      <x:c r="V8" s="7">
        <x:v>200000</x:v>
      </x:c>
      <x:c r="W8" s="10"/>
      <x:c r="X8" s="10"/>
      <x:c r="Y8" s="10"/>
      <x:c r="Z8" s="10"/>
      <x:c r="AA8" s="10"/>
      <x:c r="AB8" s="10"/>
      <x:c r="AC8" s="10"/>
      <x:c r="AD8" s="10"/>
      <x:c r="AE8" s="10"/>
      <x:c r="AF8" s="10"/>
      <x:c r="AG8" s="10"/>
    </x:row>
    <x:row r="9" spans="1:33">
      <x:c r="A9" s="10"/>
      <x:c r="B9" s="5" t="s">
        <x:v>85</x:v>
      </x:c>
      <x:c r="C9" s="7">
        <x:f t="shared" ref="C9:S9" si="0">C7-C8</x:f>
        <x:v>0</x:v>
      </x:c>
      <x:c r="D9" s="7">
        <x:f t="shared" si="0"/>
        <x:v>0</x:v>
      </x:c>
      <x:c r="E9" s="7">
        <x:f t="shared" si="0"/>
        <x:v>-14689</x:v>
      </x:c>
      <x:c r="F9" s="7"/>
      <x:c r="G9" s="7"/>
      <x:c r="H9" s="7"/>
      <x:c r="I9" s="7">
        <x:f>I8</x:f>
        <x:v>0</x:v>
      </x:c>
      <x:c r="J9" s="7">
        <x:f t="shared" si="0"/>
        <x:v>100000</x:v>
      </x:c>
      <x:c r="K9" s="7">
        <x:f t="shared" si="0"/>
        <x:v>0</x:v>
      </x:c>
      <x:c r="L9" s="7">
        <x:f t="shared" si="0"/>
        <x:v>0</x:v>
      </x:c>
      <x:c r="M9" s="7">
        <x:f t="shared" si="0"/>
        <x:v>0</x:v>
      </x:c>
      <x:c r="N9" s="7">
        <x:f t="shared" si="0"/>
        <x:v>0</x:v>
      </x:c>
      <x:c r="O9" s="7">
        <x:f t="shared" si="0"/>
        <x:v>0</x:v>
      </x:c>
      <x:c r="P9" s="7">
        <x:f t="shared" si="0"/>
        <x:v>0</x:v>
      </x:c>
      <x:c r="Q9" s="7">
        <x:f t="shared" si="0"/>
        <x:v>0</x:v>
      </x:c>
      <x:c r="R9" s="7">
        <x:f t="shared" si="0"/>
        <x:v>0</x:v>
      </x:c>
      <x:c r="S9" s="7">
        <x:f t="shared" si="0"/>
        <x:v>0</x:v>
      </x:c>
      <x:c r="T9" s="10"/>
      <x:c r="U9" s="8" t="s">
        <x:v>63</x:v>
      </x:c>
      <x:c r="V9" s="7">
        <x:f>V5-(V6+V7+V8)</x:f>
        <x:v>-3352910</x:v>
      </x:c>
      <x:c r="W9" s="13" t="s">
        <x:v>108</x:v>
      </x:c>
      <x:c r="X9" s="10"/>
      <x:c r="Y9" s="10"/>
      <x:c r="Z9" s="10"/>
      <x:c r="AA9" s="10"/>
      <x:c r="AB9" s="10"/>
      <x:c r="AC9" s="10"/>
      <x:c r="AD9" s="10"/>
      <x:c r="AE9" s="10"/>
      <x:c r="AF9" s="10"/>
      <x:c r="AG9" s="10"/>
    </x:row>
    <x:row r="10" spans="1:33">
      <x:c r="A10" s="10"/>
      <x:c r="B10" s="10"/>
      <x:c r="C10" s="17"/>
      <x:c r="D10" s="18">
        <x:f>C8+D8</x:f>
        <x:v>0</x:v>
      </x:c>
      <x:c r="E10" s="10"/>
      <x:c r="F10" s="10"/>
      <x:c r="G10" s="10"/>
      <x:c r="H10" s="10"/>
      <x:c r="I10" s="10"/>
      <x:c r="J10" s="18">
        <x:f>SUM(E8:J8)</x:f>
        <x:v>314689</x:v>
      </x:c>
      <x:c r="K10" s="17"/>
      <x:c r="L10" s="17"/>
      <x:c r="M10" s="18"/>
      <x:c r="N10" s="18"/>
      <x:c r="O10" s="18">
        <x:f>SUM(K8:O8)</x:f>
        <x:v>838221</x:v>
      </x:c>
      <x:c r="P10" s="18">
        <x:f>P8</x:f>
        <x:v>100000</x:v>
      </x:c>
      <x:c r="Q10" s="17"/>
      <x:c r="R10" s="18">
        <x:f>Q8+R8</x:f>
        <x:v>1900000</x:v>
      </x:c>
      <x:c r="S10" s="12">
        <x:f>S8</x:f>
        <x:v>0</x:v>
      </x:c>
      <x:c r="T10" s="10"/>
      <x:c r="U10" s="8" t="s">
        <x:v>31</x:v>
      </x:c>
      <x:c r="V10" s="23" t="e">
        <x:f>V6/V5</x:f>
        <x:v>#DIV/0!</x:v>
      </x:c>
      <x:c r="W10" s="10" t="s">
        <x:v>87</x:v>
      </x:c>
      <x:c r="X10" s="10"/>
      <x:c r="Y10" s="10"/>
      <x:c r="Z10" s="10"/>
      <x:c r="AA10" s="10"/>
      <x:c r="AB10" s="10"/>
      <x:c r="AC10" s="10"/>
      <x:c r="AD10" s="10"/>
      <x:c r="AE10" s="10"/>
      <x:c r="AF10" s="10"/>
      <x:c r="AG10" s="10"/>
    </x:row>
    <x:row r="11" spans="1:33">
      <x:c r="A11" s="10"/>
      <x:c r="B11" s="10"/>
      <x:c r="C11" s="17"/>
      <x:c r="D11" s="18"/>
      <x:c r="E11" s="10"/>
      <x:c r="F11" s="10"/>
      <x:c r="G11" s="10"/>
      <x:c r="H11" s="10"/>
      <x:c r="I11" s="10"/>
      <x:c r="J11" s="18"/>
      <x:c r="K11" s="17"/>
      <x:c r="L11" s="17"/>
      <x:c r="M11" s="18"/>
      <x:c r="N11" s="18"/>
      <x:c r="O11" s="18"/>
      <x:c r="P11" s="18"/>
      <x:c r="Q11" s="17"/>
      <x:c r="R11" s="18"/>
      <x:c r="S11" s="12"/>
      <x:c r="T11" s="10"/>
      <x:c r="U11" s="21" t="s">
        <x:v>78</x:v>
      </x:c>
      <x:c r="V11" s="23" t="e">
        <x:f>V7/V5</x:f>
        <x:v>#DIV/0!</x:v>
      </x:c>
      <x:c r="W11" s="10" t="s">
        <x:v>41</x:v>
      </x:c>
      <x:c r="X11" s="10"/>
      <x:c r="Y11" s="10"/>
      <x:c r="Z11" s="10"/>
      <x:c r="AA11" s="10"/>
      <x:c r="AB11" s="10"/>
      <x:c r="AC11" s="10"/>
      <x:c r="AD11" s="10"/>
      <x:c r="AE11" s="10"/>
      <x:c r="AF11" s="10"/>
      <x:c r="AG11" s="10"/>
    </x:row>
    <x:row r="12" spans="1:33">
      <x:c r="A12" s="10"/>
      <x:c r="B12" s="8" t="s">
        <x:v>99</x:v>
      </x:c>
      <x:c r="C12" s="7">
        <x:f>SUM(C16:C33)</x:f>
        <x:v>68700</x:v>
      </x:c>
      <x:c r="D12" s="18"/>
      <x:c r="E12" s="10"/>
      <x:c r="F12" s="10"/>
      <x:c r="G12" s="10"/>
      <x:c r="H12" s="10"/>
      <x:c r="I12" s="10"/>
      <x:c r="J12" s="18"/>
      <x:c r="K12" s="17"/>
      <x:c r="L12" s="17"/>
      <x:c r="M12" s="18"/>
      <x:c r="N12" s="18"/>
      <x:c r="O12" s="18"/>
      <x:c r="P12" s="18"/>
      <x:c r="Q12" s="17"/>
      <x:c r="R12" s="18"/>
      <x:c r="S12" s="12"/>
      <x:c r="T12" s="10"/>
      <x:c r="U12" s="10"/>
      <x:c r="V12" s="10"/>
      <x:c r="W12" s="10"/>
      <x:c r="X12" s="10"/>
      <x:c r="Y12" s="10"/>
      <x:c r="Z12" s="10"/>
      <x:c r="AA12" s="10"/>
      <x:c r="AB12" s="10"/>
      <x:c r="AC12" s="10"/>
      <x:c r="AD12" s="10"/>
      <x:c r="AE12" s="10"/>
      <x:c r="AF12" s="10"/>
      <x:c r="AG12" s="10"/>
    </x:row>
    <x:row r="13" spans="1:33" ht="17.80000000000000071054">
      <x:c r="A13" s="10"/>
      <x:c r="B13" s="10"/>
      <x:c r="C13" s="10"/>
      <x:c r="D13" s="12"/>
      <x:c r="E13" s="10"/>
      <x:c r="F13" s="10"/>
      <x:c r="G13" s="10"/>
      <x:c r="H13" s="10"/>
      <x:c r="I13" s="10"/>
      <x:c r="J13" s="10"/>
      <x:c r="K13" s="10"/>
      <x:c r="L13" s="10"/>
      <x:c r="M13" s="10"/>
      <x:c r="N13" s="10"/>
      <x:c r="O13" s="10"/>
      <x:c r="P13" s="10"/>
      <x:c r="Q13" s="10"/>
      <x:c r="R13" s="10"/>
      <x:c r="S13" s="10"/>
      <x:c r="T13" s="10"/>
      <x:c r="U13" s="8" t="s">
        <x:v>73</x:v>
      </x:c>
      <x:c r="V13" s="19">
        <x:v>0.5</x:v>
      </x:c>
      <x:c r="W13" s="7">
        <x:f>V5*V13</x:f>
        <x:v>0</x:v>
      </x:c>
      <x:c r="X13" s="10"/>
      <x:c r="Y13" s="10"/>
      <x:c r="Z13" s="10"/>
      <x:c r="AA13" s="10"/>
      <x:c r="AB13" s="10"/>
      <x:c r="AC13" s="10"/>
      <x:c r="AD13" s="10"/>
      <x:c r="AE13" s="10"/>
      <x:c r="AF13" s="10"/>
      <x:c r="AG13" s="10"/>
    </x:row>
    <x:row r="14" spans="1:33" s="9" customFormat="1" ht="17.80000000000000071054">
      <x:c r="A14" s="11"/>
      <x:c r="B14" s="34" t="s">
        <x:v>113</x:v>
      </x:c>
      <x:c r="C14" s="34"/>
      <x:c r="D14" s="34"/>
      <x:c r="E14" s="34"/>
      <x:c r="F14" s="17" t="s">
        <x:v>102</x:v>
      </x:c>
      <x:c r="G14" s="17"/>
      <x:c r="H14" s="17"/>
      <x:c r="I14" s="11"/>
      <x:c r="J14" s="34" t="s">
        <x:v>74</x:v>
      </x:c>
      <x:c r="K14" s="34"/>
      <x:c r="L14" s="34"/>
      <x:c r="M14" s="34"/>
      <x:c r="N14" s="11"/>
      <x:c r="O14" s="11"/>
      <x:c r="P14" s="11"/>
      <x:c r="Q14" s="11"/>
      <x:c r="R14" s="11"/>
      <x:c r="S14" s="11"/>
      <x:c r="T14" s="11"/>
      <x:c r="U14" s="8" t="s">
        <x:v>33</x:v>
      </x:c>
      <x:c r="V14" s="19">
        <x:v>0.5</x:v>
      </x:c>
      <x:c r="W14" s="7">
        <x:f>V5*V14</x:f>
        <x:v>0</x:v>
      </x:c>
      <x:c r="X14" s="11"/>
      <x:c r="Y14" s="11"/>
      <x:c r="Z14" s="11"/>
      <x:c r="AA14" s="11"/>
      <x:c r="AB14" s="11"/>
      <x:c r="AC14" s="11"/>
      <x:c r="AD14" s="11"/>
      <x:c r="AE14" s="11"/>
      <x:c r="AF14" s="11"/>
      <x:c r="AG14" s="11"/>
    </x:row>
    <x:row r="15" spans="1:33">
      <x:c r="A15" s="10"/>
      <x:c r="B15" s="8" t="s">
        <x:v>106</x:v>
      </x:c>
      <x:c r="C15" s="8" t="s">
        <x:v>36</x:v>
      </x:c>
      <x:c r="D15" s="8" t="s">
        <x:v>49</x:v>
      </x:c>
      <x:c r="E15" s="8" t="s">
        <x:v>20</x:v>
      </x:c>
      <x:c r="F15" s="17"/>
      <x:c r="G15" s="17"/>
      <x:c r="H15" s="17"/>
      <x:c r="I15" s="10"/>
      <x:c r="J15" s="8" t="s">
        <x:v>106</x:v>
      </x:c>
      <x:c r="K15" s="8" t="s">
        <x:v>36</x:v>
      </x:c>
      <x:c r="L15" s="8" t="s">
        <x:v>49</x:v>
      </x:c>
      <x:c r="M15" s="8" t="s">
        <x:v>20</x:v>
      </x:c>
      <x:c r="N15" s="10"/>
      <x:c r="O15" s="10"/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  <x:c r="AA15" s="10"/>
      <x:c r="AB15" s="10"/>
      <x:c r="AC15" s="10"/>
      <x:c r="AD15" s="10"/>
      <x:c r="AE15" s="10"/>
      <x:c r="AF15" s="10"/>
      <x:c r="AG15" s="10"/>
    </x:row>
    <x:row r="16" spans="1:33">
      <x:c r="A16" s="10"/>
      <x:c r="B16" s="26">
        <x:v>45321</x:v>
      </x:c>
      <x:c r="C16" s="15">
        <x:v>50000</x:v>
      </x:c>
      <x:c r="D16" s="16" t="s">
        <x:v>103</x:v>
      </x:c>
      <x:c r="E16" s="16" t="s">
        <x:v>52</x:v>
      </x:c>
      <x:c r="F16" s="22"/>
      <x:c r="G16" s="22"/>
      <x:c r="H16" s="22"/>
      <x:c r="I16" s="10"/>
      <x:c r="J16" s="26">
        <x:v>45330</x:v>
      </x:c>
      <x:c r="K16" s="3"/>
      <x:c r="L16" s="1"/>
      <x:c r="M16" s="1"/>
      <x:c r="N16" s="22"/>
      <x:c r="O16" s="22"/>
      <x:c r="P16" s="10"/>
      <x:c r="Q16" s="10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  <x:c r="AD16" s="10"/>
      <x:c r="AE16" s="10"/>
      <x:c r="AF16" s="10"/>
      <x:c r="AG16" s="10"/>
    </x:row>
    <x:row r="17" spans="1:33">
      <x:c r="A17" s="10"/>
      <x:c r="B17" s="26">
        <x:v>45321</x:v>
      </x:c>
      <x:c r="C17" s="15">
        <x:v>4500</x:v>
      </x:c>
      <x:c r="D17" s="16" t="s">
        <x:v>7</x:v>
      </x:c>
      <x:c r="E17" s="16" t="s">
        <x:v>28</x:v>
      </x:c>
      <x:c r="F17" s="17"/>
      <x:c r="G17" s="17"/>
      <x:c r="H17" s="17"/>
      <x:c r="I17" s="10"/>
      <x:c r="J17" s="2"/>
      <x:c r="K17" s="15"/>
      <x:c r="L17" s="16"/>
      <x:c r="M17" s="16"/>
      <x:c r="N17" s="17"/>
      <x:c r="O17" s="17"/>
      <x:c r="P17" s="10"/>
      <x:c r="Q17" s="10"/>
      <x:c r="R17" s="10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  <x:c r="AC17" s="10"/>
      <x:c r="AD17" s="10"/>
      <x:c r="AE17" s="10"/>
      <x:c r="AF17" s="10"/>
      <x:c r="AG17" s="10"/>
    </x:row>
    <x:row r="18" spans="1:33">
      <x:c r="A18" s="10"/>
      <x:c r="B18" s="26">
        <x:v>45322</x:v>
      </x:c>
      <x:c r="C18" s="15">
        <x:v>4500</x:v>
      </x:c>
      <x:c r="D18" s="16" t="s">
        <x:v>7</x:v>
      </x:c>
      <x:c r="E18" s="16" t="s">
        <x:v>28</x:v>
      </x:c>
      <x:c r="F18" s="17"/>
      <x:c r="G18" s="17"/>
      <x:c r="H18" s="17"/>
      <x:c r="I18" s="10"/>
      <x:c r="J18" s="2"/>
      <x:c r="K18" s="15"/>
      <x:c r="L18" s="16"/>
      <x:c r="M18" s="16"/>
      <x:c r="N18" s="17"/>
      <x:c r="O18" s="17"/>
      <x:c r="P18" s="10"/>
      <x:c r="Q18" s="10"/>
      <x:c r="R18" s="10"/>
      <x:c r="S18" s="10"/>
      <x:c r="T18" s="10"/>
      <x:c r="U18" s="10"/>
      <x:c r="V18" s="10"/>
      <x:c r="W18" s="10"/>
      <x:c r="X18" s="10"/>
      <x:c r="Y18" s="10"/>
      <x:c r="Z18" s="10"/>
      <x:c r="AA18" s="10"/>
      <x:c r="AB18" s="10"/>
      <x:c r="AC18" s="10"/>
      <x:c r="AD18" s="10"/>
      <x:c r="AE18" s="10"/>
      <x:c r="AF18" s="10"/>
      <x:c r="AG18" s="10"/>
    </x:row>
    <x:row r="19" spans="1:33">
      <x:c r="A19" s="10"/>
      <x:c r="B19" s="26">
        <x:v>45322</x:v>
      </x:c>
      <x:c r="C19" s="15">
        <x:v>1200</x:v>
      </x:c>
      <x:c r="D19" s="16" t="s">
        <x:v>25</x:v>
      </x:c>
      <x:c r="E19" s="16" t="s">
        <x:v>52</x:v>
      </x:c>
      <x:c r="F19" s="17"/>
      <x:c r="G19" s="17"/>
      <x:c r="H19" s="17"/>
      <x:c r="I19" s="10"/>
      <x:c r="J19" s="2"/>
      <x:c r="K19" s="15"/>
      <x:c r="L19" s="16"/>
      <x:c r="M19" s="16"/>
      <x:c r="N19" s="17"/>
      <x:c r="O19" s="17"/>
      <x:c r="P19" s="10"/>
      <x:c r="Q19" s="10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  <x:c r="AD19" s="10"/>
      <x:c r="AE19" s="10"/>
      <x:c r="AF19" s="10"/>
      <x:c r="AG19" s="10"/>
    </x:row>
    <x:row r="20" spans="1:33">
      <x:c r="A20" s="10"/>
      <x:c r="B20" s="26">
        <x:v>45323</x:v>
      </x:c>
      <x:c r="C20" s="15">
        <x:v>4500</x:v>
      </x:c>
      <x:c r="D20" s="16" t="s">
        <x:v>7</x:v>
      </x:c>
      <x:c r="E20" s="16" t="s">
        <x:v>28</x:v>
      </x:c>
      <x:c r="F20" s="17"/>
      <x:c r="G20" s="17"/>
      <x:c r="H20" s="17"/>
      <x:c r="I20" s="10"/>
      <x:c r="J20" s="2"/>
      <x:c r="K20" s="15"/>
      <x:c r="L20" s="16"/>
      <x:c r="M20" s="16"/>
      <x:c r="N20" s="17"/>
      <x:c r="O20" s="17"/>
      <x:c r="P20" s="10"/>
      <x:c r="Q20" s="10"/>
      <x:c r="R20" s="10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  <x:c r="AC20" s="10"/>
      <x:c r="AD20" s="10"/>
      <x:c r="AE20" s="10"/>
      <x:c r="AF20" s="10"/>
      <x:c r="AG20" s="10"/>
    </x:row>
    <x:row r="21" spans="1:33">
      <x:c r="A21" s="10"/>
      <x:c r="B21" s="26">
        <x:v>45323</x:v>
      </x:c>
      <x:c r="C21" s="15">
        <x:v>4000</x:v>
      </x:c>
      <x:c r="D21" s="16" t="s">
        <x:v>59</x:v>
      </x:c>
      <x:c r="E21" s="16" t="s">
        <x:v>28</x:v>
      </x:c>
      <x:c r="F21" s="17"/>
      <x:c r="G21" s="17"/>
      <x:c r="H21" s="17"/>
      <x:c r="I21" s="10"/>
      <x:c r="J21" s="2"/>
      <x:c r="K21" s="15"/>
      <x:c r="L21" s="16"/>
      <x:c r="M21" s="16"/>
      <x:c r="N21" s="17"/>
      <x:c r="O21" s="17"/>
      <x:c r="P21" s="10"/>
      <x:c r="Q21" s="10"/>
      <x:c r="R21" s="10"/>
      <x:c r="S21" s="10"/>
      <x:c r="T21" s="10"/>
      <x:c r="U21" s="10"/>
      <x:c r="V21" s="10"/>
      <x:c r="W21" s="10"/>
      <x:c r="X21" s="10"/>
      <x:c r="Y21" s="10"/>
      <x:c r="Z21" s="10"/>
      <x:c r="AA21" s="10"/>
      <x:c r="AB21" s="10"/>
      <x:c r="AC21" s="10"/>
      <x:c r="AD21" s="10"/>
      <x:c r="AE21" s="10"/>
      <x:c r="AF21" s="10"/>
      <x:c r="AG21" s="10"/>
    </x:row>
    <x:row r="22" spans="1:33">
      <x:c r="A22" s="10"/>
      <x:c r="B22" s="2"/>
      <x:c r="C22" s="15"/>
      <x:c r="D22" s="16"/>
      <x:c r="E22" s="16"/>
      <x:c r="F22" s="17"/>
      <x:c r="G22" s="17"/>
      <x:c r="H22" s="17"/>
      <x:c r="I22" s="10"/>
      <x:c r="J22" s="2"/>
      <x:c r="K22" s="15"/>
      <x:c r="L22" s="16"/>
      <x:c r="M22" s="16"/>
      <x:c r="N22" s="17"/>
      <x:c r="O22" s="17"/>
      <x:c r="P22" s="10"/>
      <x:c r="Q22" s="10"/>
      <x:c r="R22" s="10"/>
      <x:c r="S22" s="10"/>
      <x:c r="T22" s="10"/>
      <x:c r="U22" s="10"/>
      <x:c r="V22" s="10"/>
      <x:c r="W22" s="10"/>
      <x:c r="X22" s="10"/>
      <x:c r="Y22" s="10"/>
      <x:c r="Z22" s="10"/>
      <x:c r="AA22" s="10"/>
      <x:c r="AB22" s="10"/>
      <x:c r="AC22" s="10"/>
      <x:c r="AD22" s="10"/>
      <x:c r="AE22" s="10"/>
      <x:c r="AF22" s="10"/>
      <x:c r="AG22" s="10"/>
    </x:row>
    <x:row r="23" spans="1:33">
      <x:c r="A23" s="10"/>
      <x:c r="B23" s="2"/>
      <x:c r="C23" s="15"/>
      <x:c r="D23" s="16"/>
      <x:c r="E23" s="16"/>
      <x:c r="F23" s="17"/>
      <x:c r="G23" s="17"/>
      <x:c r="H23" s="17"/>
      <x:c r="I23" s="10"/>
      <x:c r="J23" s="2"/>
      <x:c r="K23" s="15"/>
      <x:c r="L23" s="16"/>
      <x:c r="M23" s="16"/>
      <x:c r="N23" s="17"/>
      <x:c r="O23" s="17"/>
      <x:c r="P23" s="10"/>
      <x:c r="Q23" s="10"/>
      <x:c r="R23" s="10"/>
      <x:c r="S23" s="10"/>
      <x:c r="T23" s="10"/>
      <x:c r="U23" s="10"/>
      <x:c r="V23" s="10"/>
      <x:c r="W23" s="10"/>
      <x:c r="X23" s="10"/>
      <x:c r="Y23" s="10"/>
      <x:c r="Z23" s="10"/>
      <x:c r="AA23" s="10"/>
      <x:c r="AB23" s="10"/>
      <x:c r="AC23" s="10"/>
      <x:c r="AD23" s="10"/>
      <x:c r="AE23" s="10"/>
      <x:c r="AF23" s="10"/>
      <x:c r="AG23" s="10"/>
    </x:row>
    <x:row r="24" spans="1:33">
      <x:c r="A24" s="10"/>
      <x:c r="B24" s="2"/>
      <x:c r="C24" s="15"/>
      <x:c r="D24" s="16"/>
      <x:c r="E24" s="16"/>
      <x:c r="F24" s="17"/>
      <x:c r="G24" s="17"/>
      <x:c r="H24" s="17"/>
      <x:c r="I24" s="10"/>
      <x:c r="J24" s="2"/>
      <x:c r="K24" s="15"/>
      <x:c r="L24" s="16"/>
      <x:c r="M24" s="16"/>
      <x:c r="N24" s="17"/>
      <x:c r="O24" s="17"/>
      <x:c r="P24" s="10"/>
      <x:c r="Q24" s="10"/>
      <x:c r="R24" s="10"/>
      <x:c r="S24" s="10"/>
      <x:c r="T24" s="10"/>
      <x:c r="U24" s="10"/>
      <x:c r="V24" s="10"/>
      <x:c r="W24" s="10"/>
      <x:c r="X24" s="10"/>
      <x:c r="Y24" s="10"/>
      <x:c r="Z24" s="10"/>
      <x:c r="AA24" s="10"/>
      <x:c r="AB24" s="10"/>
      <x:c r="AC24" s="10"/>
      <x:c r="AD24" s="10"/>
      <x:c r="AE24" s="10"/>
      <x:c r="AF24" s="10"/>
      <x:c r="AG24" s="10"/>
    </x:row>
    <x:row r="25" spans="1:33">
      <x:c r="A25" s="10"/>
      <x:c r="B25" s="2"/>
      <x:c r="C25" s="15"/>
      <x:c r="D25" s="16"/>
      <x:c r="E25" s="16"/>
      <x:c r="F25" s="17"/>
      <x:c r="G25" s="17"/>
      <x:c r="H25" s="17"/>
      <x:c r="I25" s="10"/>
      <x:c r="J25" s="2"/>
      <x:c r="K25" s="15"/>
      <x:c r="L25" s="16"/>
      <x:c r="M25" s="16"/>
      <x:c r="N25" s="17"/>
      <x:c r="O25" s="17"/>
      <x:c r="P25" s="10"/>
      <x:c r="Q25" s="10"/>
      <x:c r="R25" s="10"/>
      <x:c r="S25" s="10"/>
      <x:c r="T25" s="10"/>
      <x:c r="U25" s="10"/>
      <x:c r="V25" s="10"/>
      <x:c r="W25" s="10"/>
      <x:c r="X25" s="10"/>
      <x:c r="Y25" s="10"/>
      <x:c r="Z25" s="10"/>
      <x:c r="AA25" s="10"/>
      <x:c r="AB25" s="10"/>
      <x:c r="AC25" s="10"/>
      <x:c r="AD25" s="10"/>
      <x:c r="AE25" s="10"/>
      <x:c r="AF25" s="10"/>
      <x:c r="AG25" s="10"/>
    </x:row>
    <x:row r="26" spans="1:33">
      <x:c r="A26" s="10"/>
      <x:c r="B26" s="14"/>
      <x:c r="C26" s="15"/>
      <x:c r="D26" s="16"/>
      <x:c r="E26" s="16"/>
      <x:c r="F26" s="17"/>
      <x:c r="G26" s="17"/>
      <x:c r="H26" s="17"/>
      <x:c r="I26" s="10"/>
      <x:c r="J26" s="2"/>
      <x:c r="K26" s="15"/>
      <x:c r="L26" s="16"/>
      <x:c r="M26" s="16"/>
      <x:c r="N26" s="17"/>
      <x:c r="O26" s="17"/>
      <x:c r="P26" s="10"/>
      <x:c r="Q26" s="10"/>
      <x:c r="R26" s="10"/>
      <x:c r="S26" s="10"/>
      <x:c r="T26" s="10"/>
      <x:c r="U26" s="10"/>
      <x:c r="V26" s="10"/>
      <x:c r="W26" s="10"/>
      <x:c r="X26" s="10"/>
      <x:c r="Y26" s="10"/>
      <x:c r="Z26" s="10"/>
      <x:c r="AA26" s="10"/>
      <x:c r="AB26" s="10"/>
      <x:c r="AC26" s="10"/>
      <x:c r="AD26" s="10"/>
      <x:c r="AE26" s="10"/>
      <x:c r="AF26" s="10"/>
      <x:c r="AG26" s="10"/>
    </x:row>
    <x:row r="27" spans="1:33">
      <x:c r="A27" s="10"/>
      <x:c r="B27" s="14"/>
      <x:c r="C27" s="15"/>
      <x:c r="D27" s="16"/>
      <x:c r="E27" s="16"/>
      <x:c r="F27" s="17"/>
      <x:c r="G27" s="17"/>
      <x:c r="H27" s="17"/>
      <x:c r="I27" s="10"/>
      <x:c r="J27" s="14"/>
      <x:c r="K27" s="15"/>
      <x:c r="L27" s="16"/>
      <x:c r="M27" s="16"/>
      <x:c r="N27" s="17"/>
      <x:c r="O27" s="17"/>
      <x:c r="P27" s="10"/>
      <x:c r="Q27" s="10"/>
      <x:c r="R27" s="10"/>
      <x:c r="S27" s="10"/>
      <x:c r="T27" s="10"/>
      <x:c r="U27" s="10"/>
      <x:c r="V27" s="10"/>
      <x:c r="W27" s="10"/>
      <x:c r="X27" s="10"/>
      <x:c r="Y27" s="10"/>
      <x:c r="Z27" s="10"/>
      <x:c r="AA27" s="10"/>
      <x:c r="AB27" s="10"/>
      <x:c r="AC27" s="10"/>
      <x:c r="AD27" s="10"/>
      <x:c r="AE27" s="10"/>
      <x:c r="AF27" s="10"/>
      <x:c r="AG27" s="10"/>
    </x:row>
    <x:row r="28" spans="1:33">
      <x:c r="A28" s="10"/>
      <x:c r="B28" s="14"/>
      <x:c r="C28" s="15"/>
      <x:c r="D28" s="16"/>
      <x:c r="E28" s="16"/>
      <x:c r="F28" s="17"/>
      <x:c r="G28" s="17"/>
      <x:c r="H28" s="17"/>
      <x:c r="I28" s="10"/>
      <x:c r="J28" s="14"/>
      <x:c r="K28" s="15"/>
      <x:c r="L28" s="16"/>
      <x:c r="M28" s="16"/>
      <x:c r="N28" s="17"/>
      <x:c r="O28" s="17"/>
      <x:c r="P28" s="10"/>
      <x:c r="Q28" s="10"/>
      <x:c r="R28" s="10"/>
      <x:c r="S28" s="10"/>
      <x:c r="T28" s="10"/>
      <x:c r="U28" s="10"/>
      <x:c r="V28" s="10"/>
      <x:c r="W28" s="10"/>
      <x:c r="X28" s="10"/>
      <x:c r="Y28" s="10"/>
      <x:c r="Z28" s="10"/>
      <x:c r="AA28" s="10"/>
      <x:c r="AB28" s="10"/>
      <x:c r="AC28" s="10"/>
      <x:c r="AD28" s="10"/>
      <x:c r="AE28" s="10"/>
      <x:c r="AF28" s="10"/>
      <x:c r="AG28" s="10"/>
    </x:row>
    <x:row r="29" spans="1:33">
      <x:c r="A29" s="10"/>
      <x:c r="B29" s="14"/>
      <x:c r="C29" s="15"/>
      <x:c r="D29" s="16"/>
      <x:c r="E29" s="16"/>
      <x:c r="F29" s="17"/>
      <x:c r="G29" s="17"/>
      <x:c r="H29" s="17"/>
      <x:c r="I29" s="10"/>
      <x:c r="J29" s="14"/>
      <x:c r="K29" s="15"/>
      <x:c r="L29" s="16"/>
      <x:c r="M29" s="16"/>
      <x:c r="N29" s="17"/>
      <x:c r="O29" s="17"/>
      <x:c r="P29" s="10"/>
      <x:c r="Q29" s="10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  <x:c r="AD29" s="10"/>
      <x:c r="AE29" s="10"/>
      <x:c r="AF29" s="10"/>
      <x:c r="AG29" s="10"/>
    </x:row>
    <x:row r="30" spans="1:33">
      <x:c r="A30" s="10"/>
      <x:c r="B30" s="14"/>
      <x:c r="C30" s="15"/>
      <x:c r="D30" s="16"/>
      <x:c r="E30" s="16"/>
      <x:c r="F30" s="17"/>
      <x:c r="G30" s="17"/>
      <x:c r="H30" s="17"/>
      <x:c r="I30" s="10"/>
      <x:c r="J30" s="14"/>
      <x:c r="K30" s="15"/>
      <x:c r="L30" s="16"/>
      <x:c r="M30" s="16"/>
      <x:c r="N30" s="17"/>
      <x:c r="O30" s="17"/>
      <x:c r="P30" s="10"/>
      <x:c r="Q30" s="10"/>
      <x:c r="R30" s="10"/>
      <x:c r="S30" s="10"/>
      <x:c r="T30" s="10"/>
      <x:c r="U30" s="10"/>
      <x:c r="V30" s="10"/>
      <x:c r="W30" s="10"/>
      <x:c r="X30" s="10"/>
      <x:c r="Y30" s="10"/>
      <x:c r="Z30" s="10"/>
      <x:c r="AA30" s="10"/>
      <x:c r="AB30" s="10"/>
      <x:c r="AC30" s="10"/>
      <x:c r="AD30" s="10"/>
      <x:c r="AE30" s="10"/>
      <x:c r="AF30" s="10"/>
      <x:c r="AG30" s="10"/>
    </x:row>
    <x:row r="31" spans="1:33">
      <x:c r="A31" s="10"/>
      <x:c r="B31" s="14"/>
      <x:c r="C31" s="15"/>
      <x:c r="D31" s="16"/>
      <x:c r="E31" s="16"/>
      <x:c r="F31" s="17"/>
      <x:c r="G31" s="17"/>
      <x:c r="H31" s="17"/>
      <x:c r="I31" s="10"/>
      <x:c r="J31" s="14"/>
      <x:c r="K31" s="15"/>
      <x:c r="L31" s="16"/>
      <x:c r="M31" s="16"/>
      <x:c r="N31" s="17"/>
      <x:c r="O31" s="17"/>
      <x:c r="P31" s="10"/>
      <x:c r="Q31" s="10"/>
      <x:c r="R31" s="10"/>
      <x:c r="S31" s="10"/>
      <x:c r="T31" s="10"/>
      <x:c r="U31" s="10"/>
      <x:c r="V31" s="10"/>
      <x:c r="W31" s="10"/>
      <x:c r="X31" s="10"/>
      <x:c r="Y31" s="10"/>
      <x:c r="Z31" s="10"/>
      <x:c r="AA31" s="10"/>
      <x:c r="AB31" s="10"/>
      <x:c r="AC31" s="10"/>
      <x:c r="AD31" s="10"/>
      <x:c r="AE31" s="10"/>
      <x:c r="AF31" s="10"/>
      <x:c r="AG31" s="10"/>
    </x:row>
    <x:row r="32" spans="1:33">
      <x:c r="A32" s="10"/>
      <x:c r="B32" s="14"/>
      <x:c r="C32" s="15"/>
      <x:c r="D32" s="16"/>
      <x:c r="E32" s="16"/>
      <x:c r="F32" s="17"/>
      <x:c r="G32" s="17"/>
      <x:c r="H32" s="17"/>
      <x:c r="I32" s="10"/>
      <x:c r="J32" s="14"/>
      <x:c r="K32" s="15"/>
      <x:c r="L32" s="16"/>
      <x:c r="M32" s="16"/>
      <x:c r="N32" s="17"/>
      <x:c r="O32" s="17"/>
      <x:c r="P32" s="10"/>
      <x:c r="Q32" s="10"/>
      <x:c r="R32" s="10"/>
      <x:c r="S32" s="10"/>
      <x:c r="T32" s="10"/>
      <x:c r="U32" s="10"/>
      <x:c r="V32" s="10"/>
      <x:c r="W32" s="10"/>
      <x:c r="X32" s="10"/>
      <x:c r="Y32" s="10"/>
      <x:c r="Z32" s="10"/>
      <x:c r="AA32" s="10"/>
      <x:c r="AB32" s="10"/>
      <x:c r="AC32" s="10"/>
      <x:c r="AD32" s="10"/>
      <x:c r="AE32" s="10"/>
      <x:c r="AF32" s="10"/>
      <x:c r="AG32" s="10"/>
    </x:row>
    <x:row r="33" spans="1:33">
      <x:c r="A33" s="10"/>
      <x:c r="B33" s="14"/>
      <x:c r="C33" s="15"/>
      <x:c r="D33" s="16"/>
      <x:c r="E33" s="16"/>
      <x:c r="F33" s="17"/>
      <x:c r="G33" s="17"/>
      <x:c r="H33" s="17"/>
      <x:c r="I33" s="10"/>
      <x:c r="J33" s="14"/>
      <x:c r="K33" s="15"/>
      <x:c r="L33" s="16"/>
      <x:c r="M33" s="16"/>
      <x:c r="N33" s="17"/>
      <x:c r="O33" s="17"/>
      <x:c r="P33" s="10"/>
      <x:c r="Q33" s="10"/>
      <x:c r="R33" s="10"/>
      <x:c r="S33" s="10"/>
      <x:c r="T33" s="10"/>
      <x:c r="U33" s="10"/>
      <x:c r="V33" s="10"/>
      <x:c r="W33" s="10"/>
      <x:c r="X33" s="10"/>
      <x:c r="Y33" s="10"/>
      <x:c r="Z33" s="10"/>
      <x:c r="AA33" s="10"/>
      <x:c r="AB33" s="10"/>
      <x:c r="AC33" s="10"/>
      <x:c r="AD33" s="10"/>
      <x:c r="AE33" s="10"/>
      <x:c r="AF33" s="10"/>
      <x:c r="AG33" s="10"/>
    </x:row>
    <x:row r="34" spans="1:33">
      <x:c r="A34" s="10"/>
      <x:c r="B34" s="10"/>
      <x:c r="C34" s="10"/>
      <x:c r="D34" s="10"/>
      <x:c r="E34" s="10"/>
      <x:c r="F34" s="10"/>
      <x:c r="G34" s="10"/>
      <x:c r="H34" s="10"/>
      <x:c r="I34" s="10"/>
      <x:c r="J34" s="10"/>
      <x:c r="K34" s="10"/>
      <x:c r="L34" s="10"/>
      <x:c r="M34" s="10"/>
      <x:c r="N34" s="10"/>
      <x:c r="O34" s="10"/>
      <x:c r="P34" s="10"/>
      <x:c r="Q34" s="10"/>
      <x:c r="R34" s="10"/>
      <x:c r="S34" s="10"/>
      <x:c r="T34" s="10"/>
      <x:c r="U34" s="10"/>
      <x:c r="V34" s="10"/>
      <x:c r="W34" s="10"/>
      <x:c r="X34" s="10"/>
      <x:c r="Y34" s="10"/>
      <x:c r="Z34" s="10"/>
      <x:c r="AA34" s="10"/>
      <x:c r="AB34" s="10"/>
      <x:c r="AC34" s="10"/>
      <x:c r="AD34" s="10"/>
      <x:c r="AE34" s="10"/>
      <x:c r="AF34" s="10"/>
      <x:c r="AG34" s="10"/>
    </x:row>
    <x:row r="35" spans="1:33">
      <x:c r="A35" s="10"/>
      <x:c r="B35" s="10"/>
      <x:c r="C35" s="10"/>
      <x:c r="D35" s="10"/>
      <x:c r="E35" s="10"/>
      <x:c r="F35" s="10"/>
      <x:c r="G35" s="10"/>
      <x:c r="H35" s="10"/>
      <x:c r="I35" s="10"/>
      <x:c r="J35" s="10"/>
      <x:c r="K35" s="10"/>
      <x:c r="L35" s="10"/>
      <x:c r="M35" s="10"/>
      <x:c r="N35" s="10"/>
      <x:c r="O35" s="10"/>
      <x:c r="P35" s="10"/>
      <x:c r="Q35" s="10"/>
      <x:c r="R35" s="10"/>
      <x:c r="S35" s="10"/>
      <x:c r="T35" s="10"/>
      <x:c r="U35" s="10"/>
      <x:c r="V35" s="10"/>
      <x:c r="W35" s="10"/>
      <x:c r="X35" s="10"/>
      <x:c r="Y35" s="10"/>
      <x:c r="Z35" s="10"/>
      <x:c r="AA35" s="10"/>
      <x:c r="AB35" s="10"/>
      <x:c r="AC35" s="10"/>
      <x:c r="AD35" s="10"/>
      <x:c r="AE35" s="10"/>
      <x:c r="AF35" s="10"/>
      <x:c r="AG35" s="10"/>
    </x:row>
    <x:row r="36" spans="1:33">
      <x:c r="A36" s="10"/>
      <x:c r="B36" s="10"/>
      <x:c r="C36" s="10"/>
      <x:c r="D36" s="10"/>
      <x:c r="E36" s="10"/>
      <x:c r="F36" s="10"/>
      <x:c r="G36" s="10"/>
      <x:c r="H36" s="10"/>
      <x:c r="I36" s="10"/>
      <x:c r="J36" s="10"/>
      <x:c r="K36" s="10"/>
      <x:c r="L36" s="10"/>
      <x:c r="M36" s="10"/>
      <x:c r="N36" s="10"/>
      <x:c r="O36" s="10"/>
      <x:c r="P36" s="10"/>
      <x:c r="Q36" s="10"/>
      <x:c r="R36" s="10"/>
      <x:c r="S36" s="10"/>
      <x:c r="T36" s="10"/>
      <x:c r="U36" s="10"/>
      <x:c r="V36" s="10"/>
      <x:c r="W36" s="10"/>
      <x:c r="X36" s="10"/>
      <x:c r="Y36" s="10"/>
      <x:c r="Z36" s="10"/>
      <x:c r="AA36" s="10"/>
      <x:c r="AB36" s="10"/>
      <x:c r="AC36" s="10"/>
      <x:c r="AD36" s="10"/>
      <x:c r="AE36" s="10"/>
      <x:c r="AF36" s="10"/>
      <x:c r="AG36" s="10"/>
    </x:row>
    <x:row r="37" spans="1:33">
      <x:c r="A37" s="10"/>
      <x:c r="B37" s="10"/>
      <x:c r="C37" s="10"/>
      <x:c r="D37" s="10"/>
      <x:c r="E37" s="10"/>
      <x:c r="F37" s="10"/>
      <x:c r="G37" s="10"/>
      <x:c r="H37" s="10"/>
      <x:c r="I37" s="10"/>
      <x:c r="J37" s="10"/>
      <x:c r="K37" s="10"/>
      <x:c r="L37" s="10"/>
      <x:c r="M37" s="10"/>
      <x:c r="N37" s="10"/>
      <x:c r="O37" s="10"/>
      <x:c r="P37" s="10"/>
      <x:c r="Q37" s="10"/>
      <x:c r="R37" s="10"/>
      <x:c r="S37" s="10"/>
      <x:c r="T37" s="10"/>
      <x:c r="U37" s="10"/>
      <x:c r="V37" s="10"/>
      <x:c r="W37" s="10"/>
      <x:c r="X37" s="10"/>
      <x:c r="Y37" s="10"/>
      <x:c r="Z37" s="10"/>
      <x:c r="AA37" s="10"/>
      <x:c r="AB37" s="10"/>
      <x:c r="AC37" s="10"/>
      <x:c r="AD37" s="10"/>
      <x:c r="AE37" s="10"/>
      <x:c r="AF37" s="10"/>
      <x:c r="AG37" s="10"/>
    </x:row>
    <x:row r="38" spans="1:33">
      <x:c r="A38" s="10"/>
      <x:c r="B38" s="10"/>
      <x:c r="C38" s="10"/>
      <x:c r="D38" s="10"/>
      <x:c r="E38" s="10"/>
      <x:c r="F38" s="10"/>
      <x:c r="G38" s="10"/>
      <x:c r="H38" s="10"/>
      <x:c r="I38" s="10"/>
      <x:c r="J38" s="10"/>
      <x:c r="K38" s="10"/>
      <x:c r="L38" s="10"/>
      <x:c r="M38" s="10"/>
      <x:c r="N38" s="10"/>
      <x:c r="O38" s="10"/>
      <x:c r="P38" s="10"/>
      <x:c r="Q38" s="10"/>
      <x:c r="R38" s="10"/>
      <x:c r="S38" s="10"/>
      <x:c r="T38" s="10"/>
      <x:c r="U38" s="10"/>
      <x:c r="V38" s="10"/>
      <x:c r="W38" s="10"/>
      <x:c r="X38" s="10"/>
      <x:c r="Y38" s="10"/>
      <x:c r="Z38" s="10"/>
      <x:c r="AA38" s="10"/>
      <x:c r="AB38" s="10"/>
      <x:c r="AC38" s="10"/>
      <x:c r="AD38" s="10"/>
      <x:c r="AE38" s="10"/>
      <x:c r="AF38" s="10"/>
      <x:c r="AG38" s="10"/>
    </x:row>
    <x:row r="39" spans="1:33">
      <x:c r="A39" s="10"/>
      <x:c r="B39" s="10"/>
      <x:c r="C39" s="10"/>
      <x:c r="D39" s="10"/>
      <x:c r="E39" s="10"/>
      <x:c r="F39" s="10"/>
      <x:c r="G39" s="10"/>
      <x:c r="H39" s="10"/>
      <x:c r="I39" s="10"/>
      <x:c r="J39" s="10"/>
      <x:c r="K39" s="10"/>
      <x:c r="L39" s="10"/>
      <x:c r="M39" s="10"/>
      <x:c r="N39" s="10"/>
      <x:c r="O39" s="10"/>
      <x:c r="P39" s="10"/>
      <x:c r="Q39" s="10"/>
      <x:c r="R39" s="10"/>
      <x:c r="S39" s="10"/>
      <x:c r="T39" s="10"/>
      <x:c r="U39" s="10"/>
      <x:c r="V39" s="10"/>
      <x:c r="W39" s="10"/>
      <x:c r="X39" s="10"/>
      <x:c r="Y39" s="10"/>
      <x:c r="Z39" s="10"/>
      <x:c r="AA39" s="10"/>
      <x:c r="AB39" s="10"/>
      <x:c r="AC39" s="10"/>
      <x:c r="AD39" s="10"/>
      <x:c r="AE39" s="10"/>
      <x:c r="AF39" s="10"/>
      <x:c r="AG39" s="10"/>
    </x:row>
    <x:row r="40" spans="1:33">
      <x:c r="A40" s="10"/>
      <x:c r="B40" s="10"/>
      <x:c r="C40" s="10"/>
      <x:c r="D40" s="10"/>
      <x:c r="E40" s="10"/>
      <x:c r="F40" s="10"/>
      <x:c r="G40" s="10"/>
      <x:c r="H40" s="10"/>
      <x:c r="I40" s="10"/>
      <x:c r="J40" s="10"/>
      <x:c r="K40" s="10"/>
      <x:c r="L40" s="10"/>
      <x:c r="M40" s="10"/>
      <x:c r="N40" s="10"/>
      <x:c r="O40" s="10"/>
      <x:c r="P40" s="10"/>
      <x:c r="Q40" s="10"/>
      <x:c r="R40" s="10"/>
      <x:c r="S40" s="10"/>
      <x:c r="T40" s="10"/>
      <x:c r="U40" s="10"/>
      <x:c r="V40" s="10"/>
      <x:c r="W40" s="10"/>
      <x:c r="X40" s="10"/>
      <x:c r="Y40" s="10"/>
      <x:c r="Z40" s="10"/>
      <x:c r="AA40" s="10"/>
      <x:c r="AB40" s="10"/>
      <x:c r="AC40" s="10"/>
      <x:c r="AD40" s="10"/>
      <x:c r="AE40" s="10"/>
      <x:c r="AF40" s="10"/>
      <x:c r="AG40" s="10"/>
    </x:row>
    <x:row r="41" spans="1:33">
      <x:c r="A41" s="10"/>
      <x:c r="B41" s="10"/>
      <x:c r="C41" s="10"/>
      <x:c r="D41" s="10"/>
      <x:c r="E41" s="10"/>
      <x:c r="F41" s="10"/>
      <x:c r="G41" s="10"/>
      <x:c r="H41" s="10"/>
      <x:c r="I41" s="10"/>
      <x:c r="J41" s="10"/>
      <x:c r="K41" s="10"/>
      <x:c r="L41" s="10"/>
      <x:c r="M41" s="10"/>
      <x:c r="N41" s="10"/>
      <x:c r="O41" s="10"/>
      <x:c r="P41" s="10"/>
      <x:c r="Q41" s="10"/>
      <x:c r="R41" s="10"/>
      <x:c r="S41" s="10"/>
      <x:c r="T41" s="10"/>
      <x:c r="U41" s="10"/>
      <x:c r="V41" s="10"/>
      <x:c r="W41" s="10"/>
      <x:c r="X41" s="10"/>
      <x:c r="Y41" s="10"/>
      <x:c r="Z41" s="10"/>
      <x:c r="AA41" s="10"/>
      <x:c r="AB41" s="10"/>
      <x:c r="AC41" s="10"/>
      <x:c r="AD41" s="10"/>
      <x:c r="AE41" s="10"/>
      <x:c r="AF41" s="10"/>
      <x:c r="AG41" s="10"/>
    </x:row>
    <x:row r="42" spans="1:33">
      <x:c r="A42" s="10"/>
      <x:c r="B42" s="10"/>
      <x:c r="C42" s="10"/>
      <x:c r="D42" s="10"/>
      <x:c r="E42" s="10"/>
      <x:c r="F42" s="10"/>
      <x:c r="G42" s="10"/>
      <x:c r="H42" s="10"/>
      <x:c r="I42" s="10"/>
      <x:c r="J42" s="10"/>
      <x:c r="K42" s="10"/>
      <x:c r="L42" s="10"/>
      <x:c r="M42" s="10"/>
      <x:c r="N42" s="10"/>
      <x:c r="O42" s="10"/>
      <x:c r="P42" s="10"/>
      <x:c r="Q42" s="10"/>
      <x:c r="R42" s="10"/>
      <x:c r="S42" s="10"/>
      <x:c r="T42" s="10"/>
      <x:c r="U42" s="10"/>
      <x:c r="V42" s="10"/>
      <x:c r="W42" s="10"/>
      <x:c r="X42" s="10"/>
      <x:c r="Y42" s="10"/>
      <x:c r="Z42" s="10"/>
      <x:c r="AA42" s="10"/>
      <x:c r="AB42" s="10"/>
      <x:c r="AC42" s="10"/>
      <x:c r="AD42" s="10"/>
      <x:c r="AE42" s="10"/>
      <x:c r="AF42" s="10"/>
      <x:c r="AG42" s="10"/>
    </x:row>
    <x:row r="43" spans="1:33">
      <x:c r="A43" s="10"/>
      <x:c r="B43" s="10"/>
      <x:c r="C43" s="10"/>
      <x:c r="D43" s="10"/>
      <x:c r="E43" s="10"/>
      <x:c r="F43" s="10"/>
      <x:c r="G43" s="10"/>
      <x:c r="H43" s="10"/>
      <x:c r="I43" s="10"/>
      <x:c r="J43" s="10"/>
      <x:c r="K43" s="10"/>
      <x:c r="L43" s="10"/>
      <x:c r="M43" s="10"/>
      <x:c r="N43" s="10"/>
      <x:c r="O43" s="10"/>
      <x:c r="P43" s="10"/>
      <x:c r="Q43" s="10"/>
      <x:c r="R43" s="10"/>
      <x:c r="S43" s="10"/>
      <x:c r="T43" s="10"/>
      <x:c r="U43" s="10"/>
      <x:c r="V43" s="10"/>
      <x:c r="W43" s="10"/>
      <x:c r="X43" s="10"/>
      <x:c r="Y43" s="10"/>
      <x:c r="Z43" s="10"/>
      <x:c r="AA43" s="10"/>
      <x:c r="AB43" s="10"/>
      <x:c r="AC43" s="10"/>
      <x:c r="AD43" s="10"/>
      <x:c r="AE43" s="10"/>
      <x:c r="AF43" s="10"/>
      <x:c r="AG43" s="10"/>
    </x:row>
    <x:row r="44" spans="1:33">
      <x:c r="A44" s="10"/>
      <x:c r="B44" s="10"/>
      <x:c r="C44" s="10"/>
      <x:c r="D44" s="10"/>
      <x:c r="E44" s="10"/>
      <x:c r="F44" s="10"/>
      <x:c r="G44" s="10"/>
      <x:c r="H44" s="10"/>
      <x:c r="I44" s="10"/>
      <x:c r="J44" s="10"/>
      <x:c r="K44" s="10"/>
      <x:c r="L44" s="10"/>
      <x:c r="M44" s="10"/>
      <x:c r="N44" s="10"/>
      <x:c r="O44" s="10"/>
      <x:c r="P44" s="10"/>
      <x:c r="Q44" s="10"/>
      <x:c r="R44" s="10"/>
      <x:c r="S44" s="10"/>
      <x:c r="T44" s="10"/>
      <x:c r="U44" s="10"/>
      <x:c r="V44" s="10"/>
      <x:c r="W44" s="10"/>
      <x:c r="X44" s="10"/>
      <x:c r="Y44" s="10"/>
      <x:c r="Z44" s="10"/>
      <x:c r="AA44" s="10"/>
      <x:c r="AB44" s="10"/>
      <x:c r="AC44" s="10"/>
      <x:c r="AD44" s="10"/>
      <x:c r="AE44" s="10"/>
      <x:c r="AF44" s="10"/>
      <x:c r="AG44" s="10"/>
    </x:row>
    <x:row r="45" spans="1:33">
      <x:c r="A45" s="10"/>
      <x:c r="B45" s="10"/>
      <x:c r="C45" s="10"/>
      <x:c r="D45" s="10"/>
      <x:c r="E45" s="10"/>
      <x:c r="F45" s="10"/>
      <x:c r="G45" s="10"/>
      <x:c r="H45" s="10"/>
      <x:c r="I45" s="10"/>
      <x:c r="J45" s="10"/>
      <x:c r="K45" s="10"/>
      <x:c r="L45" s="10"/>
      <x:c r="M45" s="10"/>
      <x:c r="N45" s="10"/>
      <x:c r="O45" s="10"/>
      <x:c r="P45" s="10"/>
      <x:c r="Q45" s="10"/>
      <x:c r="R45" s="10"/>
      <x:c r="S45" s="10"/>
      <x:c r="T45" s="10"/>
      <x:c r="U45" s="10"/>
      <x:c r="V45" s="10"/>
      <x:c r="W45" s="10"/>
      <x:c r="X45" s="10"/>
      <x:c r="Y45" s="10"/>
      <x:c r="Z45" s="10"/>
      <x:c r="AA45" s="10"/>
      <x:c r="AB45" s="10"/>
      <x:c r="AC45" s="10"/>
      <x:c r="AD45" s="10"/>
      <x:c r="AE45" s="10"/>
      <x:c r="AF45" s="10"/>
      <x:c r="AG45" s="10"/>
    </x:row>
    <x:row r="46" spans="1:33">
      <x:c r="A46" s="10"/>
      <x:c r="B46" s="10"/>
      <x:c r="C46" s="10"/>
      <x:c r="D46" s="10"/>
      <x:c r="E46" s="10"/>
      <x:c r="F46" s="10"/>
      <x:c r="G46" s="10"/>
      <x:c r="H46" s="10"/>
      <x:c r="I46" s="10"/>
      <x:c r="J46" s="10"/>
      <x:c r="K46" s="10"/>
      <x:c r="L46" s="10"/>
      <x:c r="M46" s="10"/>
      <x:c r="N46" s="10"/>
      <x:c r="O46" s="10"/>
      <x:c r="P46" s="10"/>
      <x:c r="Q46" s="10"/>
      <x:c r="R46" s="10"/>
      <x:c r="S46" s="10"/>
      <x:c r="T46" s="10"/>
      <x:c r="U46" s="10"/>
      <x:c r="V46" s="10"/>
      <x:c r="W46" s="10"/>
      <x:c r="X46" s="10"/>
      <x:c r="Y46" s="10"/>
      <x:c r="Z46" s="10"/>
      <x:c r="AA46" s="10"/>
      <x:c r="AB46" s="10"/>
      <x:c r="AC46" s="10"/>
      <x:c r="AD46" s="10"/>
      <x:c r="AE46" s="10"/>
      <x:c r="AF46" s="10"/>
      <x:c r="AG46" s="10"/>
    </x:row>
    <x:row r="47" spans="1:33">
      <x:c r="A47" s="10"/>
      <x:c r="B47" s="10"/>
      <x:c r="C47" s="10"/>
      <x:c r="D47" s="10"/>
      <x:c r="E47" s="10"/>
      <x:c r="F47" s="10"/>
      <x:c r="G47" s="10"/>
      <x:c r="H47" s="10"/>
      <x:c r="I47" s="10"/>
      <x:c r="J47" s="10"/>
      <x:c r="K47" s="10"/>
      <x:c r="L47" s="10"/>
      <x:c r="M47" s="10"/>
      <x:c r="N47" s="10"/>
      <x:c r="O47" s="10"/>
      <x:c r="P47" s="10"/>
      <x:c r="Q47" s="10"/>
      <x:c r="R47" s="10"/>
      <x:c r="S47" s="10"/>
      <x:c r="T47" s="10"/>
      <x:c r="U47" s="10"/>
      <x:c r="V47" s="10"/>
      <x:c r="W47" s="10"/>
      <x:c r="X47" s="10"/>
      <x:c r="Y47" s="10"/>
      <x:c r="Z47" s="10"/>
      <x:c r="AA47" s="10"/>
      <x:c r="AB47" s="10"/>
      <x:c r="AC47" s="10"/>
      <x:c r="AD47" s="10"/>
      <x:c r="AE47" s="10"/>
      <x:c r="AF47" s="10"/>
      <x:c r="AG47" s="10"/>
    </x:row>
    <x:row r="48" spans="1:33">
      <x:c r="A48" s="10"/>
      <x:c r="B48" s="10"/>
      <x:c r="C48" s="10"/>
      <x:c r="D48" s="10"/>
      <x:c r="E48" s="10"/>
      <x:c r="F48" s="10"/>
      <x:c r="G48" s="10"/>
      <x:c r="H48" s="10"/>
      <x:c r="I48" s="10"/>
      <x:c r="J48" s="10"/>
      <x:c r="K48" s="10"/>
      <x:c r="L48" s="10"/>
      <x:c r="M48" s="10"/>
      <x:c r="N48" s="10"/>
      <x:c r="O48" s="10"/>
      <x:c r="P48" s="10"/>
      <x:c r="Q48" s="10"/>
      <x:c r="R48" s="10"/>
      <x:c r="S48" s="10"/>
      <x:c r="T48" s="10"/>
      <x:c r="U48" s="10"/>
      <x:c r="V48" s="10"/>
      <x:c r="W48" s="10"/>
      <x:c r="X48" s="10"/>
      <x:c r="Y48" s="10"/>
      <x:c r="Z48" s="10"/>
      <x:c r="AA48" s="10"/>
      <x:c r="AB48" s="10"/>
      <x:c r="AC48" s="10"/>
      <x:c r="AD48" s="10"/>
      <x:c r="AE48" s="10"/>
      <x:c r="AF48" s="10"/>
      <x:c r="AG48" s="10"/>
    </x:row>
    <x:row r="49" spans="1:33">
      <x:c r="A49" s="10"/>
      <x:c r="B49" s="10"/>
      <x:c r="C49" s="10"/>
      <x:c r="D49" s="10"/>
      <x:c r="E49" s="10"/>
      <x:c r="F49" s="10"/>
      <x:c r="G49" s="10"/>
      <x:c r="H49" s="10"/>
      <x:c r="I49" s="10"/>
      <x:c r="J49" s="10"/>
      <x:c r="K49" s="10"/>
      <x:c r="L49" s="10"/>
      <x:c r="M49" s="10"/>
      <x:c r="N49" s="10"/>
      <x:c r="O49" s="10"/>
      <x:c r="P49" s="10"/>
      <x:c r="Q49" s="10"/>
      <x:c r="R49" s="10"/>
      <x:c r="S49" s="10"/>
      <x:c r="T49" s="10"/>
      <x:c r="U49" s="10"/>
      <x:c r="V49" s="10"/>
      <x:c r="W49" s="10"/>
      <x:c r="X49" s="10"/>
      <x:c r="Y49" s="10"/>
      <x:c r="Z49" s="10"/>
      <x:c r="AA49" s="10"/>
      <x:c r="AB49" s="10"/>
      <x:c r="AC49" s="10"/>
      <x:c r="AD49" s="10"/>
      <x:c r="AE49" s="10"/>
      <x:c r="AF49" s="10"/>
      <x:c r="AG49" s="10"/>
    </x:row>
  </x:sheetData>
  <x:mergeCells count="12">
    <x:mergeCell ref="B14:E14"/>
    <x:mergeCell ref="J14:M14"/>
    <x:mergeCell ref="B2:V2"/>
    <x:mergeCell ref="B4:S4"/>
    <x:mergeCell ref="U4:V4"/>
    <x:mergeCell ref="B5:B6"/>
    <x:mergeCell ref="C5:D5"/>
    <x:mergeCell ref="E5:J5"/>
    <x:mergeCell ref="K5:O5"/>
    <x:mergeCell ref="P5:P6"/>
    <x:mergeCell ref="Q5:R5"/>
    <x:mergeCell ref="S5:S6"/>
  </x:mergeCells>
  <x:conditionalFormatting sqref="C12:C12">
    <x:cfRule type="cellIs" dxfId="17" priority="3" operator="lessThan">
      <x:formula>0</x:formula>
    </x:cfRule>
  </x:conditionalFormatting>
  <x:conditionalFormatting sqref="C9:S9">
    <x:cfRule type="cellIs" dxfId="16" priority="4" operator="lessThan">
      <x:formula>0</x:formula>
    </x:cfRule>
  </x:conditionalFormatting>
  <x:conditionalFormatting sqref="V10:V10">
    <x:cfRule type="cellIs" dxfId="14" priority="6" operator="greaterThan">
      <x:formula>$V$14</x:formula>
    </x:cfRule>
    <x:cfRule type="cellIs" dxfId="15" priority="5" operator="lessThan">
      <x:formula>$V$14</x:formula>
    </x:cfRule>
  </x:conditionalFormatting>
  <x:conditionalFormatting sqref="V11:V11">
    <x:cfRule type="cellIs" dxfId="12" priority="2" operator="greaterThan">
      <x:formula>$V$13</x:formula>
    </x:cfRule>
    <x:cfRule type="cellIs" dxfId="13" priority="1" operator="lessThan">
      <x:formula>$V$13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Z11"/>
  <x:sheetViews>
    <x:sheetView topLeftCell="A1" zoomScale="80" zoomScaleNormal="80" zoomScaleSheetLayoutView="80" workbookViewId="0">
      <x:selection activeCell="B2" activeCellId="0" sqref="B2:L2"/>
    </x:sheetView>
  </x:sheetViews>
  <x:sheetFormatPr defaultColWidth="9.00390625" defaultRowHeight="16.39999999999999857891"/>
  <x:cols>
    <x:col min="2" max="2" width="7.296875" bestFit="1" customWidth="1"/>
    <x:col min="3" max="3" width="4.09765625" bestFit="1" customWidth="1"/>
    <x:col min="4" max="8" width="10.8984375" customWidth="1"/>
    <x:col min="9" max="9" width="12.59765625" bestFit="1" customWidth="1"/>
    <x:col min="10" max="10" width="3.59765625" customWidth="1"/>
    <x:col min="11" max="12" width="5.3984375" bestFit="1" customWidth="1"/>
    <x:col min="14" max="14" width="5.3984375" bestFit="1" customWidth="1"/>
    <x:col min="15" max="15" width="12.8984375" bestFit="1" customWidth="1"/>
    <x:col min="16" max="16" width="13.296875" customWidth="1"/>
    <x:col min="17" max="18" width="12.8984375" bestFit="1" customWidth="1"/>
    <x:col min="21" max="21" width="12.8984375" bestFit="1" customWidth="1"/>
  </x:cols>
  <x:sheetData>
    <x:row r="1" spans="1:26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</x:row>
    <x:row r="2" spans="1:26" ht="34.5" customHeight="1">
      <x:c r="A2" s="10"/>
      <x:c r="B2" s="35" t="s">
        <x:v>9</x:v>
      </x:c>
      <x:c r="C2" s="36"/>
      <x:c r="D2" s="36"/>
      <x:c r="E2" s="36"/>
      <x:c r="F2" s="36"/>
      <x:c r="G2" s="36"/>
      <x:c r="H2" s="36"/>
      <x:c r="I2" s="36"/>
      <x:c r="J2" s="36"/>
      <x:c r="K2" s="36"/>
      <x:c r="L2" s="37"/>
      <x:c r="M2" s="10"/>
      <x:c r="N2" s="10"/>
      <x:c r="O2" s="10"/>
      <x:c r="P2" s="10"/>
      <x:c r="Q2" s="10"/>
      <x:c r="R2" s="10"/>
      <x:c r="S2" s="10"/>
      <x:c r="T2" s="10"/>
      <x:c r="U2" s="10"/>
      <x:c r="V2" s="10"/>
      <x:c r="W2" s="10"/>
      <x:c r="X2" s="10"/>
      <x:c r="Y2" s="10"/>
      <x:c r="Z2" s="10"/>
    </x:row>
    <x:row r="3" spans="1:26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</x:row>
    <x:row r="4" spans="1:26" s="9" customFormat="1" ht="17.80000000000000071054">
      <x:c r="A4" s="11"/>
      <x:c r="B4" s="34" t="s">
        <x:v>91</x:v>
      </x:c>
      <x:c r="C4" s="34"/>
      <x:c r="D4" s="34"/>
      <x:c r="E4" s="34"/>
      <x:c r="F4" s="34"/>
      <x:c r="G4" s="34"/>
      <x:c r="H4" s="34"/>
      <x:c r="I4" s="34"/>
      <x:c r="J4" s="34"/>
      <x:c r="K4" s="34"/>
      <x:c r="L4" s="34"/>
      <x:c r="M4" s="11"/>
      <x:c r="N4" s="38" t="s">
        <x:v>39</x:v>
      </x:c>
      <x:c r="O4" s="38"/>
      <x:c r="Q4" s="38" t="s">
        <x:v>42</x:v>
      </x:c>
      <x:c r="R4" s="38"/>
      <x:c r="S4" s="11"/>
      <x:c r="V4" s="11"/>
      <x:c r="W4" s="11"/>
      <x:c r="X4" s="11"/>
      <x:c r="Y4" s="11"/>
      <x:c r="Z4" s="11"/>
    </x:row>
    <x:row r="5" spans="1:26">
      <x:c r="A5" s="10"/>
      <x:c r="B5" s="39" t="s">
        <x:v>20</x:v>
      </x:c>
      <x:c r="C5" s="41" t="s">
        <x:v>86</x:v>
      </x:c>
      <x:c r="D5" s="42"/>
      <x:c r="E5" s="41" t="s">
        <x:v>44</x:v>
      </x:c>
      <x:c r="F5" s="42"/>
      <x:c r="G5" s="41" t="s">
        <x:v>34</x:v>
      </x:c>
      <x:c r="H5" s="42"/>
      <x:c r="I5" s="41" t="s">
        <x:v>61</x:v>
      </x:c>
      <x:c r="J5" s="42"/>
      <x:c r="K5" s="41" t="s">
        <x:v>66</x:v>
      </x:c>
      <x:c r="L5" s="43"/>
      <x:c r="M5" s="10"/>
      <x:c r="N5" s="8" t="s">
        <x:v>81</x:v>
      </x:c>
      <x:c r="O5" s="7">
        <x:f>R5+SUM(C8:L8)</x:f>
        <x:v>48800000</x:v>
      </x:c>
      <x:c r="Q5" s="8" t="s">
        <x:v>81</x:v>
      </x:c>
      <x:c r="R5" s="7">
        <x:f>'1월(자산)'!O5</x:f>
        <x:v>46900000</x:v>
      </x:c>
      <x:c r="S5" s="10"/>
      <x:c r="V5" s="10"/>
      <x:c r="W5" s="10"/>
      <x:c r="X5" s="10"/>
      <x:c r="Y5" s="10"/>
      <x:c r="Z5" s="10"/>
    </x:row>
    <x:row r="6" spans="1:26">
      <x:c r="A6" s="10"/>
      <x:c r="B6" s="47"/>
      <x:c r="C6" s="50" t="s">
        <x:v>4</x:v>
      </x:c>
      <x:c r="D6" s="51"/>
      <x:c r="E6" s="48" t="s">
        <x:v>4</x:v>
      </x:c>
      <x:c r="F6" s="49"/>
      <x:c r="G6" s="48" t="s">
        <x:v>109</x:v>
      </x:c>
      <x:c r="H6" s="49"/>
      <x:c r="I6" s="50" t="s">
        <x:v>10</x:v>
      </x:c>
      <x:c r="J6" s="51"/>
      <x:c r="K6" s="25" t="s">
        <x:v>15</x:v>
      </x:c>
      <x:c r="L6" s="25" t="s">
        <x:v>3</x:v>
      </x:c>
      <x:c r="M6" s="10"/>
      <x:c r="N6" s="8" t="s">
        <x:v>53</x:v>
      </x:c>
      <x:c r="O6" s="7">
        <x:f>SUM(C9:L9)</x:f>
        <x:v>0</x:v>
      </x:c>
      <x:c r="R6" s="10"/>
      <x:c r="S6" s="10"/>
      <x:c r="T6" s="10"/>
      <x:c r="U6" s="10"/>
      <x:c r="V6" s="10"/>
      <x:c r="W6" s="10"/>
      <x:c r="X6" s="10"/>
      <x:c r="Y6" s="10"/>
      <x:c r="Z6" s="10"/>
    </x:row>
    <x:row r="7" spans="1:26">
      <x:c r="A7" s="10"/>
      <x:c r="B7" s="5" t="s">
        <x:v>36</x:v>
      </x:c>
      <x:c r="C7" s="44">
        <x:v>0</x:v>
      </x:c>
      <x:c r="D7" s="44"/>
      <x:c r="E7" s="45">
        <x:f>SUM('1월(자산)'!E7:F8)</x:f>
        <x:v>39000000</x:v>
      </x:c>
      <x:c r="F7" s="46"/>
      <x:c r="G7" s="45">
        <x:f>SUM('1월(자산)'!G7:H8)</x:f>
        <x:v>6900000</x:v>
      </x:c>
      <x:c r="H7" s="46"/>
      <x:c r="I7" s="44">
        <x:f>SUM('1월(자산)'!I7:J8)</x:f>
        <x:v>1000000</x:v>
      </x:c>
      <x:c r="J7" s="44"/>
      <x:c r="K7" s="7">
        <x:v>0</x:v>
      </x:c>
      <x:c r="L7" s="7">
        <x:v>0</x:v>
      </x:c>
      <x:c r="M7" s="10"/>
      <x:c r="N7" s="10"/>
      <x:c r="O7" s="10"/>
      <x:c r="P7" s="10"/>
      <x:c r="Q7" s="10"/>
      <x:c r="R7" s="10"/>
      <x:c r="S7" s="10"/>
      <x:c r="T7" s="10"/>
      <x:c r="U7" s="10"/>
      <x:c r="V7" s="10"/>
      <x:c r="W7" s="10"/>
      <x:c r="X7" s="10"/>
      <x:c r="Y7" s="10"/>
      <x:c r="Z7" s="10"/>
    </x:row>
    <x:row r="8" spans="1:26" ht="17.80000000000000071054">
      <x:c r="A8" s="10"/>
      <x:c r="B8" s="5" t="s">
        <x:v>27</x:v>
      </x:c>
      <x:c r="C8" s="44">
        <x:v>0</x:v>
      </x:c>
      <x:c r="D8" s="44"/>
      <x:c r="E8" s="45">
        <x:v>0</x:v>
      </x:c>
      <x:c r="F8" s="46"/>
      <x:c r="G8" s="45">
        <x:v>100000</x:v>
      </x:c>
      <x:c r="H8" s="46"/>
      <x:c r="I8" s="44">
        <x:v>1800000</x:v>
      </x:c>
      <x:c r="J8" s="44"/>
      <x:c r="K8" s="7">
        <x:v>0</x:v>
      </x:c>
      <x:c r="L8" s="7">
        <x:v>0</x:v>
      </x:c>
      <x:c r="M8" s="10"/>
      <x:c r="N8" s="38" t="s">
        <x:v>55</x:v>
      </x:c>
      <x:c r="O8" s="38"/>
      <x:c r="P8" s="10"/>
      <x:c r="Q8" s="10"/>
      <x:c r="R8" s="10"/>
      <x:c r="S8" s="10"/>
      <x:c r="T8" s="10"/>
      <x:c r="U8" s="10"/>
      <x:c r="V8" s="10"/>
      <x:c r="W8" s="10"/>
      <x:c r="X8" s="10"/>
      <x:c r="Y8" s="10"/>
      <x:c r="Z8" s="10"/>
    </x:row>
    <x:row r="9" spans="1:26">
      <x:c r="A9" s="10"/>
      <x:c r="B9" s="5" t="s">
        <x:v>0</x:v>
      </x:c>
      <x:c r="C9" s="44">
        <x:f>C8*0</x:f>
        <x:v>0</x:v>
      </x:c>
      <x:c r="D9" s="44"/>
      <x:c r="E9" s="44">
        <x:f>E8*0</x:f>
        <x:v>0</x:v>
      </x:c>
      <x:c r="F9" s="44"/>
      <x:c r="G9" s="44">
        <x:f>G8*0</x:f>
        <x:v>0</x:v>
      </x:c>
      <x:c r="H9" s="44"/>
      <x:c r="I9" s="44">
        <x:f>I8*0</x:f>
        <x:v>0</x:v>
      </x:c>
      <x:c r="J9" s="44"/>
      <x:c r="K9" s="7">
        <x:f>K8*0</x:f>
        <x:v>0</x:v>
      </x:c>
      <x:c r="L9" s="7">
        <x:f>L8*0</x:f>
        <x:v>0</x:v>
      </x:c>
      <x:c r="M9" s="10"/>
      <x:c r="N9" s="8" t="s">
        <x:v>81</x:v>
      </x:c>
      <x:c r="O9" s="7">
        <x:f>O5-G7</x:f>
        <x:v>41900000</x:v>
      </x:c>
      <x:c r="P9" s="10"/>
      <x:c r="Q9" s="10"/>
      <x:c r="R9" s="10"/>
      <x:c r="S9" s="10"/>
      <x:c r="T9" s="10"/>
      <x:c r="U9" s="10"/>
      <x:c r="V9" s="10"/>
      <x:c r="W9" s="10"/>
      <x:c r="X9" s="10"/>
      <x:c r="Y9" s="10"/>
      <x:c r="Z9" s="10"/>
    </x:row>
    <x:row r="10" spans="1:26">
      <x:c r="A10" s="10"/>
      <x:c r="B10" s="10"/>
      <x:c r="C10" s="17"/>
      <x:c r="D10" s="18"/>
      <x:c r="E10" s="18"/>
      <x:c r="F10" s="18"/>
      <x:c r="G10" s="18"/>
      <x:c r="H10" s="18"/>
      <x:c r="I10" s="10"/>
      <x:c r="J10" s="10"/>
      <x:c r="K10" s="17"/>
      <x:c r="L10" s="17"/>
      <x:c r="M10" s="10"/>
      <x:c r="N10" s="10"/>
      <x:c r="O10" s="10"/>
      <x:c r="P10" s="10"/>
      <x:c r="Q10" s="10"/>
      <x:c r="R10" s="10"/>
      <x:c r="S10" s="10"/>
      <x:c r="T10" s="10"/>
      <x:c r="U10" s="10"/>
      <x:c r="V10" s="10"/>
      <x:c r="W10" s="10"/>
      <x:c r="X10" s="10"/>
      <x:c r="Y10" s="10"/>
      <x:c r="Z10" s="10"/>
    </x:row>
    <x:row r="11" spans="19:19">
      <x:c r="S11" s="13"/>
    </x:row>
  </x:sheetData>
  <x:mergeCells count="27">
    <x:mergeCell ref="N8:O8"/>
    <x:mergeCell ref="B2:L2"/>
    <x:mergeCell ref="E5:F5"/>
    <x:mergeCell ref="E6:F6"/>
    <x:mergeCell ref="G5:H5"/>
    <x:mergeCell ref="G6:H6"/>
    <x:mergeCell ref="E7:F7"/>
    <x:mergeCell ref="E8:F8"/>
    <x:mergeCell ref="B4:L4"/>
    <x:mergeCell ref="N4:O4"/>
    <x:mergeCell ref="E9:F9"/>
    <x:mergeCell ref="C7:D7"/>
    <x:mergeCell ref="I7:J7"/>
    <x:mergeCell ref="C8:D8"/>
    <x:mergeCell ref="I8:J8"/>
    <x:mergeCell ref="C9:D9"/>
    <x:mergeCell ref="I9:J9"/>
    <x:mergeCell ref="G7:H7"/>
    <x:mergeCell ref="G8:H8"/>
    <x:mergeCell ref="G9:H9"/>
    <x:mergeCell ref="Q4:R4"/>
    <x:mergeCell ref="B5:B6"/>
    <x:mergeCell ref="C5:D5"/>
    <x:mergeCell ref="I5:J5"/>
    <x:mergeCell ref="K5:L5"/>
    <x:mergeCell ref="C6:D6"/>
    <x:mergeCell ref="I6:J6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1월</vt:lpstr>
      <vt:lpstr>1월(자산)</vt:lpstr>
      <vt:lpstr>2월</vt:lpstr>
      <vt:lpstr>2월(자산)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</dc:creator>
  <cp:lastModifiedBy>minyeong</cp:lastModifiedBy>
  <cp:revision>3</cp:revision>
  <dcterms:created xsi:type="dcterms:W3CDTF">2020-09-01T07:58:34.000</dcterms:created>
  <dcterms:modified xsi:type="dcterms:W3CDTF">2024-02-07T11:57:15.595</dcterms:modified>
  <cp:version>1200.0100.06</cp:version>
</cp:coreProperties>
</file>