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p628/Dropbox/SalemCenter/classes/StatsforExecs/Fall2023/StatisticsForExecutives/excel/"/>
    </mc:Choice>
  </mc:AlternateContent>
  <xr:revisionPtr revIDLastSave="0" documentId="13_ncr:1_{D61243FF-2A52-F34A-8B3E-45ACB8506C79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TS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M2" i="1"/>
  <c r="R15" i="1" s="1"/>
  <c r="U15" i="1" s="1"/>
  <c r="T10" i="1"/>
  <c r="T11" i="1"/>
  <c r="T12" i="1"/>
  <c r="T13" i="1"/>
  <c r="T14" i="1"/>
  <c r="T15" i="1"/>
  <c r="T16" i="1"/>
  <c r="T17" i="1"/>
  <c r="T18" i="1"/>
  <c r="T19" i="1"/>
  <c r="T9" i="1"/>
  <c r="S10" i="1"/>
  <c r="S11" i="1"/>
  <c r="S12" i="1"/>
  <c r="S13" i="1"/>
  <c r="S14" i="1"/>
  <c r="S15" i="1"/>
  <c r="S16" i="1"/>
  <c r="S17" i="1"/>
  <c r="S18" i="1"/>
  <c r="S19" i="1"/>
  <c r="M7" i="1"/>
  <c r="L7" i="1"/>
  <c r="R10" i="1"/>
  <c r="U10" i="1" s="1"/>
  <c r="R11" i="1"/>
  <c r="U11" i="1" s="1"/>
  <c r="R12" i="1"/>
  <c r="U12" i="1" s="1"/>
  <c r="R13" i="1"/>
  <c r="U13" i="1" s="1"/>
  <c r="R14" i="1"/>
  <c r="U14" i="1" s="1"/>
  <c r="R9" i="1"/>
  <c r="U9" i="1" s="1"/>
  <c r="P3" i="1"/>
  <c r="P2" i="1"/>
  <c r="O3" i="1"/>
  <c r="N3" i="1"/>
  <c r="O2" i="1"/>
  <c r="N2" i="1"/>
  <c r="M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R19" i="1" l="1"/>
  <c r="U19" i="1" s="1"/>
  <c r="R18" i="1"/>
  <c r="U18" i="1" s="1"/>
  <c r="R17" i="1"/>
  <c r="U17" i="1" s="1"/>
  <c r="R16" i="1"/>
  <c r="U16" i="1" s="1"/>
</calcChain>
</file>

<file path=xl/sharedStrings.xml><?xml version="1.0" encoding="utf-8"?>
<sst xmlns="http://schemas.openxmlformats.org/spreadsheetml/2006/main" count="23" uniqueCount="19">
  <si>
    <t>Date</t>
  </si>
  <si>
    <t>Open</t>
  </si>
  <si>
    <t>High</t>
  </si>
  <si>
    <t>Low</t>
  </si>
  <si>
    <t>Close</t>
  </si>
  <si>
    <t>Adj Close</t>
  </si>
  <si>
    <t>Volume</t>
  </si>
  <si>
    <t>TSLA</t>
  </si>
  <si>
    <t>F</t>
  </si>
  <si>
    <t>E(X)</t>
  </si>
  <si>
    <t>Var(X)</t>
  </si>
  <si>
    <t>SD(X)</t>
  </si>
  <si>
    <t>SR</t>
  </si>
  <si>
    <t>Cov(F,TSLA)</t>
  </si>
  <si>
    <t>Corr(F,TSLA)</t>
  </si>
  <si>
    <t>E(P)</t>
  </si>
  <si>
    <t>Var(P)</t>
  </si>
  <si>
    <t>sd(P)</t>
  </si>
  <si>
    <t>SR(P)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</si>
</sst>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zoomScale="230" zoomScaleNormal="23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21" x14ac:dyDescent="0.2">
      <c r="A2" s="1">
        <v>43344</v>
      </c>
      <c r="B2">
        <v>19.795999999999999</v>
      </c>
      <c r="C2">
        <v>20.997333999999999</v>
      </c>
      <c r="D2">
        <v>16.816668</v>
      </c>
      <c r="E2">
        <v>17.651333000000001</v>
      </c>
      <c r="F2">
        <v>17.651333000000001</v>
      </c>
      <c r="G2">
        <v>2941131000</v>
      </c>
      <c r="I2">
        <f>(F3/F2-1)*100</f>
        <v>27.40114868378496</v>
      </c>
      <c r="J2">
        <v>3.2432581042032838</v>
      </c>
      <c r="L2" t="s">
        <v>8</v>
      </c>
      <c r="M2">
        <f>AVERAGE(J2:J59)</f>
        <v>1.8358026618957428</v>
      </c>
      <c r="N2">
        <f>_xlfn.VAR.S(J2:J59)</f>
        <v>172.38987227856737</v>
      </c>
      <c r="O2">
        <f>SQRT(N2)</f>
        <v>13.129732376502096</v>
      </c>
      <c r="P2">
        <f>M2/O2</f>
        <v>0.13982026512446102</v>
      </c>
    </row>
    <row r="3" spans="1:21" x14ac:dyDescent="0.2">
      <c r="A3" s="1">
        <v>43374</v>
      </c>
      <c r="B3">
        <v>20.384665999999999</v>
      </c>
      <c r="C3">
        <v>23.143999000000001</v>
      </c>
      <c r="D3">
        <v>16.518000000000001</v>
      </c>
      <c r="E3">
        <v>22.488001000000001</v>
      </c>
      <c r="F3">
        <v>22.488001000000001</v>
      </c>
      <c r="G3">
        <v>4295410500</v>
      </c>
      <c r="I3">
        <f t="shared" ref="I3:I59" si="0">(F4/F3-1)*100</f>
        <v>3.9013383181546457</v>
      </c>
      <c r="J3">
        <v>0.30409416267393236</v>
      </c>
      <c r="L3" t="s">
        <v>7</v>
      </c>
      <c r="M3">
        <f>AVERAGE(I2:I59)</f>
        <v>6.9651420224020839</v>
      </c>
      <c r="N3">
        <f>_xlfn.VAR.S(I2:I59)</f>
        <v>499.04400911895863</v>
      </c>
      <c r="O3">
        <f>SQRT(N3)</f>
        <v>22.339292941339004</v>
      </c>
      <c r="P3">
        <f>M3/O3</f>
        <v>0.31178883059065154</v>
      </c>
    </row>
    <row r="4" spans="1:21" x14ac:dyDescent="0.2">
      <c r="A4" s="1">
        <v>43405</v>
      </c>
      <c r="B4">
        <v>22.550667000000001</v>
      </c>
      <c r="C4">
        <v>24.450001</v>
      </c>
      <c r="D4">
        <v>21.666668000000001</v>
      </c>
      <c r="E4">
        <v>23.365334000000001</v>
      </c>
      <c r="F4">
        <v>23.365334000000001</v>
      </c>
      <c r="G4">
        <v>1995286500</v>
      </c>
      <c r="I4">
        <f t="shared" si="0"/>
        <v>-5.0445159482847668</v>
      </c>
      <c r="J4">
        <v>-18.703485816976688</v>
      </c>
    </row>
    <row r="5" spans="1:21" x14ac:dyDescent="0.2">
      <c r="A5" s="1">
        <v>43435</v>
      </c>
      <c r="B5">
        <v>24</v>
      </c>
      <c r="C5">
        <v>25.299334000000002</v>
      </c>
      <c r="D5">
        <v>19.606000999999999</v>
      </c>
      <c r="E5">
        <v>22.186665999999999</v>
      </c>
      <c r="F5">
        <v>22.186665999999999</v>
      </c>
      <c r="G5">
        <v>2196768000</v>
      </c>
      <c r="I5">
        <f t="shared" si="0"/>
        <v>-7.7463914587256983</v>
      </c>
      <c r="J5">
        <v>15.032664253732669</v>
      </c>
    </row>
    <row r="6" spans="1:21" x14ac:dyDescent="0.2">
      <c r="A6" s="1">
        <v>43466</v>
      </c>
      <c r="B6">
        <v>20.406668</v>
      </c>
      <c r="C6">
        <v>23.466667000000001</v>
      </c>
      <c r="D6">
        <v>18.618668</v>
      </c>
      <c r="E6">
        <v>20.468</v>
      </c>
      <c r="F6">
        <v>20.468</v>
      </c>
      <c r="G6">
        <v>2634781500</v>
      </c>
      <c r="I6">
        <f t="shared" si="0"/>
        <v>4.1886505765096782</v>
      </c>
      <c r="J6">
        <v>1.3953173158117638</v>
      </c>
      <c r="L6" t="s">
        <v>13</v>
      </c>
      <c r="M6" t="s">
        <v>14</v>
      </c>
    </row>
    <row r="7" spans="1:21" x14ac:dyDescent="0.2">
      <c r="A7" s="1">
        <v>43497</v>
      </c>
      <c r="B7">
        <v>20.361333999999999</v>
      </c>
      <c r="C7">
        <v>21.615998999999999</v>
      </c>
      <c r="D7">
        <v>19.251332999999999</v>
      </c>
      <c r="E7">
        <v>21.325333000000001</v>
      </c>
      <c r="F7">
        <v>21.325333000000001</v>
      </c>
      <c r="G7">
        <v>1928251500</v>
      </c>
      <c r="I7">
        <f t="shared" si="0"/>
        <v>-12.51094179865796</v>
      </c>
      <c r="J7">
        <v>0.11400956132189999</v>
      </c>
      <c r="L7">
        <f>_xlfn.COVARIANCE.S(I2:I59,J2:J59)</f>
        <v>89.874850448201499</v>
      </c>
      <c r="M7">
        <f>L7/(O2*O3)</f>
        <v>0.30641701927769233</v>
      </c>
    </row>
    <row r="8" spans="1:21" x14ac:dyDescent="0.2">
      <c r="A8" s="1">
        <v>43525</v>
      </c>
      <c r="B8">
        <v>20.462667</v>
      </c>
      <c r="C8">
        <v>20.475332000000002</v>
      </c>
      <c r="D8">
        <v>16.964001</v>
      </c>
      <c r="E8">
        <v>18.657333000000001</v>
      </c>
      <c r="F8">
        <v>18.657333000000001</v>
      </c>
      <c r="G8">
        <v>3206902500</v>
      </c>
      <c r="I8">
        <f t="shared" si="0"/>
        <v>-14.710923581628732</v>
      </c>
      <c r="J8">
        <v>19.020505479579374</v>
      </c>
      <c r="P8" s="2" t="s">
        <v>8</v>
      </c>
      <c r="Q8" s="2" t="s">
        <v>7</v>
      </c>
      <c r="R8" s="2" t="s">
        <v>15</v>
      </c>
      <c r="S8" s="2" t="s">
        <v>16</v>
      </c>
      <c r="T8" s="2" t="s">
        <v>17</v>
      </c>
      <c r="U8" s="2" t="s">
        <v>18</v>
      </c>
    </row>
    <row r="9" spans="1:21" x14ac:dyDescent="0.2">
      <c r="A9" s="1">
        <v>43556</v>
      </c>
      <c r="B9">
        <v>18.841332999999999</v>
      </c>
      <c r="C9">
        <v>19.744667</v>
      </c>
      <c r="D9">
        <v>15.408666999999999</v>
      </c>
      <c r="E9">
        <v>15.912667000000001</v>
      </c>
      <c r="F9">
        <v>15.912667000000001</v>
      </c>
      <c r="G9">
        <v>3461209500</v>
      </c>
      <c r="I9">
        <f t="shared" si="0"/>
        <v>-22.426580032121592</v>
      </c>
      <c r="J9">
        <v>-7.4380015839675506</v>
      </c>
      <c r="P9" s="2">
        <v>1</v>
      </c>
      <c r="Q9" s="2">
        <v>0</v>
      </c>
      <c r="R9" s="2">
        <f>P9*$M$2+Q9*$M$3</f>
        <v>1.8358026618957428</v>
      </c>
      <c r="S9" s="2">
        <f>P9^2*$N$2+Q9^2*$N$3+2*P9*Q9*L7</f>
        <v>172.38987227856737</v>
      </c>
      <c r="T9" s="2">
        <f>SQRT(S9)</f>
        <v>13.129732376502096</v>
      </c>
      <c r="U9" s="2">
        <f>R9/T9</f>
        <v>0.13982026512446102</v>
      </c>
    </row>
    <row r="10" spans="1:21" x14ac:dyDescent="0.2">
      <c r="A10" s="1">
        <v>43586</v>
      </c>
      <c r="B10">
        <v>15.923333</v>
      </c>
      <c r="C10">
        <v>17.223333</v>
      </c>
      <c r="D10">
        <v>12.273332999999999</v>
      </c>
      <c r="E10">
        <v>12.343999999999999</v>
      </c>
      <c r="F10">
        <v>12.343999999999999</v>
      </c>
      <c r="G10">
        <v>4238982000</v>
      </c>
      <c r="I10">
        <f t="shared" si="0"/>
        <v>20.68481043421906</v>
      </c>
      <c r="J10">
        <v>7.4579756251346216</v>
      </c>
      <c r="P10" s="2">
        <v>0.9</v>
      </c>
      <c r="Q10" s="2">
        <v>0.1</v>
      </c>
      <c r="R10" s="2">
        <f t="shared" ref="R10:R19" si="1">P10*$M$2+Q10*$M$3</f>
        <v>2.348736597946377</v>
      </c>
      <c r="S10" s="2">
        <f t="shared" ref="S10:S19" si="2">P10^2*$N$2+Q10^2*$N$3+2*P10*Q10*L8</f>
        <v>144.62623663682916</v>
      </c>
      <c r="T10" s="2">
        <f t="shared" ref="T10:T19" si="3">SQRT(S10)</f>
        <v>12.026064885773282</v>
      </c>
      <c r="U10" s="2">
        <f t="shared" ref="U10:U19" si="4">R10/T10</f>
        <v>0.19530383548195465</v>
      </c>
    </row>
    <row r="11" spans="1:21" x14ac:dyDescent="0.2">
      <c r="A11" s="1">
        <v>43617</v>
      </c>
      <c r="B11">
        <v>12.367333</v>
      </c>
      <c r="C11">
        <v>15.649333</v>
      </c>
      <c r="D11">
        <v>11.799333000000001</v>
      </c>
      <c r="E11">
        <v>14.897333</v>
      </c>
      <c r="F11">
        <v>14.897333</v>
      </c>
      <c r="G11">
        <v>3224559000</v>
      </c>
      <c r="I11">
        <f t="shared" si="0"/>
        <v>8.1222524864014147</v>
      </c>
      <c r="J11">
        <v>-6.8426411739631803</v>
      </c>
      <c r="P11" s="2">
        <v>0.8</v>
      </c>
      <c r="Q11" s="2">
        <v>0.2</v>
      </c>
      <c r="R11" s="2">
        <f t="shared" si="1"/>
        <v>2.8616705339970112</v>
      </c>
      <c r="S11" s="2">
        <f t="shared" si="2"/>
        <v>130.29127862304148</v>
      </c>
      <c r="T11" s="2">
        <f t="shared" si="3"/>
        <v>11.414520516563167</v>
      </c>
      <c r="U11" s="2">
        <f t="shared" si="4"/>
        <v>0.25070440145466927</v>
      </c>
    </row>
    <row r="12" spans="1:21" x14ac:dyDescent="0.2">
      <c r="A12" s="1">
        <v>43647</v>
      </c>
      <c r="B12">
        <v>15.347333000000001</v>
      </c>
      <c r="C12">
        <v>17.738001000000001</v>
      </c>
      <c r="D12">
        <v>14.814667</v>
      </c>
      <c r="E12">
        <v>16.107332</v>
      </c>
      <c r="F12">
        <v>16.107332</v>
      </c>
      <c r="G12">
        <v>2990050500</v>
      </c>
      <c r="I12">
        <f t="shared" si="0"/>
        <v>-6.6222326577734965</v>
      </c>
      <c r="J12">
        <v>-2.3413520607686915</v>
      </c>
      <c r="P12" s="2">
        <v>0.7</v>
      </c>
      <c r="Q12" s="2">
        <v>0.3</v>
      </c>
      <c r="R12" s="2">
        <f t="shared" si="1"/>
        <v>3.374604470047645</v>
      </c>
      <c r="S12" s="2">
        <f t="shared" si="2"/>
        <v>129.38499823720426</v>
      </c>
      <c r="T12" s="2">
        <f t="shared" si="3"/>
        <v>11.374752667078273</v>
      </c>
      <c r="U12" s="2">
        <f t="shared" si="4"/>
        <v>0.296674975607575</v>
      </c>
    </row>
    <row r="13" spans="1:21" x14ac:dyDescent="0.2">
      <c r="A13" s="1">
        <v>43678</v>
      </c>
      <c r="B13">
        <v>16.176666000000001</v>
      </c>
      <c r="C13">
        <v>16.300667000000001</v>
      </c>
      <c r="D13">
        <v>14.066667000000001</v>
      </c>
      <c r="E13">
        <v>15.040666999999999</v>
      </c>
      <c r="F13">
        <v>15.040666999999999</v>
      </c>
      <c r="G13">
        <v>2006859000</v>
      </c>
      <c r="I13">
        <f t="shared" si="0"/>
        <v>6.7638888621096571</v>
      </c>
      <c r="J13">
        <v>-0.10908423466781791</v>
      </c>
      <c r="P13" s="2">
        <v>0.6</v>
      </c>
      <c r="Q13" s="2">
        <v>0.4</v>
      </c>
      <c r="R13" s="2">
        <f t="shared" si="1"/>
        <v>3.8875384060982796</v>
      </c>
      <c r="S13" s="2">
        <f t="shared" si="2"/>
        <v>141.90739547931764</v>
      </c>
      <c r="T13" s="2">
        <f t="shared" si="3"/>
        <v>11.912489054740728</v>
      </c>
      <c r="U13" s="2">
        <f t="shared" si="4"/>
        <v>0.3263414042383681</v>
      </c>
    </row>
    <row r="14" spans="1:21" x14ac:dyDescent="0.2">
      <c r="A14" s="1">
        <v>43709</v>
      </c>
      <c r="B14">
        <v>14.938667000000001</v>
      </c>
      <c r="C14">
        <v>16.899999999999999</v>
      </c>
      <c r="D14">
        <v>14.557333</v>
      </c>
      <c r="E14">
        <v>16.058001000000001</v>
      </c>
      <c r="F14">
        <v>16.058001000000001</v>
      </c>
      <c r="G14">
        <v>2036629500</v>
      </c>
      <c r="I14">
        <f t="shared" si="0"/>
        <v>30.742718225014421</v>
      </c>
      <c r="J14">
        <v>-6.2226800466478016</v>
      </c>
      <c r="P14" s="2">
        <v>0.5</v>
      </c>
      <c r="Q14" s="2">
        <v>0.5</v>
      </c>
      <c r="R14" s="2">
        <f t="shared" si="1"/>
        <v>4.4004723421489134</v>
      </c>
      <c r="S14" s="2">
        <f t="shared" si="2"/>
        <v>167.85847034938149</v>
      </c>
      <c r="T14" s="2">
        <f t="shared" si="3"/>
        <v>12.956020621679386</v>
      </c>
      <c r="U14" s="2">
        <f t="shared" si="4"/>
        <v>0.33964690784650164</v>
      </c>
    </row>
    <row r="15" spans="1:21" x14ac:dyDescent="0.2">
      <c r="A15" s="1">
        <v>43739</v>
      </c>
      <c r="B15">
        <v>16.100000000000001</v>
      </c>
      <c r="C15">
        <v>22.722667999999999</v>
      </c>
      <c r="D15">
        <v>14.952</v>
      </c>
      <c r="E15">
        <v>20.994667</v>
      </c>
      <c r="F15">
        <v>20.994667</v>
      </c>
      <c r="G15">
        <v>3419739000</v>
      </c>
      <c r="I15">
        <f t="shared" si="0"/>
        <v>4.7694635975888522</v>
      </c>
      <c r="J15">
        <v>7.2024038903150398</v>
      </c>
      <c r="P15" s="2">
        <v>0.4</v>
      </c>
      <c r="Q15" s="2">
        <v>0.6</v>
      </c>
      <c r="R15" s="2">
        <f t="shared" si="1"/>
        <v>4.9134062781995471</v>
      </c>
      <c r="S15" s="2">
        <f t="shared" si="2"/>
        <v>207.23822284739586</v>
      </c>
      <c r="T15" s="2">
        <f t="shared" si="3"/>
        <v>14.395771005659817</v>
      </c>
      <c r="U15" s="2">
        <f t="shared" si="4"/>
        <v>0.34130900500346945</v>
      </c>
    </row>
    <row r="16" spans="1:21" x14ac:dyDescent="0.2">
      <c r="A16" s="1">
        <v>43770</v>
      </c>
      <c r="B16">
        <v>21.087999</v>
      </c>
      <c r="C16">
        <v>24.08</v>
      </c>
      <c r="D16">
        <v>20.617332000000001</v>
      </c>
      <c r="E16">
        <v>21.995999999999999</v>
      </c>
      <c r="F16">
        <v>21.995999999999999</v>
      </c>
      <c r="G16">
        <v>2366562000</v>
      </c>
      <c r="I16">
        <f t="shared" si="0"/>
        <v>26.789716312056754</v>
      </c>
      <c r="J16">
        <v>2.6490159400050097</v>
      </c>
      <c r="P16" s="2">
        <v>0.3</v>
      </c>
      <c r="Q16" s="2">
        <v>0.7</v>
      </c>
      <c r="R16" s="2">
        <f t="shared" si="1"/>
        <v>5.4263402142501809</v>
      </c>
      <c r="S16" s="2">
        <f t="shared" si="2"/>
        <v>260.04665297336078</v>
      </c>
      <c r="T16" s="2">
        <f t="shared" si="3"/>
        <v>16.125962079000459</v>
      </c>
      <c r="U16" s="2">
        <f t="shared" si="4"/>
        <v>0.3364971458860409</v>
      </c>
    </row>
    <row r="17" spans="1:21" x14ac:dyDescent="0.2">
      <c r="A17" s="1">
        <v>43800</v>
      </c>
      <c r="B17">
        <v>21.959999</v>
      </c>
      <c r="C17">
        <v>29.020665999999999</v>
      </c>
      <c r="D17">
        <v>21.816668</v>
      </c>
      <c r="E17">
        <v>27.888666000000001</v>
      </c>
      <c r="F17">
        <v>27.888666000000001</v>
      </c>
      <c r="G17">
        <v>3106200000</v>
      </c>
      <c r="I17">
        <f t="shared" si="0"/>
        <v>55.515986315014132</v>
      </c>
      <c r="J17">
        <v>-5.1612956601206905</v>
      </c>
      <c r="P17" s="2">
        <v>0.2</v>
      </c>
      <c r="Q17" s="2">
        <v>0.8</v>
      </c>
      <c r="R17" s="2">
        <f t="shared" si="1"/>
        <v>5.9392741503008164</v>
      </c>
      <c r="S17" s="2">
        <f t="shared" si="2"/>
        <v>326.28376072727627</v>
      </c>
      <c r="T17" s="2">
        <f t="shared" si="3"/>
        <v>18.063326402611349</v>
      </c>
      <c r="U17" s="2">
        <f t="shared" si="4"/>
        <v>0.32880290251756716</v>
      </c>
    </row>
    <row r="18" spans="1:21" x14ac:dyDescent="0.2">
      <c r="A18" s="1">
        <v>43831</v>
      </c>
      <c r="B18">
        <v>28.299999</v>
      </c>
      <c r="C18">
        <v>43.533332999999999</v>
      </c>
      <c r="D18">
        <v>28.114000000000001</v>
      </c>
      <c r="E18">
        <v>43.371333999999997</v>
      </c>
      <c r="F18">
        <v>43.371333999999997</v>
      </c>
      <c r="G18">
        <v>6108277500</v>
      </c>
      <c r="I18">
        <f t="shared" si="0"/>
        <v>2.6776464841962389</v>
      </c>
      <c r="J18">
        <v>-19.746419032386839</v>
      </c>
      <c r="P18" s="2">
        <v>0.1</v>
      </c>
      <c r="Q18" s="2">
        <v>0.9</v>
      </c>
      <c r="R18" s="2">
        <f t="shared" si="1"/>
        <v>6.4522080863514502</v>
      </c>
      <c r="S18" s="2">
        <f t="shared" si="2"/>
        <v>405.9495461091422</v>
      </c>
      <c r="T18" s="2">
        <f t="shared" si="3"/>
        <v>20.148189648431003</v>
      </c>
      <c r="U18" s="2">
        <f t="shared" si="4"/>
        <v>0.320237609380151</v>
      </c>
    </row>
    <row r="19" spans="1:21" x14ac:dyDescent="0.2">
      <c r="A19" s="1">
        <v>43862</v>
      </c>
      <c r="B19">
        <v>44.912666000000002</v>
      </c>
      <c r="C19">
        <v>64.599334999999996</v>
      </c>
      <c r="D19">
        <v>40.768002000000003</v>
      </c>
      <c r="E19">
        <v>44.532665000000001</v>
      </c>
      <c r="F19">
        <v>44.532665000000001</v>
      </c>
      <c r="G19">
        <v>7088802000</v>
      </c>
      <c r="I19">
        <f t="shared" si="0"/>
        <v>-21.555707478993224</v>
      </c>
      <c r="J19">
        <v>-30.603442751436649</v>
      </c>
      <c r="P19" s="2">
        <v>0</v>
      </c>
      <c r="Q19" s="2">
        <v>1</v>
      </c>
      <c r="R19" s="2">
        <f t="shared" si="1"/>
        <v>6.9651420224020839</v>
      </c>
      <c r="S19" s="2">
        <f t="shared" si="2"/>
        <v>499.04400911895863</v>
      </c>
      <c r="T19" s="2">
        <f t="shared" si="3"/>
        <v>22.339292941339004</v>
      </c>
      <c r="U19" s="2">
        <f t="shared" si="4"/>
        <v>0.31178883059065154</v>
      </c>
    </row>
    <row r="20" spans="1:21" x14ac:dyDescent="0.2">
      <c r="A20" s="1">
        <v>43891</v>
      </c>
      <c r="B20">
        <v>47.417332000000002</v>
      </c>
      <c r="C20">
        <v>53.798667999999999</v>
      </c>
      <c r="D20">
        <v>23.367332000000001</v>
      </c>
      <c r="E20">
        <v>34.933334000000002</v>
      </c>
      <c r="F20">
        <v>34.933334000000002</v>
      </c>
      <c r="G20">
        <v>6314025000</v>
      </c>
      <c r="I20">
        <f t="shared" si="0"/>
        <v>49.213733793631029</v>
      </c>
      <c r="J20">
        <v>5.383052105915171</v>
      </c>
    </row>
    <row r="21" spans="1:21" x14ac:dyDescent="0.2">
      <c r="A21" s="1">
        <v>43922</v>
      </c>
      <c r="B21">
        <v>33.599997999999999</v>
      </c>
      <c r="C21">
        <v>57.987999000000002</v>
      </c>
      <c r="D21">
        <v>29.76</v>
      </c>
      <c r="E21">
        <v>52.125332</v>
      </c>
      <c r="F21">
        <v>52.125332</v>
      </c>
      <c r="G21">
        <v>5722162500</v>
      </c>
      <c r="I21">
        <f t="shared" si="0"/>
        <v>6.7938867036856587</v>
      </c>
      <c r="J21">
        <v>12.180708862208462</v>
      </c>
    </row>
    <row r="22" spans="1:21" x14ac:dyDescent="0.2">
      <c r="A22" s="1">
        <v>43952</v>
      </c>
      <c r="B22">
        <v>50.333331999999999</v>
      </c>
      <c r="C22">
        <v>56.219334000000003</v>
      </c>
      <c r="D22">
        <v>45.535998999999997</v>
      </c>
      <c r="E22">
        <v>55.666668000000001</v>
      </c>
      <c r="F22">
        <v>55.666668000000001</v>
      </c>
      <c r="G22">
        <v>4090554000</v>
      </c>
      <c r="I22">
        <f t="shared" si="0"/>
        <v>29.318562770812861</v>
      </c>
      <c r="J22">
        <v>6.4798621114072184</v>
      </c>
    </row>
    <row r="23" spans="1:21" x14ac:dyDescent="0.2">
      <c r="A23" s="1">
        <v>43983</v>
      </c>
      <c r="B23">
        <v>57.200001</v>
      </c>
      <c r="C23">
        <v>72.512664999999998</v>
      </c>
      <c r="D23">
        <v>56.939999</v>
      </c>
      <c r="E23">
        <v>71.987335000000002</v>
      </c>
      <c r="F23">
        <v>71.987335000000002</v>
      </c>
      <c r="G23">
        <v>3836590500</v>
      </c>
      <c r="I23">
        <f t="shared" si="0"/>
        <v>32.501089254102823</v>
      </c>
      <c r="J23">
        <v>8.7171130828569083</v>
      </c>
    </row>
    <row r="24" spans="1:21" x14ac:dyDescent="0.2">
      <c r="A24" s="1">
        <v>44013</v>
      </c>
      <c r="B24">
        <v>72.199996999999996</v>
      </c>
      <c r="C24">
        <v>119.666</v>
      </c>
      <c r="D24">
        <v>72.033332999999999</v>
      </c>
      <c r="E24">
        <v>95.384003000000007</v>
      </c>
      <c r="F24">
        <v>95.384003000000007</v>
      </c>
      <c r="G24">
        <v>5679502500</v>
      </c>
      <c r="I24">
        <f t="shared" si="0"/>
        <v>74.145211750024771</v>
      </c>
      <c r="J24">
        <v>3.1770007137139249</v>
      </c>
    </row>
    <row r="25" spans="1:21" x14ac:dyDescent="0.2">
      <c r="A25" s="1">
        <v>44044</v>
      </c>
      <c r="B25">
        <v>96.613335000000006</v>
      </c>
      <c r="C25">
        <v>166.71333300000001</v>
      </c>
      <c r="D25">
        <v>91</v>
      </c>
      <c r="E25">
        <v>166.106674</v>
      </c>
      <c r="F25">
        <v>166.106674</v>
      </c>
      <c r="G25">
        <v>4672135200</v>
      </c>
      <c r="I25">
        <f t="shared" si="0"/>
        <v>-13.908741559655823</v>
      </c>
      <c r="J25">
        <v>-2.3460462023648194</v>
      </c>
    </row>
    <row r="26" spans="1:21" x14ac:dyDescent="0.2">
      <c r="A26" s="1">
        <v>44075</v>
      </c>
      <c r="B26">
        <v>167.38000500000001</v>
      </c>
      <c r="C26">
        <v>167.49667400000001</v>
      </c>
      <c r="D26">
        <v>109.959999</v>
      </c>
      <c r="E26">
        <v>143.00332599999999</v>
      </c>
      <c r="F26">
        <v>143.00332599999999</v>
      </c>
      <c r="G26">
        <v>5208854400</v>
      </c>
      <c r="I26">
        <f t="shared" si="0"/>
        <v>-9.5498911682655461</v>
      </c>
      <c r="J26">
        <v>16.066078845525883</v>
      </c>
    </row>
    <row r="27" spans="1:21" x14ac:dyDescent="0.2">
      <c r="A27" s="1">
        <v>44105</v>
      </c>
      <c r="B27">
        <v>146.91999799999999</v>
      </c>
      <c r="C27">
        <v>155.300003</v>
      </c>
      <c r="D27">
        <v>126.370003</v>
      </c>
      <c r="E27">
        <v>129.346664</v>
      </c>
      <c r="F27">
        <v>129.346664</v>
      </c>
      <c r="G27">
        <v>2500999200</v>
      </c>
      <c r="I27">
        <f t="shared" si="0"/>
        <v>46.273580739585206</v>
      </c>
      <c r="J27">
        <v>17.464419634314339</v>
      </c>
    </row>
    <row r="28" spans="1:21" x14ac:dyDescent="0.2">
      <c r="A28" s="1">
        <v>44136</v>
      </c>
      <c r="B28">
        <v>131.33332799999999</v>
      </c>
      <c r="C28">
        <v>202.60000600000001</v>
      </c>
      <c r="D28">
        <v>130.76666299999999</v>
      </c>
      <c r="E28">
        <v>189.199997</v>
      </c>
      <c r="F28">
        <v>189.199997</v>
      </c>
      <c r="G28">
        <v>2347796400</v>
      </c>
      <c r="I28">
        <f t="shared" si="0"/>
        <v>24.325228186975089</v>
      </c>
      <c r="J28">
        <v>-3.1938317773745326</v>
      </c>
    </row>
    <row r="29" spans="1:21" x14ac:dyDescent="0.2">
      <c r="A29" s="1">
        <v>44166</v>
      </c>
      <c r="B29">
        <v>199.19667100000001</v>
      </c>
      <c r="C29">
        <v>239.57333399999999</v>
      </c>
      <c r="D29">
        <v>180.403336</v>
      </c>
      <c r="E29">
        <v>235.22332800000001</v>
      </c>
      <c r="F29">
        <v>235.22332800000001</v>
      </c>
      <c r="G29">
        <v>3589038000</v>
      </c>
      <c r="I29">
        <f t="shared" si="0"/>
        <v>12.450585683406379</v>
      </c>
      <c r="J29">
        <v>19.795229427850185</v>
      </c>
    </row>
    <row r="30" spans="1:21" x14ac:dyDescent="0.2">
      <c r="A30" s="1">
        <v>44197</v>
      </c>
      <c r="B30">
        <v>239.820007</v>
      </c>
      <c r="C30">
        <v>300.133331</v>
      </c>
      <c r="D30">
        <v>239.06333900000001</v>
      </c>
      <c r="E30">
        <v>264.51001000000002</v>
      </c>
      <c r="F30">
        <v>264.51001000000002</v>
      </c>
      <c r="G30">
        <v>2117084400</v>
      </c>
      <c r="I30">
        <f t="shared" si="0"/>
        <v>-14.874045031414884</v>
      </c>
      <c r="J30">
        <v>11.111106345196166</v>
      </c>
    </row>
    <row r="31" spans="1:21" x14ac:dyDescent="0.2">
      <c r="A31" s="1">
        <v>44228</v>
      </c>
      <c r="B31">
        <v>271.42999300000002</v>
      </c>
      <c r="C31">
        <v>293.5</v>
      </c>
      <c r="D31">
        <v>206.33332799999999</v>
      </c>
      <c r="E31">
        <v>225.16667200000001</v>
      </c>
      <c r="F31">
        <v>225.16667200000001</v>
      </c>
      <c r="G31">
        <v>1568573700</v>
      </c>
      <c r="I31">
        <f t="shared" si="0"/>
        <v>-1.1206569682745915</v>
      </c>
      <c r="J31">
        <v>4.7008563505945551</v>
      </c>
    </row>
    <row r="32" spans="1:21" x14ac:dyDescent="0.2">
      <c r="A32" s="1">
        <v>44256</v>
      </c>
      <c r="B32">
        <v>230.03666699999999</v>
      </c>
      <c r="C32">
        <v>240.36999499999999</v>
      </c>
      <c r="D32">
        <v>179.83000200000001</v>
      </c>
      <c r="E32">
        <v>222.643326</v>
      </c>
      <c r="F32">
        <v>222.643326</v>
      </c>
      <c r="G32">
        <v>2827357200</v>
      </c>
      <c r="I32">
        <f t="shared" si="0"/>
        <v>6.2147248015869128</v>
      </c>
      <c r="J32">
        <v>-5.7959318740534664</v>
      </c>
    </row>
    <row r="33" spans="1:10" x14ac:dyDescent="0.2">
      <c r="A33" s="1">
        <v>44287</v>
      </c>
      <c r="B33">
        <v>229.45666499999999</v>
      </c>
      <c r="C33">
        <v>260.26333599999998</v>
      </c>
      <c r="D33">
        <v>219.80667099999999</v>
      </c>
      <c r="E33">
        <v>236.479996</v>
      </c>
      <c r="F33">
        <v>236.479996</v>
      </c>
      <c r="G33">
        <v>2035619100</v>
      </c>
      <c r="I33">
        <f t="shared" si="0"/>
        <v>-11.871335620286461</v>
      </c>
      <c r="J33">
        <v>25.909875248839409</v>
      </c>
    </row>
    <row r="34" spans="1:10" x14ac:dyDescent="0.2">
      <c r="A34" s="1">
        <v>44317</v>
      </c>
      <c r="B34">
        <v>234.60000600000001</v>
      </c>
      <c r="C34">
        <v>235.33332799999999</v>
      </c>
      <c r="D34">
        <v>182.32666</v>
      </c>
      <c r="E34">
        <v>208.40666200000001</v>
      </c>
      <c r="F34">
        <v>208.40666200000001</v>
      </c>
      <c r="G34">
        <v>1875527400</v>
      </c>
      <c r="I34">
        <f t="shared" si="0"/>
        <v>8.7137348805097048</v>
      </c>
      <c r="J34">
        <v>2.2711673681527356</v>
      </c>
    </row>
    <row r="35" spans="1:10" x14ac:dyDescent="0.2">
      <c r="A35" s="1">
        <v>44348</v>
      </c>
      <c r="B35">
        <v>209.26666299999999</v>
      </c>
      <c r="C35">
        <v>232.53999300000001</v>
      </c>
      <c r="D35">
        <v>190.40666200000001</v>
      </c>
      <c r="E35">
        <v>226.566666</v>
      </c>
      <c r="F35">
        <v>226.566666</v>
      </c>
      <c r="G35">
        <v>1559765700</v>
      </c>
      <c r="I35">
        <f t="shared" si="0"/>
        <v>1.1034279861804608</v>
      </c>
      <c r="J35">
        <v>-6.1238257372319946</v>
      </c>
    </row>
    <row r="36" spans="1:10" x14ac:dyDescent="0.2">
      <c r="A36" s="1">
        <v>44378</v>
      </c>
      <c r="B36">
        <v>227.97332800000001</v>
      </c>
      <c r="C36">
        <v>233.33332799999999</v>
      </c>
      <c r="D36">
        <v>206.820007</v>
      </c>
      <c r="E36">
        <v>229.066666</v>
      </c>
      <c r="F36">
        <v>229.066666</v>
      </c>
      <c r="G36">
        <v>1345349400</v>
      </c>
      <c r="I36">
        <f t="shared" si="0"/>
        <v>7.0605380007582541</v>
      </c>
      <c r="J36">
        <v>-6.5949769901344251</v>
      </c>
    </row>
    <row r="37" spans="1:10" x14ac:dyDescent="0.2">
      <c r="A37" s="1">
        <v>44409</v>
      </c>
      <c r="B37">
        <v>233.33332799999999</v>
      </c>
      <c r="C37">
        <v>246.796661</v>
      </c>
      <c r="D37">
        <v>216.279999</v>
      </c>
      <c r="E37">
        <v>245.240005</v>
      </c>
      <c r="F37">
        <v>245.240005</v>
      </c>
      <c r="G37">
        <v>1143974700</v>
      </c>
      <c r="I37">
        <f t="shared" si="0"/>
        <v>5.4042332938298632</v>
      </c>
      <c r="J37">
        <v>8.6722957353889996</v>
      </c>
    </row>
    <row r="38" spans="1:10" x14ac:dyDescent="0.2">
      <c r="A38" s="1">
        <v>44440</v>
      </c>
      <c r="B38">
        <v>244.69332900000001</v>
      </c>
      <c r="C38">
        <v>266.33334400000001</v>
      </c>
      <c r="D38">
        <v>236.28334000000001</v>
      </c>
      <c r="E38">
        <v>258.49334700000003</v>
      </c>
      <c r="F38">
        <v>258.49334700000003</v>
      </c>
      <c r="G38">
        <v>1170513900</v>
      </c>
      <c r="I38">
        <f t="shared" si="0"/>
        <v>43.652959857415574</v>
      </c>
      <c r="J38">
        <v>20.6214631372832</v>
      </c>
    </row>
    <row r="39" spans="1:10" x14ac:dyDescent="0.2">
      <c r="A39" s="1">
        <v>44470</v>
      </c>
      <c r="B39">
        <v>259.46667500000001</v>
      </c>
      <c r="C39">
        <v>371.73666400000002</v>
      </c>
      <c r="D39">
        <v>254.529999</v>
      </c>
      <c r="E39">
        <v>371.33334400000001</v>
      </c>
      <c r="F39">
        <v>371.33334400000001</v>
      </c>
      <c r="G39">
        <v>1586803800</v>
      </c>
      <c r="I39">
        <f t="shared" si="0"/>
        <v>2.7612187716705705</v>
      </c>
      <c r="J39">
        <v>12.353642451617308</v>
      </c>
    </row>
    <row r="40" spans="1:10" x14ac:dyDescent="0.2">
      <c r="A40" s="1">
        <v>44501</v>
      </c>
      <c r="B40">
        <v>381.66665599999999</v>
      </c>
      <c r="C40">
        <v>414.49667399999998</v>
      </c>
      <c r="D40">
        <v>326.20001200000002</v>
      </c>
      <c r="E40">
        <v>381.58667000000003</v>
      </c>
      <c r="F40">
        <v>381.58667000000003</v>
      </c>
      <c r="G40">
        <v>1947334500</v>
      </c>
      <c r="I40">
        <f t="shared" si="0"/>
        <v>-7.6854519053299208</v>
      </c>
      <c r="J40">
        <v>8.7784329233056173</v>
      </c>
    </row>
    <row r="41" spans="1:10" x14ac:dyDescent="0.2">
      <c r="A41" s="1">
        <v>44531</v>
      </c>
      <c r="B41">
        <v>386.89999399999999</v>
      </c>
      <c r="C41">
        <v>390.94665500000002</v>
      </c>
      <c r="D41">
        <v>295.37332199999997</v>
      </c>
      <c r="E41">
        <v>352.26001000000002</v>
      </c>
      <c r="F41">
        <v>352.26001000000002</v>
      </c>
      <c r="G41">
        <v>1530167700</v>
      </c>
      <c r="I41">
        <f t="shared" si="0"/>
        <v>-11.360931943424413</v>
      </c>
      <c r="J41">
        <v>-2.2628801709332387</v>
      </c>
    </row>
    <row r="42" spans="1:10" x14ac:dyDescent="0.2">
      <c r="A42" s="1">
        <v>44562</v>
      </c>
      <c r="B42">
        <v>382.58334400000001</v>
      </c>
      <c r="C42">
        <v>402.66665599999999</v>
      </c>
      <c r="D42">
        <v>264.00332600000002</v>
      </c>
      <c r="E42">
        <v>312.23998999999998</v>
      </c>
      <c r="F42">
        <v>312.23998999999998</v>
      </c>
      <c r="G42">
        <v>1916006400</v>
      </c>
      <c r="I42">
        <f t="shared" si="0"/>
        <v>-7.0768158172180184</v>
      </c>
      <c r="J42">
        <v>-13.052803685015682</v>
      </c>
    </row>
    <row r="43" spans="1:10" x14ac:dyDescent="0.2">
      <c r="A43" s="1">
        <v>44593</v>
      </c>
      <c r="B43">
        <v>311.73666400000002</v>
      </c>
      <c r="C43">
        <v>315.92334</v>
      </c>
      <c r="D43">
        <v>233.33332799999999</v>
      </c>
      <c r="E43">
        <v>290.14334100000002</v>
      </c>
      <c r="F43">
        <v>290.14334100000002</v>
      </c>
      <c r="G43">
        <v>1391126700</v>
      </c>
      <c r="I43">
        <f t="shared" si="0"/>
        <v>23.80088088942216</v>
      </c>
      <c r="J43">
        <v>-3.7015892188800734</v>
      </c>
    </row>
    <row r="44" spans="1:10" x14ac:dyDescent="0.2">
      <c r="A44" s="1">
        <v>44621</v>
      </c>
      <c r="B44">
        <v>289.89334100000002</v>
      </c>
      <c r="C44">
        <v>371.58999599999999</v>
      </c>
      <c r="D44">
        <v>252.01333600000001</v>
      </c>
      <c r="E44">
        <v>359.20001200000002</v>
      </c>
      <c r="F44">
        <v>359.20001200000002</v>
      </c>
      <c r="G44">
        <v>1729272900</v>
      </c>
      <c r="I44">
        <f t="shared" si="0"/>
        <v>-19.194511051408313</v>
      </c>
      <c r="J44">
        <v>-16.262564148122649</v>
      </c>
    </row>
    <row r="45" spans="1:10" x14ac:dyDescent="0.2">
      <c r="A45" s="1">
        <v>44652</v>
      </c>
      <c r="B45">
        <v>360.383331</v>
      </c>
      <c r="C45">
        <v>384.290009</v>
      </c>
      <c r="D45">
        <v>273.89999399999999</v>
      </c>
      <c r="E45">
        <v>290.25332600000002</v>
      </c>
      <c r="F45">
        <v>290.25332600000002</v>
      </c>
      <c r="G45">
        <v>1520959800</v>
      </c>
      <c r="I45">
        <f t="shared" si="0"/>
        <v>-12.919748592303826</v>
      </c>
      <c r="J45">
        <v>-2.7470387041176374</v>
      </c>
    </row>
    <row r="46" spans="1:10" x14ac:dyDescent="0.2">
      <c r="A46" s="1">
        <v>44682</v>
      </c>
      <c r="B46">
        <v>286.92334</v>
      </c>
      <c r="C46">
        <v>318.5</v>
      </c>
      <c r="D46">
        <v>206.856674</v>
      </c>
      <c r="E46">
        <v>252.75332599999999</v>
      </c>
      <c r="F46">
        <v>252.75332599999999</v>
      </c>
      <c r="G46">
        <v>1948221600</v>
      </c>
      <c r="I46">
        <f t="shared" si="0"/>
        <v>-11.18877383239656</v>
      </c>
      <c r="J46">
        <v>-18.640358299756336</v>
      </c>
    </row>
    <row r="47" spans="1:10" x14ac:dyDescent="0.2">
      <c r="A47" s="1">
        <v>44713</v>
      </c>
      <c r="B47">
        <v>251.720001</v>
      </c>
      <c r="C47">
        <v>264.209991</v>
      </c>
      <c r="D47">
        <v>208.69332900000001</v>
      </c>
      <c r="E47">
        <v>224.47332800000001</v>
      </c>
      <c r="F47">
        <v>224.47332800000001</v>
      </c>
      <c r="G47">
        <v>2011227900</v>
      </c>
      <c r="I47">
        <f t="shared" si="0"/>
        <v>32.376526265962411</v>
      </c>
      <c r="J47">
        <v>31.985622018304692</v>
      </c>
    </row>
    <row r="48" spans="1:10" x14ac:dyDescent="0.2">
      <c r="A48" s="1">
        <v>44743</v>
      </c>
      <c r="B48">
        <v>227</v>
      </c>
      <c r="C48">
        <v>298.32000699999998</v>
      </c>
      <c r="D48">
        <v>216.16667200000001</v>
      </c>
      <c r="E48">
        <v>297.14999399999999</v>
      </c>
      <c r="F48">
        <v>297.14999399999999</v>
      </c>
      <c r="G48">
        <v>1744884000</v>
      </c>
      <c r="I48">
        <f t="shared" si="0"/>
        <v>-7.2488673851361369</v>
      </c>
      <c r="J48">
        <v>3.7440428003770272</v>
      </c>
    </row>
    <row r="49" spans="1:10" x14ac:dyDescent="0.2">
      <c r="A49" s="1">
        <v>44774</v>
      </c>
      <c r="B49">
        <v>301.27667200000002</v>
      </c>
      <c r="C49">
        <v>314.66665599999999</v>
      </c>
      <c r="D49">
        <v>271.80999800000001</v>
      </c>
      <c r="E49">
        <v>275.60998499999999</v>
      </c>
      <c r="F49">
        <v>275.60998499999999</v>
      </c>
      <c r="G49">
        <v>1695263200</v>
      </c>
      <c r="I49">
        <f t="shared" si="0"/>
        <v>-3.7589294887121039</v>
      </c>
      <c r="J49">
        <v>-25.776220956627032</v>
      </c>
    </row>
    <row r="50" spans="1:10" x14ac:dyDescent="0.2">
      <c r="A50" s="1">
        <v>44805</v>
      </c>
      <c r="B50">
        <v>272.57998700000002</v>
      </c>
      <c r="C50">
        <v>313.79998799999998</v>
      </c>
      <c r="D50">
        <v>262.47000100000002</v>
      </c>
      <c r="E50">
        <v>265.25</v>
      </c>
      <c r="F50">
        <v>265.25</v>
      </c>
      <c r="G50">
        <v>1299271000</v>
      </c>
      <c r="I50">
        <f t="shared" si="0"/>
        <v>-14.216779264844481</v>
      </c>
      <c r="J50">
        <v>19.375002331333647</v>
      </c>
    </row>
    <row r="51" spans="1:10" x14ac:dyDescent="0.2">
      <c r="A51" s="1">
        <v>44835</v>
      </c>
      <c r="B51">
        <v>254.5</v>
      </c>
      <c r="C51">
        <v>257.5</v>
      </c>
      <c r="D51">
        <v>198.58999600000001</v>
      </c>
      <c r="E51">
        <v>227.53999300000001</v>
      </c>
      <c r="F51">
        <v>227.53999300000001</v>
      </c>
      <c r="G51">
        <v>1735263100</v>
      </c>
      <c r="I51">
        <f t="shared" si="0"/>
        <v>-14.43262591644714</v>
      </c>
      <c r="J51">
        <v>3.9640765812806942</v>
      </c>
    </row>
    <row r="52" spans="1:10" x14ac:dyDescent="0.2">
      <c r="A52" s="1">
        <v>44866</v>
      </c>
      <c r="B52">
        <v>234.050003</v>
      </c>
      <c r="C52">
        <v>237.39999399999999</v>
      </c>
      <c r="D52">
        <v>166.19000199999999</v>
      </c>
      <c r="E52">
        <v>194.699997</v>
      </c>
      <c r="F52">
        <v>194.699997</v>
      </c>
      <c r="G52">
        <v>1885275300</v>
      </c>
      <c r="I52">
        <f t="shared" si="0"/>
        <v>-36.733435080638444</v>
      </c>
      <c r="J52">
        <v>-15.456340962671778</v>
      </c>
    </row>
    <row r="53" spans="1:10" x14ac:dyDescent="0.2">
      <c r="A53" s="1">
        <v>44896</v>
      </c>
      <c r="B53">
        <v>197.08000200000001</v>
      </c>
      <c r="C53">
        <v>198.91999799999999</v>
      </c>
      <c r="D53">
        <v>108.239998</v>
      </c>
      <c r="E53">
        <v>123.18</v>
      </c>
      <c r="F53">
        <v>123.18</v>
      </c>
      <c r="G53">
        <v>2944247700</v>
      </c>
      <c r="I53">
        <f t="shared" si="0"/>
        <v>40.623478649131343</v>
      </c>
      <c r="J53">
        <v>16.16510100668015</v>
      </c>
    </row>
    <row r="54" spans="1:10" x14ac:dyDescent="0.2">
      <c r="A54" s="1">
        <v>44927</v>
      </c>
      <c r="B54">
        <v>118.470001</v>
      </c>
      <c r="C54">
        <v>180.679993</v>
      </c>
      <c r="D54">
        <v>101.80999799999999</v>
      </c>
      <c r="E54">
        <v>173.220001</v>
      </c>
      <c r="F54">
        <v>173.220001</v>
      </c>
      <c r="G54">
        <v>3897499400</v>
      </c>
      <c r="I54">
        <f t="shared" si="0"/>
        <v>18.75649798662684</v>
      </c>
      <c r="J54">
        <v>-10.658778052430719</v>
      </c>
    </row>
    <row r="55" spans="1:10" x14ac:dyDescent="0.2">
      <c r="A55" s="1">
        <v>44958</v>
      </c>
      <c r="B55">
        <v>173.88999899999999</v>
      </c>
      <c r="C55">
        <v>217.64999399999999</v>
      </c>
      <c r="D55">
        <v>169.929993</v>
      </c>
      <c r="E55">
        <v>205.71000699999999</v>
      </c>
      <c r="F55">
        <v>205.71000699999999</v>
      </c>
      <c r="G55">
        <v>3624845100</v>
      </c>
      <c r="I55">
        <f t="shared" si="0"/>
        <v>0.85071213866616535</v>
      </c>
      <c r="J55">
        <v>10.972051387334544</v>
      </c>
    </row>
    <row r="56" spans="1:10" x14ac:dyDescent="0.2">
      <c r="A56" s="1">
        <v>44986</v>
      </c>
      <c r="B56">
        <v>206.21000699999999</v>
      </c>
      <c r="C56">
        <v>207.78999300000001</v>
      </c>
      <c r="D56">
        <v>163.91000399999999</v>
      </c>
      <c r="E56">
        <v>207.46000699999999</v>
      </c>
      <c r="F56">
        <v>207.46000699999999</v>
      </c>
      <c r="G56">
        <v>3311619900</v>
      </c>
      <c r="I56">
        <f t="shared" si="0"/>
        <v>-20.799193841731622</v>
      </c>
      <c r="J56">
        <v>-5.7142854821970905</v>
      </c>
    </row>
    <row r="57" spans="1:10" x14ac:dyDescent="0.2">
      <c r="A57" s="1">
        <v>45017</v>
      </c>
      <c r="B57">
        <v>199.91000399999999</v>
      </c>
      <c r="C57">
        <v>202.69000199999999</v>
      </c>
      <c r="D57">
        <v>152.36999499999999</v>
      </c>
      <c r="E57">
        <v>164.30999800000001</v>
      </c>
      <c r="F57">
        <v>164.30999800000001</v>
      </c>
      <c r="G57">
        <v>2505176300</v>
      </c>
      <c r="I57">
        <f t="shared" si="0"/>
        <v>24.112954465497573</v>
      </c>
      <c r="J57">
        <v>2.2716771715811723</v>
      </c>
    </row>
    <row r="58" spans="1:10" x14ac:dyDescent="0.2">
      <c r="A58" s="1">
        <v>45047</v>
      </c>
      <c r="B58">
        <v>163.16999799999999</v>
      </c>
      <c r="C58">
        <v>204.479996</v>
      </c>
      <c r="D58">
        <v>158.83000200000001</v>
      </c>
      <c r="E58">
        <v>203.929993</v>
      </c>
      <c r="F58">
        <v>203.929993</v>
      </c>
      <c r="G58">
        <v>2681994800</v>
      </c>
      <c r="I58">
        <f t="shared" si="0"/>
        <v>28.362672478491202</v>
      </c>
      <c r="J58">
        <v>26.083325758713656</v>
      </c>
    </row>
    <row r="59" spans="1:10" x14ac:dyDescent="0.2">
      <c r="A59" s="1">
        <v>45078</v>
      </c>
      <c r="B59">
        <v>202.58999600000001</v>
      </c>
      <c r="C59">
        <v>276.98998999999998</v>
      </c>
      <c r="D59">
        <v>199.36999499999999</v>
      </c>
      <c r="E59">
        <v>261.76998900000001</v>
      </c>
      <c r="F59">
        <v>261.76998900000001</v>
      </c>
      <c r="G59">
        <v>3440477900</v>
      </c>
      <c r="I59">
        <f t="shared" si="0"/>
        <v>2.1622050799719572</v>
      </c>
      <c r="J59">
        <v>-12.690018719752786</v>
      </c>
    </row>
    <row r="60" spans="1:10" x14ac:dyDescent="0.2">
      <c r="A60" s="1">
        <v>45108</v>
      </c>
      <c r="B60">
        <v>276.48998999999998</v>
      </c>
      <c r="C60">
        <v>299.290009</v>
      </c>
      <c r="D60">
        <v>254.11999499999999</v>
      </c>
      <c r="E60">
        <v>267.42999300000002</v>
      </c>
      <c r="F60">
        <v>267.42999300000002</v>
      </c>
      <c r="G60">
        <v>2392089000</v>
      </c>
    </row>
    <row r="61" spans="1:10" x14ac:dyDescent="0.2">
      <c r="A61" s="1">
        <v>45139</v>
      </c>
      <c r="B61">
        <v>266.26001000000002</v>
      </c>
      <c r="C61">
        <v>266.47000100000002</v>
      </c>
      <c r="D61">
        <v>212.36000100000001</v>
      </c>
      <c r="E61">
        <v>233.19000199999999</v>
      </c>
      <c r="F61">
        <v>233.19000199999999</v>
      </c>
      <c r="G61">
        <v>1721387200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2023-08-23T14:47:01Z</dcterms:created>
  <dcterms:modified xsi:type="dcterms:W3CDTF">2023-09-21T17:06:10Z</dcterms:modified>
</cp:coreProperties>
</file>