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6A7AD92C-ECEB-4955-B432-C78464879E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se Management Deadli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J3" i="1"/>
  <c r="J4" i="1"/>
  <c r="I3" i="1"/>
  <c r="I4" i="1"/>
  <c r="L3" i="1"/>
  <c r="L4" i="1"/>
  <c r="K3" i="1"/>
  <c r="K4" i="1"/>
  <c r="M3" i="1"/>
  <c r="M4" i="1"/>
  <c r="L2" i="1"/>
  <c r="K2" i="1"/>
  <c r="M2" i="1"/>
</calcChain>
</file>

<file path=xl/sharedStrings.xml><?xml version="1.0" encoding="utf-8"?>
<sst xmlns="http://schemas.openxmlformats.org/spreadsheetml/2006/main" count="19" uniqueCount="19">
  <si>
    <t>Client ID</t>
  </si>
  <si>
    <t>Client Name</t>
  </si>
  <si>
    <t>Caseworker</t>
  </si>
  <si>
    <t>Initial Intake Date</t>
  </si>
  <si>
    <t>Pre-Assessment</t>
  </si>
  <si>
    <t>Full Assessment</t>
  </si>
  <si>
    <t>Income Verification</t>
  </si>
  <si>
    <t>Confidentiality Statement</t>
  </si>
  <si>
    <t>Pre-Assessment Renewal</t>
  </si>
  <si>
    <t>Full Assessment Renewal</t>
  </si>
  <si>
    <t>Income Verification Renewal</t>
  </si>
  <si>
    <t>Confidentiality Statement Renewal</t>
  </si>
  <si>
    <t>Compliant</t>
  </si>
  <si>
    <t>John Doe</t>
  </si>
  <si>
    <t>SarahJ@caawc.org</t>
  </si>
  <si>
    <t>Jane Smith</t>
  </si>
  <si>
    <t>Caseworker B</t>
  </si>
  <si>
    <t>Sam Johnson</t>
  </si>
  <si>
    <t>Caseworker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</si>
</sst>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D05F0-4639-4954-82C4-F36C76499FA9}" name="Table1" displayName="Table1" ref="A1:M4" totalsRowShown="0">
  <autoFilter ref="A1:M4" xr:uid="{6AED05F0-4639-4954-82C4-F36C76499FA9}"/>
  <tableColumns count="13">
    <tableColumn id="1" xr3:uid="{C449725B-6350-4BC2-A07D-7CBC848E3E7A}" name="Client ID"/>
    <tableColumn id="2" xr3:uid="{D7B927C0-BE14-4123-8C46-3D925FA7F05A}" name="Client Name"/>
    <tableColumn id="3" xr3:uid="{45123CBC-7426-4998-9126-9ECD2B9E1885}" name="Caseworker"/>
    <tableColumn id="4" xr3:uid="{44B5B3EB-D698-4F77-8291-2459E27F26BE}" name="Initial Intake Date"/>
    <tableColumn id="5" xr3:uid="{7C321564-9F61-4F1A-9EBE-E2DE660E3A07}" name="Pre-Assessment"/>
    <tableColumn id="6" xr3:uid="{BAC830A1-0AC2-40B3-A095-74B6951411CB}" name="Full Assessment"/>
    <tableColumn id="8" xr3:uid="{0C6DF61F-EE23-402E-9733-58A409CEADFF}" name="Income Verification"/>
    <tableColumn id="11" xr3:uid="{C91F98CF-F1D5-4DF8-9961-270BEC77D2B9}" name="Confidentiality Statement"/>
    <tableColumn id="13" xr3:uid="{29507431-0BE0-4ED6-BC49-672673B97279}" name="Pre-Assessment Renewal" dataDxfId="4">
      <calculatedColumnFormula>IF(Table1[[#This Row],[Pre-Assessment]]&lt;&gt;"", EDATE(Table1[[#This Row],[Pre-Assessment]], 12), "")</calculatedColumnFormula>
    </tableColumn>
    <tableColumn id="14" xr3:uid="{17F8C730-E166-463F-B6C1-13C53795C3B5}" name="Full Assessment Renewal" dataDxfId="3">
      <calculatedColumnFormula>IF(Table1[[#This Row],[Full Assessment]]&lt;&gt;"", EDATE(Table1[[#This Row],[Full Assessment]], 3), "")</calculatedColumnFormula>
    </tableColumn>
    <tableColumn id="16" xr3:uid="{B750BCE6-FF9C-4C76-96F8-1228FABEC6DF}" name="Income Verification Renewal" dataDxfId="2">
      <calculatedColumnFormula>IF(Table1[[#This Row],[Income Verification]]&lt;&gt;"", EDATE(Table1[[#This Row],[Income Verification]], 12), "")</calculatedColumnFormula>
    </tableColumn>
    <tableColumn id="18" xr3:uid="{CDEB5F7E-E858-4CE0-B239-01E4F2B60AF4}" name="Confidentiality Statement Renewal" dataDxfId="1">
      <calculatedColumnFormula>IF(Table1[[#This Row],[Confidentiality Statement]]&lt;&gt;"", EDATE(Table1[[#This Row],[Confidentiality Statement]], 12), "")</calculatedColumnFormula>
    </tableColumn>
    <tableColumn id="24" xr3:uid="{4A73C528-15BE-44EC-9266-CFB98E950E4A}" name="Compliant" dataDxfId="0">
      <calculatedColumnFormula>IF(AND(
   OR(Table1[[#This Row],[Pre-Assessment Renewal]]="", Table1[[#This Row],[Pre-Assessment Renewal]]&gt;=TODAY()),OR(Table1[[#This Row],[Full Assessment Renewal]]="", Table1[[#This Row],[Full Assessment Renewal]]&gt;=TODAY()),
   OR(Table1[[#This Row],[Income Verification Renewal]]="", Table1[[#This Row],[Income Verification Renewal]]&gt;=TODAY()),
   OR(Table1[[#This Row],[Confidentiality Statement Renewal]]="", Table1[[#This Row],[Confidentiality Statement Renewal]]&gt;=TODAY())
), TRUE, 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arahJ@caaw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G1" workbookViewId="0">
      <selection activeCell="M1" sqref="M1:M1048576"/>
    </sheetView>
  </sheetViews>
  <sheetFormatPr defaultRowHeight="15"/>
  <cols>
    <col min="1" max="1" width="13.140625" customWidth="1"/>
    <col min="2" max="2" width="15" customWidth="1"/>
    <col min="3" max="3" width="16.42578125" customWidth="1"/>
    <col min="4" max="4" width="22.42578125" customWidth="1"/>
    <col min="5" max="5" width="30.5703125" customWidth="1"/>
    <col min="6" max="7" width="44.140625" customWidth="1"/>
    <col min="8" max="8" width="32.42578125" customWidth="1"/>
    <col min="9" max="9" width="30.7109375" bestFit="1" customWidth="1"/>
    <col min="10" max="12" width="29.42578125" customWidth="1"/>
    <col min="13" max="13" width="30.7109375" bestFit="1" customWidth="1"/>
    <col min="14" max="14" width="36.5703125" bestFit="1" customWidth="1"/>
    <col min="15" max="15" width="30.7109375" bestFit="1" customWidth="1"/>
    <col min="16" max="16" width="29.5703125" style="2" customWidth="1"/>
    <col min="17" max="17" width="28.7109375" style="2" bestFit="1" customWidth="1"/>
    <col min="18" max="18" width="27.85546875" style="2" customWidth="1"/>
    <col min="19" max="19" width="34.28515625" style="2" bestFit="1" customWidth="1"/>
    <col min="20" max="20" width="25.28515625" style="2" customWidth="1"/>
    <col min="21" max="21" width="27.42578125" style="2" bestFit="1" customWidth="1"/>
    <col min="22" max="22" width="33.28515625" style="2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P1"/>
      <c r="Q1"/>
      <c r="R1"/>
      <c r="S1"/>
      <c r="T1"/>
      <c r="U1"/>
      <c r="V1"/>
    </row>
    <row r="2" spans="1:22">
      <c r="A2">
        <v>101</v>
      </c>
      <c r="B2" t="s">
        <v>13</v>
      </c>
      <c r="C2" s="4" t="s">
        <v>14</v>
      </c>
      <c r="D2" s="2">
        <v>45672</v>
      </c>
      <c r="E2" s="2">
        <v>45672</v>
      </c>
      <c r="F2" s="2">
        <v>45823</v>
      </c>
      <c r="G2" s="2">
        <v>45432</v>
      </c>
      <c r="H2" s="3">
        <v>45726</v>
      </c>
      <c r="I2" s="3">
        <f>IF(Table1[[#This Row],[Pre-Assessment]]&lt;&gt;"", EDATE(Table1[[#This Row],[Pre-Assessment]], 12), "")</f>
        <v>46037</v>
      </c>
      <c r="J2" s="2">
        <f>IF(Table1[[#This Row],[Full Assessment]]&lt;&gt;"", EDATE(Table1[[#This Row],[Full Assessment]], 3), "")</f>
        <v>45915</v>
      </c>
      <c r="K2" s="2">
        <f>IF(Table1[[#This Row],[Income Verification]]&lt;&gt;"", EDATE(Table1[[#This Row],[Income Verification]], 12), "")</f>
        <v>45797</v>
      </c>
      <c r="L2" s="2">
        <f>IF(Table1[[#This Row],[Confidentiality Statement]]&lt;&gt;"", EDATE(Table1[[#This Row],[Confidentiality Statement]], 12), "")</f>
        <v>46091</v>
      </c>
      <c r="M2" s="3" t="b">
        <f ca="1">IF(AND(
   OR(Table1[[#This Row],[Pre-Assessment Renewal]]="", Table1[[#This Row],[Pre-Assessment Renewal]]&gt;=TODAY()),OR(Table1[[#This Row],[Full Assessment Renewal]]="", Table1[[#This Row],[Full Assessment Renewal]]&gt;=TODAY()),
   OR(Table1[[#This Row],[Income Verification Renewal]]="", Table1[[#This Row],[Income Verification Renewal]]&gt;=TODAY()),
   OR(Table1[[#This Row],[Confidentiality Statement Renewal]]="", Table1[[#This Row],[Confidentiality Statement Renewal]]&gt;=TODAY())
), TRUE, FALSE)</f>
        <v>0</v>
      </c>
      <c r="P2"/>
      <c r="Q2"/>
      <c r="R2"/>
      <c r="S2"/>
      <c r="T2"/>
      <c r="U2"/>
      <c r="V2"/>
    </row>
    <row r="3" spans="1:22">
      <c r="A3">
        <v>102</v>
      </c>
      <c r="B3" t="s">
        <v>15</v>
      </c>
      <c r="C3" t="s">
        <v>16</v>
      </c>
      <c r="D3" s="2">
        <v>45726</v>
      </c>
      <c r="E3" s="2">
        <v>45726</v>
      </c>
      <c r="F3" s="2">
        <v>45726</v>
      </c>
      <c r="G3" s="2">
        <v>45757</v>
      </c>
      <c r="H3" s="2">
        <v>45728</v>
      </c>
      <c r="I3" s="3">
        <f>IF(Table1[[#This Row],[Pre-Assessment]]&lt;&gt;"", EDATE(Table1[[#This Row],[Pre-Assessment]], 12), "")</f>
        <v>46091</v>
      </c>
      <c r="J3" s="2">
        <f>IF(Table1[[#This Row],[Full Assessment]]&lt;&gt;"", EDATE(Table1[[#This Row],[Full Assessment]], 3), "")</f>
        <v>45818</v>
      </c>
      <c r="K3" s="2">
        <f>IF(Table1[[#This Row],[Income Verification]]&lt;&gt;"", EDATE(Table1[[#This Row],[Income Verification]], 12), "")</f>
        <v>46122</v>
      </c>
      <c r="L3" s="2">
        <f>IF(Table1[[#This Row],[Confidentiality Statement]]&lt;&gt;"", EDATE(Table1[[#This Row],[Confidentiality Statement]], 12), "")</f>
        <v>46093</v>
      </c>
      <c r="M3" s="2" t="b">
        <f ca="1">IF(AND(
   OR(Table1[[#This Row],[Pre-Assessment Renewal]]="", Table1[[#This Row],[Pre-Assessment Renewal]]&gt;=TODAY()),OR(Table1[[#This Row],[Full Assessment Renewal]]="", Table1[[#This Row],[Full Assessment Renewal]]&gt;=TODAY()),
   OR(Table1[[#This Row],[Income Verification Renewal]]="", Table1[[#This Row],[Income Verification Renewal]]&gt;=TODAY()),
   OR(Table1[[#This Row],[Confidentiality Statement Renewal]]="", Table1[[#This Row],[Confidentiality Statement Renewal]]&gt;=TODAY())
), TRUE, FALSE)</f>
        <v>0</v>
      </c>
      <c r="P3"/>
      <c r="Q3"/>
      <c r="R3"/>
      <c r="S3"/>
      <c r="T3"/>
      <c r="U3"/>
      <c r="V3"/>
    </row>
    <row r="4" spans="1:22">
      <c r="A4">
        <v>4521</v>
      </c>
      <c r="B4" t="s">
        <v>17</v>
      </c>
      <c r="C4" t="s">
        <v>18</v>
      </c>
      <c r="D4" s="2">
        <v>45828</v>
      </c>
      <c r="E4" s="2">
        <v>45828</v>
      </c>
      <c r="F4" s="2">
        <v>45828</v>
      </c>
      <c r="G4" s="2">
        <v>45858</v>
      </c>
      <c r="H4" s="2">
        <v>45833</v>
      </c>
      <c r="I4" s="2">
        <f>IF(Table1[[#This Row],[Pre-Assessment]]&lt;&gt;"", EDATE(Table1[[#This Row],[Pre-Assessment]], 12), "")</f>
        <v>46193</v>
      </c>
      <c r="J4" s="2">
        <f>IF(Table1[[#This Row],[Full Assessment]]&lt;&gt;"", EDATE(Table1[[#This Row],[Full Assessment]], 3), "")</f>
        <v>45920</v>
      </c>
      <c r="K4" s="2">
        <f>IF(Table1[[#This Row],[Income Verification]]&lt;&gt;"", EDATE(Table1[[#This Row],[Income Verification]], 12), "")</f>
        <v>46223</v>
      </c>
      <c r="L4" s="2">
        <f>IF(Table1[[#This Row],[Confidentiality Statement]]&lt;&gt;"", EDATE(Table1[[#This Row],[Confidentiality Statement]], 12), "")</f>
        <v>46198</v>
      </c>
      <c r="M4" s="2" t="b">
        <f ca="1">IF(AND(
   OR(Table1[[#This Row],[Pre-Assessment Renewal]]="", Table1[[#This Row],[Pre-Assessment Renewal]]&gt;=TODAY()),OR(Table1[[#This Row],[Full Assessment Renewal]]="", Table1[[#This Row],[Full Assessment Renewal]]&gt;=TODAY()),
   OR(Table1[[#This Row],[Income Verification Renewal]]="", Table1[[#This Row],[Income Verification Renewal]]&gt;=TODAY()),
   OR(Table1[[#This Row],[Confidentiality Statement Renewal]]="", Table1[[#This Row],[Confidentiality Statement Renewal]]&gt;=TODAY())
), TRUE, FALSE)</f>
        <v>1</v>
      </c>
      <c r="P4"/>
      <c r="Q4"/>
      <c r="R4"/>
      <c r="S4"/>
      <c r="T4"/>
      <c r="U4"/>
      <c r="V4"/>
    </row>
  </sheetData>
  <conditionalFormatting sqref="I2:I4">
    <cfRule type="expression" dxfId="13" priority="2">
      <formula>I2&lt;TODAY()</formula>
    </cfRule>
    <cfRule type="expression" dxfId="12" priority="3">
      <formula>AND(I2&gt;=TODAY(), I2&lt;=TODAY()+14)</formula>
    </cfRule>
  </conditionalFormatting>
  <conditionalFormatting sqref="J2:J4">
    <cfRule type="expression" dxfId="11" priority="4">
      <formula>J2&lt;TODAY()</formula>
    </cfRule>
    <cfRule type="expression" dxfId="10" priority="5">
      <formula>AND(J2&gt;=TODAY(), J2&lt;=TODAY()+14)</formula>
    </cfRule>
  </conditionalFormatting>
  <conditionalFormatting sqref="K2:K4">
    <cfRule type="expression" dxfId="9" priority="8">
      <formula>K2&lt;TODAY()</formula>
    </cfRule>
    <cfRule type="expression" dxfId="8" priority="9">
      <formula>AND(K2&gt;=TODAY(), K2&lt;=TODAY()+14)</formula>
    </cfRule>
  </conditionalFormatting>
  <conditionalFormatting sqref="L2:L4">
    <cfRule type="expression" dxfId="7" priority="12">
      <formula>L2&lt;TODAY()</formula>
    </cfRule>
    <cfRule type="expression" dxfId="6" priority="13">
      <formula>AND(L2&gt;=TODAY(), L2&lt;=TODAY()+14)</formula>
    </cfRule>
  </conditionalFormatting>
  <conditionalFormatting sqref="M1:M1048576">
    <cfRule type="containsText" dxfId="5" priority="1" operator="containsText" text="FALSE">
      <formula>NOT(ISERROR(SEARCH("FALSE",M1)))</formula>
    </cfRule>
  </conditionalFormatting>
  <dataValidations count="2">
    <dataValidation type="list" allowBlank="1" showInputMessage="1" showErrorMessage="1" sqref="G1 G5:G1048576" xr:uid="{A3A187DE-26BF-4800-8646-BAAC6D0582B8}">
      <formula1>"Yes, No"</formula1>
    </dataValidation>
    <dataValidation allowBlank="1" showInputMessage="1" showErrorMessage="1" sqref="G2:G4" xr:uid="{7942385E-7D94-436F-A143-25D80AAD1809}"/>
  </dataValidations>
  <hyperlinks>
    <hyperlink ref="C2" r:id="rId1" xr:uid="{9B42BF08-6F9B-46D5-BC71-822A30BECA32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2025-08-05T22:01:27Z</dcterms:created>
  <dcterms:modified xsi:type="dcterms:W3CDTF">2025-08-06T20:34:48Z</dcterms:modified>
  <cp:category/>
  <cp:contentStatus/>
</cp:coreProperties>
</file>