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796" documentId="8_{92B9E575-630F-4CF1-8BE6-62436F8D9809}" xr6:coauthVersionLast="47" xr6:coauthVersionMax="47" xr10:uidLastSave="{C77C7FF2-CBF1-464D-B88F-23D6B0E2873F}"/>
  <bookViews>
    <workbookView xWindow="-108" yWindow="-108" windowWidth="23256" windowHeight="12456" tabRatio="777" activeTab="5" xr2:uid="{85B49E4A-AEBC-4047-8A8B-BE3068E810C9}"/>
  </bookViews>
  <sheets>
    <sheet name="Malt milling weekly shchedule" sheetId="18" r:id="rId1"/>
    <sheet name="Mash Kettle" sheetId="17" r:id="rId2"/>
    <sheet name="Lauter Tun" sheetId="15" r:id="rId3"/>
    <sheet name="Wort kettle" sheetId="19" r:id="rId4"/>
    <sheet name="Whirlpool" sheetId="20" r:id="rId5"/>
    <sheet name="Wort way" sheetId="21" r:id="rId6"/>
    <sheet name="Dark khó lọc" sheetId="16" r:id="rId7"/>
    <sheet name="Action" sheetId="22" r:id="rId8"/>
    <sheet name="chỉnh parameter 29_11" sheetId="23" r:id="rId9"/>
  </sheets>
  <definedNames>
    <definedName name="_xlnm.Print_Area" localSheetId="8">'chỉnh parameter 29_11'!$A$1:$J$27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3" l="1"/>
  <c r="I18" i="23"/>
  <c r="H18" i="23"/>
  <c r="G18" i="23"/>
  <c r="F18" i="23"/>
  <c r="E18" i="23"/>
  <c r="D18" i="23"/>
  <c r="J17" i="23"/>
  <c r="I17" i="23"/>
  <c r="H17" i="23"/>
  <c r="G17" i="23"/>
  <c r="F17" i="23"/>
  <c r="E17" i="23"/>
  <c r="D17" i="23"/>
  <c r="H17" i="22"/>
  <c r="J18" i="22"/>
  <c r="K18" i="22"/>
  <c r="L18" i="22"/>
  <c r="M18" i="22"/>
  <c r="J17" i="22"/>
  <c r="K17" i="22"/>
  <c r="L17" i="22"/>
  <c r="M17" i="22"/>
  <c r="I18" i="22"/>
  <c r="I17" i="22"/>
  <c r="H18" i="22"/>
  <c r="G18" i="22"/>
  <c r="G17" i="22"/>
  <c r="M92" i="16"/>
  <c r="M91" i="16"/>
  <c r="I89" i="16"/>
  <c r="L92" i="16"/>
  <c r="L91" i="16"/>
  <c r="K92" i="16"/>
  <c r="K91" i="16"/>
  <c r="J92" i="16"/>
  <c r="J91" i="16"/>
  <c r="F73" i="16"/>
  <c r="E73" i="16"/>
  <c r="G73" i="16"/>
  <c r="V73" i="16"/>
  <c r="W73" i="16"/>
  <c r="J89" i="16" l="1"/>
  <c r="K89" i="16"/>
  <c r="L89" i="16"/>
  <c r="M89" i="16"/>
</calcChain>
</file>

<file path=xl/sharedStrings.xml><?xml version="1.0" encoding="utf-8"?>
<sst xmlns="http://schemas.openxmlformats.org/spreadsheetml/2006/main" count="2064" uniqueCount="657">
  <si>
    <t>PROCEDURE MILLING FOR BANA DARK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</si>
  <si>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</si>
  <si>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</si>
  <si>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</si>
  <si>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</si>
  <si>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</si>
  <si>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</si>
  <si>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</si>
  <si>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</si>
  <si>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 xml:space="preserve"> [min.sec]</t>
  </si>
  <si>
    <t xml:space="preserve"> chuyển step sau 10s</t>
  </si>
  <si>
    <t>and</t>
  </si>
  <si>
    <t>Nghiền special malt trong phểu nhập liệu đã đổ theo đúng số lượng và chủng loại theo recipe</t>
  </si>
  <si>
    <t>[2] Milling Special malt</t>
  </si>
  <si>
    <t>sequence time:</t>
  </si>
  <si>
    <t>emptying</t>
  </si>
  <si>
    <t>1. Delay time 2 phút khi LS empty</t>
  </si>
  <si>
    <t>(1</t>
  </si>
  <si>
    <t>Grist increasing sum scale activate</t>
  </si>
  <si>
    <t>without value</t>
  </si>
  <si>
    <t>2. Hopper level switch báo empty</t>
  </si>
  <si>
    <t>and 2)</t>
  </si>
  <si>
    <t>Chương trình tiến hành nghiền bigbag với bigbag ưu tiên chọn sẳn</t>
  </si>
  <si>
    <t>[3] Milling from Bigbag with priority</t>
  </si>
  <si>
    <t xml:space="preserve">1. Delay 3 phút khi đến số lượng </t>
  </si>
  <si>
    <t>Grist/ increasing sum scale activate</t>
  </si>
  <si>
    <t>[kg]</t>
  </si>
  <si>
    <t>2. Nghiền 243 kg sẽ ngưng</t>
  </si>
  <si>
    <t>Grist/ numeral input</t>
  </si>
  <si>
    <t xml:space="preserve">3. Nghiền còn 27kg sẽ đóng slide valve </t>
  </si>
  <si>
    <t>Chờ tín hiệu yêu cầu mashing đang cài, hoặc chờ để mashing mẻ tiếp theo thời gian sau 180 phút</t>
  </si>
  <si>
    <t>[4] Rest</t>
  </si>
  <si>
    <t>sau 180 phút chuyển qua next step</t>
  </si>
  <si>
    <t>Khởi chạy mash kettle</t>
  </si>
  <si>
    <t>[5] Start mash kettle</t>
  </si>
  <si>
    <t>Parial system CIP MK/LT</t>
  </si>
  <si>
    <t>Without value</t>
  </si>
  <si>
    <t>Start recipe. Alternative</t>
  </si>
  <si>
    <t xml:space="preserve"> [NO..NO.]</t>
  </si>
  <si>
    <t>recipe.recipe alternative</t>
  </si>
  <si>
    <t>kiểm tra và loading recipe MK</t>
  </si>
  <si>
    <t>Kết nối recipe giữa milling và mash kettle</t>
  </si>
  <si>
    <t>[6] 1. synchron with mash kettle</t>
  </si>
  <si>
    <t>parial system sync (same brew number)</t>
  </si>
  <si>
    <t>synchron.partial systems/partial system</t>
  </si>
  <si>
    <t>[7] Grist discharge, 2 2. synchron with MK</t>
  </si>
  <si>
    <t>Vận chuyển grist malt qua mash kettle để tiến hành mashing</t>
  </si>
  <si>
    <t>partial system/ numeral input</t>
  </si>
  <si>
    <t>when level switch free</t>
  </si>
  <si>
    <t>1. Delay 3 phút khi LS  báo empty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</si>
  <si>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</si>
  <si>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</si>
  <si>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</si>
  <si>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</si>
  <si>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</si>
  <si>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mashing, trở vể trạng thái Complete</t>
  </si>
  <si>
    <t>Complete procedure</t>
  </si>
  <si>
    <t>PROCEDURE MASH KETTLE FOR BANA DARK PRODUCTION</t>
  </si>
  <si>
    <t>Mash kettle process</t>
  </si>
  <si>
    <t>chương trình tự động mở các van để xả toàn bộ dịch còn sót lại bên trong</t>
  </si>
  <si>
    <t xml:space="preserve">1. drain trong 1.30 giây </t>
  </si>
  <si>
    <t>[2] Empty to drain</t>
  </si>
  <si>
    <t>Level switch bridged</t>
  </si>
  <si>
    <t>2. Level switch của LT sáng lên</t>
  </si>
  <si>
    <t>Mở van đáy cấp nước vào dưới đáy mash kettle tạo lớp đệm bên dưới tăng khả năng hòa trộn và tránh vón cục</t>
  </si>
  <si>
    <t>[3] Foundation water</t>
  </si>
  <si>
    <t>Water mixer mash kettle/regulate</t>
  </si>
  <si>
    <r>
      <t>[</t>
    </r>
    <r>
      <rPr>
        <sz val="10"/>
        <color theme="1"/>
        <rFont val="Calibri Light"/>
        <family val="2"/>
      </rPr>
      <t>°</t>
    </r>
    <r>
      <rPr>
        <sz val="10"/>
        <color theme="1"/>
        <rFont val="Calibri"/>
        <family val="2"/>
        <scheme val="minor"/>
      </rPr>
      <t>C]</t>
    </r>
  </si>
  <si>
    <t>fill nước nóng vào đáy MK 2.2 hl sau đó chuyển step</t>
  </si>
  <si>
    <t>Mixer water MK/increase set point dosing</t>
  </si>
  <si>
    <t>[hl]</t>
  </si>
  <si>
    <t>[4] 1. Synchron with malt milling</t>
  </si>
  <si>
    <t>Mash kettle bottom template/regulate</t>
  </si>
  <si>
    <t>[°C]</t>
  </si>
  <si>
    <t>Agitator mash kettle</t>
  </si>
  <si>
    <t>%</t>
  </si>
  <si>
    <t>Partial system sync (same brew number)</t>
  </si>
  <si>
    <t>synchron partial systems/Partial systems</t>
  </si>
  <si>
    <t>Nước nóng kết hợp với grist malt cho vào nồi mash kettle với tỉ lệ nhất định. Với mục đích: Chuyển tinh bột → đường (lên men được)
Phân hủy protein → amino acid (FAN) cho nấm men phát triển và giải phóng chất màu, hương vị từ malt</t>
  </si>
  <si>
    <t>delayed</t>
  </si>
  <si>
    <t>[5] Mash in</t>
  </si>
  <si>
    <t>Mixer water MK/increasing set point dosing</t>
  </si>
  <si>
    <t>1. Cấp nước masshing 7.0 hl</t>
  </si>
  <si>
    <t>Agitator mash kettle/from manual valve</t>
  </si>
  <si>
    <t>Agitator mash kettle/increase manual valve per sec</t>
  </si>
  <si>
    <t>[%/sec]</t>
  </si>
  <si>
    <t>Agitator mash kettle/increasing to manual valve (NM)</t>
  </si>
  <si>
    <t>Mixer water MK/actual value &gt;=, then next line release</t>
  </si>
  <si>
    <t>khi đủ 3hl sẽ dosing Cacl2</t>
  </si>
  <si>
    <t>CaCl2 mash tun/increasing set point dosing</t>
  </si>
  <si>
    <t>[ml]</t>
  </si>
  <si>
    <t xml:space="preserve">2. dosing 200 ml CaCl2 </t>
  </si>
  <si>
    <t>[6] 2. Synchron with malt milling</t>
  </si>
  <si>
    <t>Agitator mash kettle/manual valve</t>
  </si>
  <si>
    <t>[7] 1. Rinse after mash in</t>
  </si>
  <si>
    <t>dùng nước nóng rửa lại mash kettke thông qua pre-masher và spray ball để tránh dính vào thành thiết bị gây ảnh hưởng chất lượng, rinse theo cycle</t>
  </si>
  <si>
    <t>1. Rinse 0.8 hl nước nóng</t>
  </si>
  <si>
    <t>Mash kettle [kettle.pre masher]/cycle extern pause. Impuls</t>
  </si>
  <si>
    <t xml:space="preserve"> [sec.sec]</t>
  </si>
  <si>
    <t>sau khi mashing xong mash được giữ ở nhiệt độ 58oC để thủy phân protein</t>
  </si>
  <si>
    <t>1. Rest sau 10 phút</t>
  </si>
  <si>
    <t xml:space="preserve">(1 and, </t>
  </si>
  <si>
    <t>[8] Rest 58 oC</t>
  </si>
  <si>
    <t xml:space="preserve">2. Giữ ở nhiệt độ 58 oC </t>
  </si>
  <si>
    <t>not 2)</t>
  </si>
  <si>
    <t>Mash kettle bottom template/difference &gt;=, then error (NM)</t>
  </si>
  <si>
    <t>Nâng nhiệt lên theo yêu cầu của recipe</t>
  </si>
  <si>
    <t>1. heat lên 60-61 oC chuyển step</t>
  </si>
  <si>
    <t>[9] Heat up to 61 oC</t>
  </si>
  <si>
    <t>Mash kettle heating jaket/regulate</t>
  </si>
  <si>
    <t>Mash kettle bottom template/actual value &gt;=, then sequence release</t>
  </si>
  <si>
    <t>Quá trình đường hóa, chuyển tinh bột thành đường lên men được</t>
  </si>
  <si>
    <t>1. Rest sau 30 phút</t>
  </si>
  <si>
    <t>[10] Rest 61 oC</t>
  </si>
  <si>
    <t xml:space="preserve">2. Giữ ở nhiệt độ 61 oC </t>
  </si>
  <si>
    <t>1. heat lên 66-64 oC chuyển step</t>
  </si>
  <si>
    <t>[11] Heat up to 64 oC</t>
  </si>
  <si>
    <t xml:space="preserve">2. Giữ ở nhiệt độ 64 oC </t>
  </si>
  <si>
    <t>[12] Rest 64 oC</t>
  </si>
  <si>
    <t>1. heat lên 71-72 oC chuyển step</t>
  </si>
  <si>
    <t>[13] Heat up 72 oC</t>
  </si>
  <si>
    <t>1. Rest sau 20 phút</t>
  </si>
  <si>
    <t>[14] Rest 72 oC</t>
  </si>
  <si>
    <t xml:space="preserve">2. Giữ ở nhiệt độ 72oC </t>
  </si>
  <si>
    <t>gọi chương trình để Lauter tun chuẩn bị quá trình lọc</t>
  </si>
  <si>
    <t>[15] Start lauter tun</t>
  </si>
  <si>
    <t>Partial system CIP MK/LT/ release inquire</t>
  </si>
  <si>
    <t>Partial recipe. Alternative</t>
  </si>
  <si>
    <t>1. heat lên 77.5-78 oC chuyển step</t>
  </si>
  <si>
    <t>[16] Heat up 78 oC</t>
  </si>
  <si>
    <t xml:space="preserve">Sau khi đường hóa xong giữ ở nhiệt độ 78oC để diệt tất cả enzyme còn sót </t>
  </si>
  <si>
    <t>1. Rest sau 3 phút</t>
  </si>
  <si>
    <t xml:space="preserve">2. Giữ ở nhiệt độ 78oC </t>
  </si>
  <si>
    <t>[17] Rest 78 oC</t>
  </si>
  <si>
    <t>[18] 1. Synchron with lauter tun</t>
  </si>
  <si>
    <t>1. Delay 3 phút sẽ chuyển step</t>
  </si>
  <si>
    <t>[19] Transfer to lauter tun</t>
  </si>
  <si>
    <t>Bơm tất cả mash sau khi đường hóa qua lauter tun</t>
  </si>
  <si>
    <t>2. LS mash kette báo empty</t>
  </si>
  <si>
    <t>mash pump/from manual valve</t>
  </si>
  <si>
    <t>pump speed</t>
  </si>
  <si>
    <t>mash pump/increase manual valve per sec</t>
  </si>
  <si>
    <t>mash pump/increasing to manual value (NM)</t>
  </si>
  <si>
    <t>Mash/ increasing sum counter activate</t>
  </si>
  <si>
    <t>dùng nước nóng rửa lại mash kettke thông qua spray ball sau đó bơm hết vào MK để tránh dính vào thành thiết bị gây ảnh hưởng chất lượng</t>
  </si>
  <si>
    <t>1. Delay 15s khi LS báo empty sẽ chuyển step</t>
  </si>
  <si>
    <t>20/07/2026 Mischa chỉnh lên 25s</t>
  </si>
  <si>
    <t>[20] Rinse mash kettle to lauter tun</t>
  </si>
  <si>
    <t>2. Rinse 0.6 hl nước nóng bơm qua LT</t>
  </si>
  <si>
    <t>mash pump/manual valve</t>
  </si>
  <si>
    <t>lấy nước nóng đuổi ống để sạch lượng mash còn sót
Rinse nước theo cycle mỗi 6s</t>
  </si>
  <si>
    <t>[21] Rinse mash pipes</t>
  </si>
  <si>
    <t>1. Rinse 0.5 hl nước nóng</t>
  </si>
  <si>
    <t>MK mash pipe [input pipe.output pipe]/cycle extern pause.impuls</t>
  </si>
  <si>
    <t>[22] 2.Synchron with lauter tun</t>
  </si>
  <si>
    <t>dùng nước nóng rửa lại mash kettke thông qua spray ball sau đómở van đáy để xả hết ra ngoài, đảm bảo MK sạch sau khi rửa</t>
  </si>
  <si>
    <t>[22] Rinse to drain</t>
  </si>
  <si>
    <t>Water mixer mash kettle/manual value</t>
  </si>
  <si>
    <t>valve position</t>
  </si>
  <si>
    <t>1. Rinse 1 hl nước nóng</t>
  </si>
  <si>
    <t xml:space="preserve"> Complete procedure</t>
  </si>
  <si>
    <t>PROCEDURE LAUTER TUN FOR BANA DARK PRODUCTION</t>
  </si>
  <si>
    <t>Lauter tun process</t>
  </si>
  <si>
    <t>Lautering process</t>
  </si>
  <si>
    <t xml:space="preserve">1. drain trong 30 giây </t>
  </si>
  <si>
    <t>and 3)</t>
  </si>
  <si>
    <t>rake manual value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</si>
  <si>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</si>
  <si>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</si>
  <si>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</si>
  <si>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</si>
  <si>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</si>
  <si>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</si>
  <si>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</si>
  <si>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>Water mixer manual value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</si>
  <si>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</si>
  <si>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</si>
  <si>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</si>
  <si>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</si>
  <si>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</si>
  <si>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</si>
  <si>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</si>
  <si>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</si>
  <si>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</si>
  <si>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</si>
  <si>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</si>
  <si>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</si>
  <si>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</si>
  <si>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</si>
  <si>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</si>
  <si>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</si>
  <si>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</si>
  <si>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</si>
  <si>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</si>
  <si>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</si>
  <si>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</si>
  <si>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partial system syns (same brew number)</t>
  </si>
  <si>
    <t>Fill mash từ MK qua Lauter tun</t>
  </si>
  <si>
    <t>[8] 5 Fill, 2. Synchron with mash kettle</t>
  </si>
  <si>
    <t>PLC controled</t>
  </si>
  <si>
    <t>synchron partial systems/Partial system</t>
  </si>
  <si>
    <t>start wort kettle lên chuẩn bị cho quá trình production</t>
  </si>
  <si>
    <t xml:space="preserve">[9] Start wort kettle </t>
  </si>
  <si>
    <t xml:space="preserve">partial system release inquire </t>
  </si>
  <si>
    <t>without valve</t>
  </si>
  <si>
    <t>start recipe. alternative</t>
  </si>
  <si>
    <t>recipe.recipe.alternative</t>
  </si>
  <si>
    <t>[10] Circulation</t>
  </si>
  <si>
    <t>sau khi chuyển hết mash từ MK qua LT thì bơm sẽ chạy để circualtion trước khi đưa wort qua wort kettle</t>
  </si>
  <si>
    <t>chạy tuần hoàn wort 10 phút ở vận tốc bơm 28%</t>
  </si>
  <si>
    <t>lauter pump valve</t>
  </si>
  <si>
    <t xml:space="preserve">Kiểm tra trạng thái của wk, nếu wk ready sẽ chuyển wort qua </t>
  </si>
  <si>
    <t>[11] 1. Synchron with  wort kettle</t>
  </si>
  <si>
    <t>Tiến hành lọc first wort. Ở bước này không dùng nước rửa bả hèm và không dùng bơm, chỉ chảy tự do</t>
  </si>
  <si>
    <t>partial system/numeral input</t>
  </si>
  <si>
    <t>[No.]</t>
  </si>
  <si>
    <t>Polygon flow rate 1..16</t>
  </si>
  <si>
    <t>1. Control flow theo polygon 7.00</t>
  </si>
  <si>
    <t>Polygon Rake height 1..16</t>
  </si>
  <si>
    <t>2. Control rake theo polygon 16.00</t>
  </si>
  <si>
    <t>Later wort</t>
  </si>
  <si>
    <t>3. lọc được 6.2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</si>
  <si>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</si>
  <si>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</si>
  <si>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</si>
  <si>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</si>
  <si>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</si>
  <si>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</si>
  <si>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</si>
  <si>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</si>
  <si>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</si>
  <si>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</si>
  <si>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</si>
  <si>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[13] Second wort</t>
  </si>
  <si>
    <t>2. Control rake theo polygon 15.00</t>
  </si>
  <si>
    <t>3. lọc được 3 hl sẽ next step</t>
  </si>
  <si>
    <t>(3</t>
  </si>
  <si>
    <t>lên 3,5hl</t>
  </si>
  <si>
    <t>Mixer water LT</t>
  </si>
  <si>
    <t>sparging water</t>
  </si>
  <si>
    <t>4. Nước rửa bả hèm đạt 3 hl</t>
  </si>
  <si>
    <t>and 4)</t>
  </si>
  <si>
    <t>water mixer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</si>
  <si>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</si>
  <si>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</si>
  <si>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</si>
  <si>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3. lọc được 4 hl sẽ next step</t>
  </si>
  <si>
    <t>giảm 3,5hl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</si>
  <si>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</si>
  <si>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</si>
  <si>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</si>
  <si>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</si>
  <si>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</si>
  <si>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giảm 3hl</t>
  </si>
  <si>
    <t>[15] Second wort</t>
  </si>
  <si>
    <t>5. Diff. pressure đạt setting 400 mm sẽ "deep cut"</t>
  </si>
  <si>
    <t>sau khi lọc first wort xong sẽ chuyển sang step second wort 4, ở bước này có dùng nước nóng để rửa bả hèm</t>
  </si>
  <si>
    <t>1. Control flow theo polygon 15.00</t>
  </si>
  <si>
    <t>[16] Second wort</t>
  </si>
  <si>
    <t>4. Nước rửa bả hèm đạt 2.2 hl</t>
  </si>
  <si>
    <t>Mischa chỉnh về 1,8hl (20/05/2026)</t>
  </si>
  <si>
    <t>sau khi lọc first wort xong sẽ chuyển sang step second wort 5, ở bước này có dùng nước nóng để rửa bả hèm</t>
  </si>
  <si>
    <t>3. lọc được 1.3 hl sẽ next step</t>
  </si>
  <si>
    <t>Mischa chỉnh về 0,9hl (20/05/2026)</t>
  </si>
  <si>
    <t>[17] Second wort</t>
  </si>
  <si>
    <t xml:space="preserve">4. Không dùng nước rửa bả hèm </t>
  </si>
  <si>
    <t>[18] Start following recipe</t>
  </si>
  <si>
    <t>chuyển qua procedure "romove spent grain"</t>
  </si>
  <si>
    <t>start follow recipe . Alternative</t>
  </si>
  <si>
    <t>[No..No]</t>
  </si>
  <si>
    <t>PROCEDURE WORT KETTLE FOR BANA HELLES PRODUCTION</t>
  </si>
  <si>
    <t>Wort Kettle process</t>
  </si>
  <si>
    <t>Wort Kettle Process</t>
  </si>
  <si>
    <t>Parametre setting</t>
  </si>
  <si>
    <t>khởi chạy chương trình</t>
  </si>
  <si>
    <t>partial system wort kettle</t>
  </si>
  <si>
    <t xml:space="preserve">Monitoring time </t>
  </si>
  <si>
    <t>[min.sec]:</t>
  </si>
  <si>
    <t>[2]25 Enter hop sorts into brew protocol</t>
  </si>
  <si>
    <t>cho hoa vào bình chứa và xác nhận trên hệ thống</t>
  </si>
  <si>
    <t>stepoint hop archive [silo.sort]</t>
  </si>
  <si>
    <t>[No..No.]</t>
  </si>
  <si>
    <t>dosage.hop sort</t>
  </si>
  <si>
    <t>archives quantity</t>
  </si>
  <si>
    <t>[3] 2 Empty to drain</t>
  </si>
  <si>
    <t>Monitoring time [min.sec]:</t>
  </si>
  <si>
    <t>1. LS báo empty</t>
  </si>
  <si>
    <t xml:space="preserve"> level switch bridged</t>
  </si>
  <si>
    <t xml:space="preserve">2. drain delay 30 giây </t>
  </si>
  <si>
    <t>[4] 45 Start Whirlpool</t>
  </si>
  <si>
    <t>Gọi chương trình cho nồi lắng xoáy tâm</t>
  </si>
  <si>
    <t>Partial system CIP Wh</t>
  </si>
  <si>
    <t>partial system release inquere</t>
  </si>
  <si>
    <t>Partial system Whirlpool</t>
  </si>
  <si>
    <t>start recepe.altenative</t>
  </si>
  <si>
    <t>recipe.recipe altrnative</t>
  </si>
  <si>
    <t>[5] 47 1. Synchron with lauter tun</t>
  </si>
  <si>
    <t>Chương trình đợi dịch đường từ nồi lọc đưa qua nồi đun sôi</t>
  </si>
  <si>
    <t>Partial system lauter tun</t>
  </si>
  <si>
    <t xml:space="preserve">synchron.partial systems/partial system </t>
  </si>
  <si>
    <t>Chạy chương trình duy trì mức nhiệt độ không quá 84 ℃</t>
  </si>
  <si>
    <t>`</t>
  </si>
  <si>
    <t>numeral input</t>
  </si>
  <si>
    <t xml:space="preserve">        0=forward; 1=backward;</t>
  </si>
  <si>
    <t>Lauter wort</t>
  </si>
  <si>
    <t>actual value &gt;=, then next line release</t>
  </si>
  <si>
    <t xml:space="preserve"> [hl]</t>
  </si>
  <si>
    <t>Heating free</t>
  </si>
  <si>
    <t>Wort kettle temperature</t>
  </si>
  <si>
    <t>actual value &lt;=, then set</t>
  </si>
  <si>
    <t>[℃]</t>
  </si>
  <si>
    <t>Heating start</t>
  </si>
  <si>
    <t>[6] 16 fill and hold temperature</t>
  </si>
  <si>
    <t>actual value &lt;=, then reset</t>
  </si>
  <si>
    <t>Heating stop</t>
  </si>
  <si>
    <t>Smartboil return temperature</t>
  </si>
  <si>
    <t>regulate</t>
  </si>
  <si>
    <t>actual value &gt;=, then sequence release</t>
  </si>
  <si>
    <t>wort pump</t>
  </si>
  <si>
    <t>manual value</t>
  </si>
  <si>
    <t xml:space="preserve"> [%]</t>
  </si>
  <si>
    <t>Kettte condenser water temperature</t>
  </si>
  <si>
    <t>Chạy chương trình duy trì mức nhiệt độ không quá 90 ℃</t>
  </si>
  <si>
    <t xml:space="preserve">       0=forward; 1=backward;</t>
  </si>
  <si>
    <t>[7] 16 fill and hold temperature</t>
  </si>
  <si>
    <t>Chạy chương trình tăng nhiệt độ lên 95.40 ℃ và đợi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</si>
  <si>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</si>
  <si>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</si>
  <si>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</si>
  <si>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</si>
  <si>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 xml:space="preserve">      0=forward; 1=backward;</t>
  </si>
  <si>
    <t>[9] 5 1st boil with pump 5 min.</t>
  </si>
  <si>
    <t>actual value &lt;=, then error</t>
  </si>
  <si>
    <t>1. Boil đến 95 oC</t>
  </si>
  <si>
    <t>Kettle [time boilding]</t>
  </si>
  <si>
    <t>2. Time boiling 5 phút</t>
  </si>
  <si>
    <t>Kettle [time enegy discharge]</t>
  </si>
  <si>
    <t>Lấy hoa bia từ bình chứa số 1, lấy 0.10hl để trộn hoa bia, đưa vào nồi đun số.</t>
  </si>
  <si>
    <t>Setpoint hop archive [silo.sort]</t>
  </si>
  <si>
    <t xml:space="preserve"> [kg]</t>
  </si>
  <si>
    <t>Cast out wort</t>
  </si>
  <si>
    <t>increasing set point dosing</t>
  </si>
  <si>
    <t>shove out</t>
  </si>
  <si>
    <t>[10] 24 1. hop dosing</t>
  </si>
  <si>
    <t>circulating</t>
  </si>
  <si>
    <t xml:space="preserve">1. time dosing hop 3'15'' </t>
  </si>
  <si>
    <t>Hot water WK</t>
  </si>
  <si>
    <t>hl]</t>
  </si>
  <si>
    <t>rinsing</t>
  </si>
  <si>
    <t>2. rinse line dosing 0.1 hl nước nóng</t>
  </si>
  <si>
    <t>[11] 5 2nd boil no pump 8 min</t>
  </si>
  <si>
    <t>tiếp tục đun sôi dịch đường với nhiệt độ 95 ℃, Không dùng bơm với thời gian 8 phút</t>
  </si>
  <si>
    <t>1. nhiệt độ boil 95 oC</t>
  </si>
  <si>
    <t>Kettle [time boild]</t>
  </si>
  <si>
    <t>2. time boiling 8 phút</t>
  </si>
  <si>
    <t>[12] 6 Split DMS 5 min.</t>
  </si>
  <si>
    <t>công đoạn tách</t>
  </si>
  <si>
    <t>[13] 5 3rd boil no pump 5 min.</t>
  </si>
  <si>
    <t>Duy trì đun sôi dịch đường với nhiệt độ 95 ℃, Không dùng bơm với thời gian 5 phút</t>
  </si>
  <si>
    <t>2. time boiling 5 phút</t>
  </si>
  <si>
    <t>[14] 24 2. hop dosing</t>
  </si>
  <si>
    <t>Lấy hoa bia từ bình chứa số 2, lấy 0.10hl để trộn hoa bia, đưa vào nồi đun số.</t>
  </si>
  <si>
    <t xml:space="preserve"> shove out</t>
  </si>
  <si>
    <t>sequence time [min.sec]</t>
  </si>
  <si>
    <t>Duy trì đun sôi dịch đường với nhiệt độ 95 ℃, Không dùng bơm với thời gian 12 phút</t>
  </si>
  <si>
    <t>[15] 5 4th boil no pump 12min.</t>
  </si>
  <si>
    <t>Kettle [time boiling]</t>
  </si>
  <si>
    <t>2. time boiling 12 phút</t>
  </si>
  <si>
    <t>[16] 6 Split DMS 5min.</t>
  </si>
  <si>
    <t>[17] 5 5th boil with pump 17min.</t>
  </si>
  <si>
    <t>2. time boiling 17phút</t>
  </si>
  <si>
    <t>[18] 8 Protein rest</t>
  </si>
  <si>
    <t>1. Time rest 3 phút</t>
  </si>
  <si>
    <t>[19] 9 circulate before cast out</t>
  </si>
  <si>
    <t>chạy tuần hoàn dịch đường trong nồi đun sôi</t>
  </si>
  <si>
    <t>1. Time circulate 30 giây</t>
  </si>
  <si>
    <t>[20] 49 1.Synchron with Whirlpool</t>
  </si>
  <si>
    <t>tiếp nhập chương trình song song cùng nồi lắng</t>
  </si>
  <si>
    <t>chuyển dịch đường từ nồi đun qua nồi lắng</t>
  </si>
  <si>
    <t>[min.sec]</t>
  </si>
  <si>
    <t>[21] 10 Cast out</t>
  </si>
  <si>
    <t xml:space="preserve">[min.sec] </t>
  </si>
  <si>
    <t>1. LS WK báo empty</t>
  </si>
  <si>
    <t xml:space="preserve"> [hl/h]</t>
  </si>
  <si>
    <t>2. Delay time empty 0.30 giây</t>
  </si>
  <si>
    <t>increasing sun couter activate</t>
  </si>
  <si>
    <t>[22] 13. Emptying boiler pipes</t>
  </si>
  <si>
    <t>1. Delay 15 giấy</t>
  </si>
  <si>
    <t>kết thúc quá trình chuyền dịch đường</t>
  </si>
  <si>
    <t>partial system mash kettle</t>
  </si>
  <si>
    <t>1. LS báo empty 0.05 giây</t>
  </si>
  <si>
    <t>[23] 15 Cast out - fixed value</t>
  </si>
  <si>
    <t>tráng lại bằng nước nóng và đẩy xuống nồi lắng</t>
  </si>
  <si>
    <t xml:space="preserve"> delayed</t>
  </si>
  <si>
    <t xml:space="preserve">1. LS báo empty </t>
  </si>
  <si>
    <t>[24] 11 Rinse to whirlpool</t>
  </si>
  <si>
    <t>2. delay time empty 0.05 giây</t>
  </si>
  <si>
    <t>3. Rinse volume 0.5 hl</t>
  </si>
  <si>
    <t>Kettle [kettle.smartboil]</t>
  </si>
  <si>
    <t>cycle extern pause.inpuls</t>
  </si>
  <si>
    <t>[sec.sec]</t>
  </si>
  <si>
    <t>[25] 49 2.Synchron with Whirlpool</t>
  </si>
  <si>
    <t>hoàn tất chuyển qua nồi lắng</t>
  </si>
  <si>
    <t>partial system whirlpool</t>
  </si>
  <si>
    <t>partial system sync (same brew number)</t>
  </si>
  <si>
    <t>[26] 23 Rinse hop doser</t>
  </si>
  <si>
    <t>làm sạch 3 bình chứa hoa bia</t>
  </si>
  <si>
    <t>1. rinse time 1 phút</t>
  </si>
  <si>
    <t>làm sạch và làm khô ráo nước trong nồi đun sôi</t>
  </si>
  <si>
    <t>[27] 12 Rinse to drain</t>
  </si>
  <si>
    <t>1. rinse 0.5 hl nước nóng</t>
  </si>
  <si>
    <t xml:space="preserve">(1 </t>
  </si>
  <si>
    <t xml:space="preserve">2. rinse theo cycle </t>
  </si>
  <si>
    <t>[28] 14 Empty system</t>
  </si>
  <si>
    <t>kết thúc chương trình đun sối</t>
  </si>
  <si>
    <t>[min.sec] Level switch bridged</t>
  </si>
  <si>
    <t>PROCEDURE WHIRLPOOL FOR BANA DARK PRODUCTION</t>
  </si>
  <si>
    <t>Whirlpool process</t>
  </si>
  <si>
    <t>[1] 1 Start Position</t>
  </si>
  <si>
    <t>1. chuyển step sau 10s</t>
  </si>
  <si>
    <t>[2] Start Wort way</t>
  </si>
  <si>
    <t>start wort way lên chuẩn bị cho quá trình production</t>
  </si>
  <si>
    <t>(2</t>
  </si>
  <si>
    <t>mở van để xả toàn bộ dịch còn sót lại bên trong</t>
  </si>
  <si>
    <t>[3]  Empty to drain</t>
  </si>
  <si>
    <t>[4] 1. Synchron with Wort way</t>
  </si>
  <si>
    <t>kế nối tín hiệu với wort way</t>
  </si>
  <si>
    <t>[5] 1. Synchron with Wort kettle</t>
  </si>
  <si>
    <t>kế nối tín hiệu với wort kettle</t>
  </si>
  <si>
    <t>fill wort sau boiling vào whirlpool</t>
  </si>
  <si>
    <t>[6] Filling, 2. Synchron with Wort kettle</t>
  </si>
  <si>
    <t>Cash out wort/actual value &gt;=, then activate</t>
  </si>
  <si>
    <t>[7] Trup rest</t>
  </si>
  <si>
    <t>giữ 15 phút để trúp đóng, kết tụ lại thành khối</t>
  </si>
  <si>
    <t>Lắng xoáy trong 15 phút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</si>
  <si>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</si>
  <si>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</si>
  <si>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</si>
  <si>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</si>
  <si>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</si>
  <si>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wort bơm qua PHE để làm và cấp vào FST</t>
  </si>
  <si>
    <t>[10] Wort cooling, 3. Synchron with Wort way</t>
  </si>
  <si>
    <t>switchover</t>
  </si>
  <si>
    <t>[11] 4. Synchron with Wort way</t>
  </si>
  <si>
    <t>Sau hạ lạnh xong trup còn bên trong whirlpool, sẽ được rinse bằng nước nóng để xả ra ngoài, làm sạch hệ thống</t>
  </si>
  <si>
    <t>Partial system Whirlpool/ sequence time:</t>
  </si>
  <si>
    <t>dosage - added up</t>
  </si>
  <si>
    <t>Drain và fushing theo interval</t>
  </si>
  <si>
    <t>outlet - added up</t>
  </si>
  <si>
    <t>[12] Mix trup</t>
  </si>
  <si>
    <t>mixing - added up</t>
  </si>
  <si>
    <t>Wort cooling pump/ manual value</t>
  </si>
  <si>
    <t>xả hết lượng trup và nước rinse trong whirlpool</t>
  </si>
  <si>
    <t>[13] Empty to drain</t>
  </si>
  <si>
    <t xml:space="preserve">2. drain delay 60 giây </t>
  </si>
  <si>
    <t>dùng nước vệ sinh whirlpool trước khi dùng cho mẻ tiếp theo</t>
  </si>
  <si>
    <t>[14]  Rinse Whirlpool</t>
  </si>
  <si>
    <t>partial system Whirlpool/numeral input</t>
  </si>
  <si>
    <t>rinse cycles</t>
  </si>
  <si>
    <t xml:space="preserve"> Complete</t>
  </si>
  <si>
    <t>PROCEDURE WORT WAY FOR BANA DARK PRODUCTION</t>
  </si>
  <si>
    <t>Wort Way process</t>
  </si>
  <si>
    <t>Wort way process (UG)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</si>
  <si>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</si>
  <si>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</si>
  <si>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</si>
  <si>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</si>
  <si>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</si>
  <si>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</si>
  <si>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</si>
  <si>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</si>
  <si>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</si>
  <si>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</si>
  <si>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</si>
  <si>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</si>
  <si>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partial system release inquire</t>
  </si>
  <si>
    <t>start recipe.alternative</t>
  </si>
  <si>
    <t>[NO..NO.]</t>
  </si>
  <si>
    <t>[4] 49  1. Synchron with CIP</t>
  </si>
  <si>
    <t>partial system slave-sync</t>
  </si>
  <si>
    <t>[NO.] synchron</t>
  </si>
  <si>
    <t>Monitoring time [min.sec]</t>
  </si>
  <si>
    <t>- Chạy CIP với caustic</t>
  </si>
  <si>
    <t>wort cooling pump</t>
  </si>
  <si>
    <t>- Cip caustic nhiệt độ 75 ℃, thời gian 30 phút</t>
  </si>
  <si>
    <t>wortpool [pause.drenage]</t>
  </si>
  <si>
    <t>[5] 2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</si>
  <si>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</si>
  <si>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</si>
  <si>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</si>
  <si>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</si>
  <si>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</si>
  <si>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</si>
  <si>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</si>
  <si>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</si>
  <si>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</si>
  <si>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</si>
  <si>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</si>
  <si>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</si>
  <si>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</si>
  <si>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</si>
  <si>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Valve position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</si>
  <si>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</si>
  <si>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</si>
  <si>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</si>
  <si>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</si>
  <si>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</si>
  <si>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</si>
  <si>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</si>
  <si>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</si>
  <si>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</si>
  <si>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</si>
  <si>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</si>
  <si>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</si>
  <si>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</si>
  <si>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</si>
  <si>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</si>
  <si>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</si>
  <si>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</si>
  <si>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</si>
  <si>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</si>
  <si>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</si>
  <si>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slave-sync</t>
  </si>
  <si>
    <t>[16] 25 End brew protocol</t>
  </si>
  <si>
    <t>Hoàn tất bước chuyển dịch đường</t>
  </si>
  <si>
    <t>[17] 48 4.Synchron with Whirlpool</t>
  </si>
  <si>
    <t>Làm sạch nồi lắng xoáy</t>
  </si>
  <si>
    <t xml:space="preserve">Recipe thống số cài đặt Dark trong quá trình lọc </t>
  </si>
  <si>
    <t xml:space="preserve">Thông số flow và chiều cao nâng hạ cánh cào thực tế ứng với Diff. Pressure trong quá trình lọc </t>
  </si>
  <si>
    <t>Polygon trong quá trình Lọc (BN Pale)</t>
  </si>
  <si>
    <t>Polygon trong quá trình Lọc (BN Dark)</t>
  </si>
  <si>
    <t>Polygon trong quá trình Lọc (PQ Dark)</t>
  </si>
  <si>
    <t>Step</t>
  </si>
  <si>
    <t>Step production</t>
  </si>
  <si>
    <t>Funtion name</t>
  </si>
  <si>
    <t>Ba Na Dark Original</t>
  </si>
  <si>
    <t>Ba Na Dark Currunt</t>
  </si>
  <si>
    <t xml:space="preserve">Ba Na Pale Ale </t>
  </si>
  <si>
    <t>PQ Dark</t>
  </si>
  <si>
    <t>Setting</t>
  </si>
  <si>
    <t>Ba Ba Dark</t>
  </si>
  <si>
    <t xml:space="preserve">Ba Na Pale </t>
  </si>
  <si>
    <t>Diff. Pressure</t>
  </si>
  <si>
    <t xml:space="preserve">First wort </t>
  </si>
  <si>
    <t>Monitering time [min.sec]</t>
  </si>
  <si>
    <t>Setpoint flow rate (hl/h)</t>
  </si>
  <si>
    <t>Polygon flow rate [No.]:</t>
  </si>
  <si>
    <t>Polygon Rake height [No.]:</t>
  </si>
  <si>
    <t>Flow rate PLC controled/Lauter pump (hl/h)</t>
  </si>
  <si>
    <t>Setpoint rake height (mm)</t>
  </si>
  <si>
    <t>Rake lauter tun/ motor speed(%)</t>
  </si>
  <si>
    <t>Rate gear lauter tun PLC controled/Lauter pump (mm)</t>
  </si>
  <si>
    <t>Diff. pressure/ PW MAX pressure diff.deep cut</t>
  </si>
  <si>
    <t xml:space="preserve">Partial system lauter tun </t>
  </si>
  <si>
    <t>0.00 0=off; 1=on; deep cut at step begin</t>
  </si>
  <si>
    <t>Second wort 1</t>
  </si>
  <si>
    <t>Mixed water LT</t>
  </si>
  <si>
    <t>Water mixer lauter tun</t>
  </si>
  <si>
    <t>Second wort 2</t>
  </si>
  <si>
    <t>Second wort 3</t>
  </si>
  <si>
    <t>Second wort 4</t>
  </si>
  <si>
    <t>N/A</t>
  </si>
  <si>
    <t>Second wort 5</t>
  </si>
  <si>
    <t>5 Why vấn để khó lọc nhãn Ba Na Dark &amp; Đề xuất</t>
  </si>
  <si>
    <t>Trial ngày 22/11/2025</t>
  </si>
  <si>
    <t>Trial ngày 23/11/2025</t>
  </si>
  <si>
    <t>STT</t>
  </si>
  <si>
    <t>Phân tích</t>
  </si>
  <si>
    <t>Material Name</t>
  </si>
  <si>
    <t>Batch/Lot</t>
  </si>
  <si>
    <t>Ưu tiên thực hiên</t>
  </si>
  <si>
    <t>Đề xuất hành động</t>
  </si>
  <si>
    <t>Trial mẻ 495 ngày 22-23/11</t>
  </si>
  <si>
    <t>Trial mẻ 496 ngày 22-23/12</t>
  </si>
  <si>
    <t>Trial Mẻ 497 ngày 22-23/13</t>
  </si>
  <si>
    <t>Trial Mẻ 498 ngày 22-23/14</t>
  </si>
  <si>
    <t>Trial Mẻ 499 ngày 22-23/15</t>
  </si>
  <si>
    <t>Material</t>
  </si>
  <si>
    <t>- Pilsner malt</t>
  </si>
  <si>
    <t>Vừa qua Lot malt mới (không có COA để so sánh, độ nhớt và protein)</t>
  </si>
  <si>
    <t>- Thay lot/ batch nguyên liệu mới nhập của Special malt
- Riêng Pilsner thì không thay thế được</t>
  </si>
  <si>
    <t>- Pilsner Malt: Không thay đổi</t>
  </si>
  <si>
    <t>- Munich</t>
  </si>
  <si>
    <t>B078</t>
  </si>
  <si>
    <t>- CaraArom</t>
  </si>
  <si>
    <t>A339</t>
  </si>
  <si>
    <t>B014</t>
  </si>
  <si>
    <t>- CaraAmber</t>
  </si>
  <si>
    <t>A324</t>
  </si>
  <si>
    <t>B048</t>
  </si>
  <si>
    <t>B289</t>
  </si>
  <si>
    <t>- Carafa type II</t>
  </si>
  <si>
    <t>A333</t>
  </si>
  <si>
    <t>Machine</t>
  </si>
  <si>
    <t xml:space="preserve">- Khe nghiền giữa h 2 trục: 0.8 mm, tăng lên: 0.86 mm -&gt; vãn khó lọc
- Lưới lọc vệ sinh trước sản xuất: OK
- Nước rửa bả vẫn set: 78oC (có dao động như các brand khác: 75-80oC)
- CIP đầy đủ
</t>
  </si>
  <si>
    <t>-&gt; Tăng khe trục nghiền lên 0.86 mm vẫn chưa hiệu quả</t>
  </si>
  <si>
    <r>
      <rPr>
        <b/>
        <sz val="11"/>
        <color theme="1"/>
        <rFont val="Calibri"/>
        <family val="2"/>
        <scheme val="minor"/>
      </rPr>
      <t>- Tăng kích thước khe nghiền từ 0.8 mm lên 1.1 mm (referance PQ)</t>
    </r>
    <r>
      <rPr>
        <sz val="11"/>
        <color theme="1"/>
        <rFont val="Calibri"/>
        <family val="2"/>
        <scheme val="minor"/>
      </rPr>
      <t xml:space="preserve">
- Trial 1 mẽ và follow OE first wort để quyết định </t>
    </r>
  </si>
  <si>
    <t xml:space="preserve"> Khe Nghiền: 1.0 mm</t>
  </si>
  <si>
    <t>Methol</t>
  </si>
  <si>
    <t xml:space="preserve">- Tăng tỉ lệ nước mashing lên thêm 1 hl và Circulation lên từ 10 phút lên 20 phút: giảm độ nhớt: -&gt; rút ngắn thời gian lọc: 30-40 phút
- Tăng cánh khoáy từ 2% lên 5%-10%, Giảm thời gian không đáng kể, </t>
  </si>
  <si>
    <t>-&gt; Giảm độ nhớt có hiệu quả nhưng chưa nhiều</t>
  </si>
  <si>
    <t xml:space="preserve">- Nâng tỉ lệ nước mashing lên và giảm nước Sparging tương ứng. Áp dụng thêm 2 hl </t>
  </si>
  <si>
    <t>- Nâng nước ở step Foundation từ 2.2 hl lên 4.2 ah để Mashing (giảm nước sparging tương ứng -&gt;  Giảm độ nhớt</t>
  </si>
  <si>
    <t>Program</t>
  </si>
  <si>
    <r>
      <t xml:space="preserve">- Không thay đổi Recipe trong quá trình nấu Dark
- Có thấy khác biệt ở step "Second wort 2 và 4" về cách control flow và cách nâng hạ cánh cào so với recipe lúc đầu mới sản xuất::
</t>
    </r>
    <r>
      <rPr>
        <i/>
        <sz val="11"/>
        <color theme="1"/>
        <rFont val="Calibri"/>
        <family val="2"/>
        <scheme val="minor"/>
      </rPr>
      <t>1. Polygon flow rate [No.]
2. Polygon Rake height [No.]:</t>
    </r>
    <r>
      <rPr>
        <sz val="11"/>
        <color theme="1"/>
        <rFont val="Calibri"/>
        <family val="2"/>
        <scheme val="minor"/>
      </rPr>
      <t xml:space="preserve">
-&gt; Control đúng với Recipe hiện tại (polygon flow &amp; Rake)
- Tăng tốc độ cánh khoáy của LT (normal: 2%)</t>
    </r>
  </si>
  <si>
    <t>- Thay đổi thử chương trình như ban đầu
- Áp dụng khi không còn phương pháp nào hữu hiệu hơn</t>
  </si>
  <si>
    <t>- Tăng cánh khoáy lên: 2.2 % ở bước Second wort</t>
  </si>
  <si>
    <t>- Tăng cánh khoáy lên: 3.5 % từ First - Second wort</t>
  </si>
  <si>
    <t>- Tăng cánh khoáy lên: 2.2 % từ First - Second wort</t>
  </si>
  <si>
    <t>- Tăng cánh khoáy lên: 2.2% từ First - Second wort</t>
  </si>
  <si>
    <t>Measure</t>
  </si>
  <si>
    <t>- pH mash: 5.24
- Nhiệt độ mashing: Vẫn trong giới hạn setting
- Iodine test: Ok</t>
  </si>
  <si>
    <t>- Cân chỉnh nhiệt độ và time để cắt protein tốt hơn, nhiệt độ phân cắt protein từ 50-55oC/ 15-20 phút  (thay vì 58oC). 
- Consider vì sẽ ảnh hưởng profile &amp; Body của bia</t>
  </si>
  <si>
    <t>- pH: 5.3
- Iodine: Ok</t>
  </si>
  <si>
    <t>How</t>
  </si>
  <si>
    <t>- Lọc chậm ở Lauter Tun và khi lấy mẫu trong FST để Lọc thấy có lớp nhày sốp như cà phê sữa, gây cản trở quá trình Lọc (xem hình)</t>
  </si>
  <si>
    <t>- Không còn tình trạng như café sữa trước đó</t>
  </si>
  <si>
    <t>Total thời gian lọc</t>
  </si>
  <si>
    <t>10:40-14:20: 3h40p</t>
  </si>
  <si>
    <t>16:20-23:14: 6h55p</t>
  </si>
  <si>
    <t>4:25-11:47: 7h22p</t>
  </si>
  <si>
    <t>13:22-16:18: 2h56p</t>
  </si>
  <si>
    <t>13:22-18:18</t>
  </si>
  <si>
    <t>Kết Luận</t>
  </si>
  <si>
    <t>Nộ dung</t>
  </si>
  <si>
    <t>- Recipe lọc có thay đổi ở Step "Second wort 2 và 4" về dòng và cách nâng hạ cào (xem recipe ở trên)</t>
  </si>
  <si>
    <t>- Vừa đổi sàng dùng Lot/ Batch Pilsner mới ở mẽ 087 là bị khó lọc (Lô 88 tấn) -&gt; Có thể do Pilsner malt chứa nhiều thành phần không mong muốn, gây độ nhớt cao và khó lọc và chế độ nấu chưa phù hợp gây ra</t>
  </si>
  <si>
    <t>- Lượng chất nhày mịn gây cản trở quá trình lọc như hình bên khi lấy mẫu trong FST</t>
  </si>
  <si>
    <t xml:space="preserve">Các hành động xử lý bước lọc Dark </t>
  </si>
  <si>
    <t>No.</t>
  </si>
  <si>
    <t>Step No.</t>
  </si>
  <si>
    <t>Standard</t>
  </si>
  <si>
    <t>Batch 01</t>
  </si>
  <si>
    <t>Batch 02</t>
  </si>
  <si>
    <t>Batch 03</t>
  </si>
  <si>
    <t>Batch 04</t>
  </si>
  <si>
    <t>Batch 05</t>
  </si>
  <si>
    <t>Batch 06</t>
  </si>
  <si>
    <t>Mẻ Nấu</t>
  </si>
  <si>
    <t>Hành động</t>
  </si>
  <si>
    <t>Hành động tiếp theo dựa theo kết quả</t>
  </si>
  <si>
    <t>Fouadation water</t>
  </si>
  <si>
    <t>Polygon flow Second wort 1  (step 13)</t>
  </si>
  <si>
    <t>- Tăng Foundation water từ 2.2hl lên 3.7hl (Thêm 1,5hl)
- Chuyển tốc độ Khuấy về 2.0%
- Đổi Chương Trình Polygon 8 --&gt; 10 của second wort 1 (step 13)
- First wort tăng từ 6.2hl lên 7.2hl (Lấy thêm 1hl)
- Second wort 1(step 13) tăng từ 3hl lên 3.5hl (Lấy thêm 0.5hl)
- Điều chỉnh sparging water ở các step 15, 16, giảm đủ 1.5hl</t>
  </si>
  <si>
    <t>- Nếu thời gian lọc về được 2h45' đến 3h00, thì sẽ áp dụng cho các mẻ sau.
- nếu thời gian lọc chưa đạt mục tiêu, tiến hành thay đổi cho mẻ thứ 2</t>
  </si>
  <si>
    <t>First wort (step 12)- hl</t>
  </si>
  <si>
    <t>- Tăng foundation water từ 2.2hl lên 4.2 hl( thêm 2hl)
- Vẫn duy trì tốc độ Khuấy về 2.0%
- Vẫn chạy Chương Trình Polygon 10 của second wort 1 (step 13)
- First wort tăng từ 6.2hl lên 7.7 hl (Lấy thêm 1.5hl) và second wort 1 từ 3hl lên 3.5hl
- Điều chỉnh sparging water ở các step 15, 16, giảm đủ 2hl</t>
  </si>
  <si>
    <t>- Nếu thời gian lọc về được 2h45' đến 3h00, thì sẽ áp dụng cho các mẻ sau.
- Nếu thời gian lọc chưa đạt mục tiêu, tiến hành thay đổi cho mẻ thứ 3</t>
  </si>
  <si>
    <t>Seccond wort 1 (step 13)-hl</t>
  </si>
  <si>
    <t>- Tăng thời gian protein rest thêm 5 phút ( từ 10 phút lên 15 phút)
- Vẫn duy trì foundation water từ 2.2hl lên 4.2 hl( thêm 2hl)
- Vẫn duy trì tốc độ Khuấy về 2.0%
- Vẫn chạy Chương Trình Polygon 10 của second wort 1 (step 13)
- Thực hiện theo các hành động như mẻ 2</t>
  </si>
  <si>
    <t>- Tiếp tục theo dõi thời gian lọc đưa ra phương án xử lý tiếp theo</t>
  </si>
  <si>
    <t>Sparging water (step 13)-hl</t>
  </si>
  <si>
    <t>Seccond wort 2 (step 14)-hl</t>
  </si>
  <si>
    <t>Sparging water (step 14)-hl</t>
  </si>
  <si>
    <t>Wort</t>
  </si>
  <si>
    <t>Sparging water</t>
  </si>
  <si>
    <t>Thay đổi thông số setting ngày 29/11/25: 15:00: Tăng 1,5 hl tại mash kettle và action polygon đổi từ number 8 sang number 10: để tránh pump dừng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</si>
</sst>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92D05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81">
    <xf numFmtId="0" fontId="0" fillId="0" borderId="0" xfId="0"/>
    <xf numFmtId="0" fontId="0" fillId="0" borderId="14" xfId="0" applyBorder="1"/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11" xfId="0" applyFill="1" applyBorder="1"/>
    <xf numFmtId="0" fontId="7" fillId="3" borderId="0" xfId="0" applyFont="1" applyFill="1"/>
    <xf numFmtId="0" fontId="5" fillId="3" borderId="0" xfId="0" applyFont="1" applyFill="1"/>
    <xf numFmtId="0" fontId="6" fillId="3" borderId="0" xfId="0" quotePrefix="1" applyFont="1" applyFill="1"/>
    <xf numFmtId="0" fontId="6" fillId="3" borderId="0" xfId="0" applyFont="1" applyFill="1"/>
    <xf numFmtId="0" fontId="4" fillId="3" borderId="0" xfId="0" applyFont="1" applyFill="1"/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left" vertical="center" wrapText="1"/>
    </xf>
    <xf numFmtId="2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8" xfId="0" quotePrefix="1" applyBorder="1" applyAlignment="1">
      <alignment wrapText="1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18" xfId="0" quotePrefix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quotePrefix="1" applyBorder="1" applyAlignment="1">
      <alignment horizontal="left" vertical="top" wrapText="1"/>
    </xf>
    <xf numFmtId="0" fontId="14" fillId="0" borderId="18" xfId="0" applyFont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2" fillId="7" borderId="0" xfId="0" applyFont="1" applyFill="1"/>
    <xf numFmtId="2" fontId="2" fillId="7" borderId="0" xfId="0" applyNumberFormat="1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8" xfId="0" quotePrefix="1" applyBorder="1" applyAlignment="1">
      <alignment vertical="center" wrapText="1"/>
    </xf>
    <xf numFmtId="0" fontId="0" fillId="0" borderId="18" xfId="0" quotePrefix="1" applyBorder="1" applyAlignment="1">
      <alignment horizontal="center" vertical="center" wrapText="1"/>
    </xf>
    <xf numFmtId="0" fontId="0" fillId="0" borderId="18" xfId="0" quotePrefix="1" applyBorder="1" applyAlignment="1">
      <alignment horizontal="left" vertical="center" wrapText="1"/>
    </xf>
    <xf numFmtId="0" fontId="2" fillId="8" borderId="19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 wrapText="1"/>
    </xf>
    <xf numFmtId="0" fontId="2" fillId="8" borderId="18" xfId="0" quotePrefix="1" applyFont="1" applyFill="1" applyBorder="1" applyAlignment="1">
      <alignment horizontal="center" vertical="center" wrapText="1"/>
    </xf>
    <xf numFmtId="2" fontId="13" fillId="11" borderId="0" xfId="0" applyNumberFormat="1" applyFont="1" applyFill="1" applyAlignment="1">
      <alignment horizontal="center" vertical="center"/>
    </xf>
    <xf numFmtId="2" fontId="2" fillId="11" borderId="0" xfId="0" applyNumberFormat="1" applyFont="1" applyFill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quotePrefix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18" fontId="0" fillId="0" borderId="0" xfId="0" applyNumberFormat="1"/>
    <xf numFmtId="18" fontId="0" fillId="0" borderId="0" xfId="0" applyNumberFormat="1" applyAlignment="1">
      <alignment horizontal="center"/>
    </xf>
    <xf numFmtId="20" fontId="17" fillId="0" borderId="0" xfId="0" applyNumberFormat="1" applyFont="1" applyAlignment="1">
      <alignment horizontal="center" vertical="center"/>
    </xf>
    <xf numFmtId="18" fontId="17" fillId="0" borderId="0" xfId="0" applyNumberFormat="1" applyFont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2" fontId="4" fillId="3" borderId="0" xfId="0" applyNumberFormat="1" applyFont="1" applyFill="1" applyAlignment="1">
      <alignment horizontal="center"/>
    </xf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/>
    <xf numFmtId="0" fontId="7" fillId="9" borderId="0" xfId="0" applyFont="1" applyFill="1"/>
    <xf numFmtId="0" fontId="7" fillId="15" borderId="0" xfId="0" applyFont="1" applyFill="1"/>
    <xf numFmtId="0" fontId="7" fillId="10" borderId="0" xfId="0" applyFont="1" applyFill="1"/>
    <xf numFmtId="0" fontId="10" fillId="12" borderId="0" xfId="0" applyFont="1" applyFill="1"/>
    <xf numFmtId="0" fontId="0" fillId="4" borderId="0" xfId="0" applyFill="1"/>
    <xf numFmtId="0" fontId="10" fillId="15" borderId="0" xfId="0" applyFont="1" applyFill="1"/>
    <xf numFmtId="0" fontId="7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2" fontId="0" fillId="12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 vertical="center"/>
    </xf>
    <xf numFmtId="2" fontId="7" fillId="9" borderId="0" xfId="0" applyNumberFormat="1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2" fontId="7" fillId="9" borderId="0" xfId="0" applyNumberFormat="1" applyFont="1" applyFill="1" applyAlignment="1">
      <alignment horizontal="center" vertical="center"/>
    </xf>
    <xf numFmtId="2" fontId="7" fillId="15" borderId="0" xfId="0" applyNumberFormat="1" applyFont="1" applyFill="1" applyAlignment="1">
      <alignment horizontal="center"/>
    </xf>
    <xf numFmtId="0" fontId="8" fillId="15" borderId="0" xfId="0" applyFont="1" applyFill="1"/>
    <xf numFmtId="2" fontId="7" fillId="12" borderId="0" xfId="0" applyNumberFormat="1" applyFont="1" applyFill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10" fillId="10" borderId="0" xfId="0" applyNumberFormat="1" applyFont="1" applyFill="1" applyAlignment="1">
      <alignment horizontal="center"/>
    </xf>
    <xf numFmtId="2" fontId="7" fillId="13" borderId="0" xfId="0" applyNumberFormat="1" applyFont="1" applyFill="1" applyAlignment="1">
      <alignment horizontal="center"/>
    </xf>
    <xf numFmtId="2" fontId="10" fillId="13" borderId="0" xfId="0" applyNumberFormat="1" applyFont="1" applyFill="1" applyAlignment="1">
      <alignment horizontal="center"/>
    </xf>
    <xf numFmtId="2" fontId="10" fillId="12" borderId="0" xfId="0" applyNumberFormat="1" applyFont="1" applyFill="1" applyAlignment="1">
      <alignment horizontal="center"/>
    </xf>
    <xf numFmtId="2" fontId="10" fillId="15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12" xfId="0" applyFill="1" applyBorder="1"/>
    <xf numFmtId="2" fontId="0" fillId="4" borderId="12" xfId="0" applyNumberFormat="1" applyFill="1" applyBorder="1" applyAlignment="1">
      <alignment horizontal="center"/>
    </xf>
    <xf numFmtId="0" fontId="7" fillId="15" borderId="0" xfId="0" applyFont="1" applyFill="1" applyAlignment="1">
      <alignment horizontal="left"/>
    </xf>
    <xf numFmtId="2" fontId="0" fillId="15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7" fillId="9" borderId="0" xfId="0" quotePrefix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9" fillId="14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15" borderId="0" xfId="0" quotePrefix="1" applyFont="1" applyFill="1"/>
    <xf numFmtId="0" fontId="8" fillId="15" borderId="0" xfId="0" quotePrefix="1" applyFont="1" applyFill="1"/>
    <xf numFmtId="0" fontId="10" fillId="15" borderId="0" xfId="0" quotePrefix="1" applyFont="1" applyFill="1"/>
    <xf numFmtId="0" fontId="7" fillId="10" borderId="0" xfId="0" quotePrefix="1" applyFont="1" applyFill="1"/>
    <xf numFmtId="0" fontId="7" fillId="13" borderId="0" xfId="0" quotePrefix="1" applyFont="1" applyFill="1"/>
    <xf numFmtId="0" fontId="7" fillId="12" borderId="0" xfId="0" quotePrefix="1" applyFont="1" applyFill="1"/>
    <xf numFmtId="0" fontId="7" fillId="4" borderId="0" xfId="0" applyFont="1" applyFill="1"/>
    <xf numFmtId="0" fontId="1" fillId="3" borderId="11" xfId="0" applyFont="1" applyFill="1" applyBorder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/>
    </xf>
    <xf numFmtId="0" fontId="7" fillId="9" borderId="0" xfId="0" quotePrefix="1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 wrapText="1"/>
    </xf>
    <xf numFmtId="0" fontId="7" fillId="15" borderId="0" xfId="0" applyFont="1" applyFill="1" applyAlignment="1">
      <alignment horizontal="left" vertical="top" wrapText="1"/>
    </xf>
    <xf numFmtId="0" fontId="7" fillId="10" borderId="0" xfId="0" quotePrefix="1" applyFont="1" applyFill="1" applyAlignment="1">
      <alignment horizontal="left" vertical="center"/>
    </xf>
    <xf numFmtId="0" fontId="7" fillId="13" borderId="0" xfId="0" quotePrefix="1" applyFont="1" applyFill="1" applyAlignment="1">
      <alignment horizontal="left" vertical="center"/>
    </xf>
    <xf numFmtId="0" fontId="7" fillId="12" borderId="0" xfId="0" quotePrefix="1" applyFont="1" applyFill="1" applyAlignment="1">
      <alignment horizontal="left" vertical="center"/>
    </xf>
    <xf numFmtId="0" fontId="7" fillId="15" borderId="0" xfId="0" quotePrefix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3" borderId="11" xfId="0" quotePrefix="1" applyFill="1" applyBorder="1" applyAlignment="1">
      <alignment horizontal="left" vertical="top" wrapText="1"/>
    </xf>
    <xf numFmtId="0" fontId="0" fillId="3" borderId="11" xfId="0" quotePrefix="1" applyFill="1" applyBorder="1" applyAlignment="1">
      <alignment vertical="top" wrapText="1"/>
    </xf>
    <xf numFmtId="0" fontId="7" fillId="3" borderId="11" xfId="0" applyFont="1" applyFill="1" applyBorder="1"/>
    <xf numFmtId="0" fontId="9" fillId="3" borderId="11" xfId="0" applyFont="1" applyFill="1" applyBorder="1" applyAlignment="1">
      <alignment vertical="center"/>
    </xf>
    <xf numFmtId="0" fontId="9" fillId="3" borderId="11" xfId="0" quotePrefix="1" applyFont="1" applyFill="1" applyBorder="1" applyAlignment="1">
      <alignment vertical="center"/>
    </xf>
    <xf numFmtId="0" fontId="9" fillId="3" borderId="11" xfId="0" applyFont="1" applyFill="1" applyBorder="1"/>
    <xf numFmtId="0" fontId="9" fillId="3" borderId="11" xfId="0" quotePrefix="1" applyFont="1" applyFill="1" applyBorder="1"/>
    <xf numFmtId="0" fontId="0" fillId="3" borderId="11" xfId="0" applyFill="1" applyBorder="1" applyAlignment="1">
      <alignment horizontal="right" vertical="center"/>
    </xf>
    <xf numFmtId="0" fontId="0" fillId="3" borderId="13" xfId="0" applyFill="1" applyBorder="1"/>
    <xf numFmtId="0" fontId="0" fillId="3" borderId="4" xfId="0" quotePrefix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7" fillId="13" borderId="4" xfId="0" quotePrefix="1" applyFont="1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9" borderId="4" xfId="0" quotePrefix="1" applyFont="1" applyFill="1" applyBorder="1" applyAlignment="1">
      <alignment horizontal="left" vertical="center"/>
    </xf>
    <xf numFmtId="0" fontId="7" fillId="9" borderId="4" xfId="0" quotePrefix="1" applyFont="1" applyFill="1" applyBorder="1" applyAlignment="1">
      <alignment horizontal="left" vertical="center" wrapText="1"/>
    </xf>
    <xf numFmtId="0" fontId="7" fillId="15" borderId="4" xfId="0" quotePrefix="1" applyFont="1" applyFill="1" applyBorder="1" applyAlignment="1">
      <alignment horizontal="left" vertical="center"/>
    </xf>
    <xf numFmtId="0" fontId="7" fillId="12" borderId="4" xfId="0" quotePrefix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vertical="center"/>
    </xf>
    <xf numFmtId="0" fontId="5" fillId="10" borderId="1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0" fontId="9" fillId="13" borderId="11" xfId="0" quotePrefix="1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1" xfId="0" quotePrefix="1" applyFont="1" applyFill="1" applyBorder="1" applyAlignment="1">
      <alignment horizontal="center" vertical="center" wrapText="1"/>
    </xf>
    <xf numFmtId="0" fontId="9" fillId="14" borderId="11" xfId="0" quotePrefix="1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1" xfId="0" quotePrefix="1" applyFont="1" applyFill="1" applyBorder="1" applyAlignment="1">
      <alignment horizontal="center" vertical="center"/>
    </xf>
    <xf numFmtId="0" fontId="9" fillId="9" borderId="11" xfId="0" quotePrefix="1" applyFont="1" applyFill="1" applyBorder="1" applyAlignment="1">
      <alignment horizontal="center" vertical="center" wrapText="1"/>
    </xf>
    <xf numFmtId="0" fontId="9" fillId="15" borderId="11" xfId="0" quotePrefix="1" applyFont="1" applyFill="1" applyBorder="1" applyAlignment="1">
      <alignment horizontal="center" vertical="center"/>
    </xf>
    <xf numFmtId="0" fontId="9" fillId="15" borderId="11" xfId="0" quotePrefix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3" borderId="11" xfId="0" quotePrefix="1" applyFont="1" applyFill="1" applyBorder="1" applyAlignment="1">
      <alignment horizontal="center" vertical="center" wrapText="1"/>
    </xf>
    <xf numFmtId="0" fontId="9" fillId="12" borderId="11" xfId="0" quotePrefix="1" applyFont="1" applyFill="1" applyBorder="1" applyAlignment="1">
      <alignment horizontal="center" vertical="center"/>
    </xf>
    <xf numFmtId="0" fontId="9" fillId="12" borderId="11" xfId="0" quotePrefix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9" fillId="10" borderId="11" xfId="0" quotePrefix="1" applyFont="1" applyFill="1" applyBorder="1" applyAlignment="1">
      <alignment horizontal="center" vertical="center" wrapText="1"/>
    </xf>
    <xf numFmtId="0" fontId="7" fillId="12" borderId="4" xfId="0" quotePrefix="1" applyFont="1" applyFill="1" applyBorder="1" applyAlignment="1">
      <alignment horizontal="left" vertical="center" wrapText="1"/>
    </xf>
    <xf numFmtId="0" fontId="2" fillId="13" borderId="0" xfId="0" applyFont="1" applyFill="1"/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0" fillId="3" borderId="39" xfId="0" applyFill="1" applyBorder="1"/>
    <xf numFmtId="0" fontId="0" fillId="10" borderId="39" xfId="0" applyFill="1" applyBorder="1"/>
    <xf numFmtId="0" fontId="0" fillId="15" borderId="39" xfId="0" applyFill="1" applyBorder="1"/>
    <xf numFmtId="0" fontId="7" fillId="9" borderId="39" xfId="0" applyFont="1" applyFill="1" applyBorder="1"/>
    <xf numFmtId="0" fontId="7" fillId="10" borderId="39" xfId="0" applyFont="1" applyFill="1" applyBorder="1"/>
    <xf numFmtId="0" fontId="7" fillId="13" borderId="39" xfId="0" applyFont="1" applyFill="1" applyBorder="1"/>
    <xf numFmtId="0" fontId="7" fillId="12" borderId="0" xfId="0" applyFont="1" applyFill="1" applyAlignment="1">
      <alignment vertical="center" wrapText="1"/>
    </xf>
    <xf numFmtId="0" fontId="7" fillId="12" borderId="39" xfId="0" applyFont="1" applyFill="1" applyBorder="1" applyAlignment="1">
      <alignment vertical="center" wrapText="1"/>
    </xf>
    <xf numFmtId="0" fontId="7" fillId="15" borderId="39" xfId="0" applyFont="1" applyFill="1" applyBorder="1"/>
    <xf numFmtId="0" fontId="7" fillId="12" borderId="39" xfId="0" applyFont="1" applyFill="1" applyBorder="1"/>
    <xf numFmtId="0" fontId="2" fillId="3" borderId="0" xfId="0" applyFont="1" applyFill="1"/>
    <xf numFmtId="0" fontId="2" fillId="12" borderId="0" xfId="0" applyFont="1" applyFill="1"/>
    <xf numFmtId="0" fontId="2" fillId="10" borderId="0" xfId="0" applyFont="1" applyFill="1"/>
    <xf numFmtId="0" fontId="2" fillId="15" borderId="0" xfId="0" applyFont="1" applyFill="1"/>
    <xf numFmtId="0" fontId="2" fillId="9" borderId="0" xfId="0" applyFont="1" applyFill="1"/>
    <xf numFmtId="0" fontId="2" fillId="15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15" borderId="0" xfId="0" applyFont="1" applyFill="1" applyAlignment="1">
      <alignment vertical="center"/>
    </xf>
    <xf numFmtId="0" fontId="2" fillId="3" borderId="38" xfId="0" applyFont="1" applyFill="1" applyBorder="1"/>
    <xf numFmtId="0" fontId="2" fillId="3" borderId="39" xfId="0" applyFont="1" applyFill="1" applyBorder="1"/>
    <xf numFmtId="0" fontId="2" fillId="12" borderId="38" xfId="0" applyFont="1" applyFill="1" applyBorder="1"/>
    <xf numFmtId="0" fontId="2" fillId="12" borderId="39" xfId="0" applyFont="1" applyFill="1" applyBorder="1"/>
    <xf numFmtId="0" fontId="2" fillId="10" borderId="38" xfId="0" applyFont="1" applyFill="1" applyBorder="1"/>
    <xf numFmtId="0" fontId="2" fillId="10" borderId="39" xfId="0" applyFont="1" applyFill="1" applyBorder="1"/>
    <xf numFmtId="0" fontId="2" fillId="15" borderId="38" xfId="0" applyFont="1" applyFill="1" applyBorder="1"/>
    <xf numFmtId="0" fontId="2" fillId="15" borderId="39" xfId="0" applyFont="1" applyFill="1" applyBorder="1"/>
    <xf numFmtId="0" fontId="2" fillId="13" borderId="38" xfId="0" applyFont="1" applyFill="1" applyBorder="1"/>
    <xf numFmtId="0" fontId="2" fillId="13" borderId="39" xfId="0" applyFont="1" applyFill="1" applyBorder="1"/>
    <xf numFmtId="0" fontId="2" fillId="14" borderId="38" xfId="0" applyFont="1" applyFill="1" applyBorder="1"/>
    <xf numFmtId="0" fontId="2" fillId="9" borderId="38" xfId="0" applyFont="1" applyFill="1" applyBorder="1"/>
    <xf numFmtId="0" fontId="2" fillId="9" borderId="0" xfId="0" applyFont="1" applyFill="1" applyAlignment="1">
      <alignment vertical="center"/>
    </xf>
    <xf numFmtId="0" fontId="2" fillId="9" borderId="39" xfId="0" applyFont="1" applyFill="1" applyBorder="1"/>
    <xf numFmtId="0" fontId="2" fillId="15" borderId="39" xfId="0" applyFont="1" applyFill="1" applyBorder="1" applyAlignment="1">
      <alignment vertical="center"/>
    </xf>
    <xf numFmtId="0" fontId="2" fillId="12" borderId="39" xfId="0" applyFont="1" applyFill="1" applyBorder="1" applyAlignment="1">
      <alignment horizontal="left" vertical="center"/>
    </xf>
    <xf numFmtId="0" fontId="2" fillId="12" borderId="0" xfId="0" applyFont="1" applyFill="1" applyAlignment="1">
      <alignment vertical="center"/>
    </xf>
    <xf numFmtId="0" fontId="2" fillId="4" borderId="38" xfId="0" applyFont="1" applyFill="1" applyBorder="1"/>
    <xf numFmtId="0" fontId="2" fillId="4" borderId="39" xfId="0" applyFont="1" applyFill="1" applyBorder="1"/>
    <xf numFmtId="0" fontId="2" fillId="4" borderId="40" xfId="0" applyFont="1" applyFill="1" applyBorder="1"/>
    <xf numFmtId="0" fontId="2" fillId="4" borderId="42" xfId="0" applyFont="1" applyFill="1" applyBorder="1"/>
    <xf numFmtId="0" fontId="7" fillId="9" borderId="0" xfId="0" quotePrefix="1" applyFont="1" applyFill="1"/>
    <xf numFmtId="0" fontId="2" fillId="13" borderId="0" xfId="0" applyFont="1" applyFill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0" fontId="7" fillId="10" borderId="4" xfId="0" quotePrefix="1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11" xfId="0" applyFont="1" applyFill="1" applyBorder="1"/>
    <xf numFmtId="0" fontId="2" fillId="12" borderId="4" xfId="0" applyFont="1" applyFill="1" applyBorder="1"/>
    <xf numFmtId="0" fontId="2" fillId="12" borderId="11" xfId="0" applyFont="1" applyFill="1" applyBorder="1"/>
    <xf numFmtId="0" fontId="2" fillId="10" borderId="4" xfId="0" applyFont="1" applyFill="1" applyBorder="1"/>
    <xf numFmtId="0" fontId="2" fillId="10" borderId="11" xfId="0" applyFont="1" applyFill="1" applyBorder="1"/>
    <xf numFmtId="0" fontId="2" fillId="10" borderId="0" xfId="0" applyFont="1" applyFill="1" applyAlignment="1">
      <alignment vertical="center"/>
    </xf>
    <xf numFmtId="0" fontId="2" fillId="15" borderId="4" xfId="0" applyFont="1" applyFill="1" applyBorder="1"/>
    <xf numFmtId="0" fontId="2" fillId="15" borderId="11" xfId="0" applyFont="1" applyFill="1" applyBorder="1"/>
    <xf numFmtId="0" fontId="2" fillId="13" borderId="4" xfId="0" applyFont="1" applyFill="1" applyBorder="1"/>
    <xf numFmtId="0" fontId="2" fillId="13" borderId="11" xfId="0" applyFont="1" applyFill="1" applyBorder="1"/>
    <xf numFmtId="0" fontId="2" fillId="13" borderId="11" xfId="0" applyFont="1" applyFill="1" applyBorder="1" applyAlignment="1">
      <alignment horizontal="left" vertical="center"/>
    </xf>
    <xf numFmtId="0" fontId="2" fillId="14" borderId="4" xfId="0" applyFont="1" applyFill="1" applyBorder="1"/>
    <xf numFmtId="0" fontId="2" fillId="14" borderId="0" xfId="0" applyFont="1" applyFill="1"/>
    <xf numFmtId="0" fontId="2" fillId="14" borderId="11" xfId="0" applyFont="1" applyFill="1" applyBorder="1"/>
    <xf numFmtId="0" fontId="0" fillId="8" borderId="4" xfId="0" applyFill="1" applyBorder="1"/>
    <xf numFmtId="0" fontId="0" fillId="8" borderId="0" xfId="0" applyFill="1"/>
    <xf numFmtId="0" fontId="0" fillId="8" borderId="11" xfId="0" applyFill="1" applyBorder="1"/>
    <xf numFmtId="0" fontId="0" fillId="8" borderId="5" xfId="0" applyFill="1" applyBorder="1"/>
    <xf numFmtId="0" fontId="0" fillId="8" borderId="12" xfId="0" applyFill="1" applyBorder="1"/>
    <xf numFmtId="0" fontId="0" fillId="8" borderId="13" xfId="0" applyFill="1" applyBorder="1"/>
    <xf numFmtId="0" fontId="0" fillId="3" borderId="4" xfId="0" applyFill="1" applyBorder="1"/>
    <xf numFmtId="0" fontId="7" fillId="10" borderId="4" xfId="0" applyFont="1" applyFill="1" applyBorder="1"/>
    <xf numFmtId="0" fontId="0" fillId="10" borderId="11" xfId="0" applyFill="1" applyBorder="1"/>
    <xf numFmtId="0" fontId="7" fillId="15" borderId="4" xfId="0" applyFont="1" applyFill="1" applyBorder="1"/>
    <xf numFmtId="0" fontId="7" fillId="12" borderId="11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7" fillId="14" borderId="11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/>
    </xf>
    <xf numFmtId="0" fontId="7" fillId="12" borderId="4" xfId="0" applyFont="1" applyFill="1" applyBorder="1"/>
    <xf numFmtId="0" fontId="0" fillId="12" borderId="11" xfId="0" applyFill="1" applyBorder="1" applyAlignment="1">
      <alignment horizontal="left" vertical="center"/>
    </xf>
    <xf numFmtId="0" fontId="7" fillId="12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2" fontId="2" fillId="10" borderId="0" xfId="0" applyNumberFormat="1" applyFont="1" applyFill="1" applyAlignment="1">
      <alignment horizontal="center"/>
    </xf>
    <xf numFmtId="0" fontId="7" fillId="10" borderId="11" xfId="0" applyFont="1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7" fillId="15" borderId="11" xfId="0" applyFont="1" applyFill="1" applyBorder="1" applyAlignment="1">
      <alignment horizontal="left" vertical="center"/>
    </xf>
    <xf numFmtId="0" fontId="7" fillId="13" borderId="4" xfId="0" applyFont="1" applyFill="1" applyBorder="1"/>
    <xf numFmtId="0" fontId="0" fillId="13" borderId="11" xfId="0" applyFill="1" applyBorder="1" applyAlignment="1">
      <alignment horizontal="left" vertical="center"/>
    </xf>
    <xf numFmtId="0" fontId="7" fillId="13" borderId="1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2" fontId="0" fillId="12" borderId="0" xfId="0" applyNumberFormat="1" applyFill="1" applyAlignment="1">
      <alignment horizontal="center" vertical="center"/>
    </xf>
    <xf numFmtId="0" fontId="7" fillId="14" borderId="4" xfId="0" applyFont="1" applyFill="1" applyBorder="1"/>
    <xf numFmtId="0" fontId="0" fillId="14" borderId="11" xfId="0" applyFill="1" applyBorder="1" applyAlignment="1">
      <alignment horizontal="left" vertical="top" wrapText="1"/>
    </xf>
    <xf numFmtId="0" fontId="7" fillId="14" borderId="11" xfId="0" applyFont="1" applyFill="1" applyBorder="1" applyAlignment="1">
      <alignment horizontal="left" vertical="center"/>
    </xf>
    <xf numFmtId="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2" fontId="0" fillId="8" borderId="12" xfId="0" applyNumberFormat="1" applyFill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vertical="top" wrapText="1"/>
    </xf>
    <xf numFmtId="0" fontId="0" fillId="3" borderId="9" xfId="0" applyFill="1" applyBorder="1"/>
    <xf numFmtId="0" fontId="7" fillId="3" borderId="9" xfId="0" applyFont="1" applyFill="1" applyBorder="1"/>
    <xf numFmtId="0" fontId="9" fillId="3" borderId="9" xfId="0" applyFont="1" applyFill="1" applyBorder="1" applyAlignment="1">
      <alignment vertical="center"/>
    </xf>
    <xf numFmtId="0" fontId="0" fillId="8" borderId="9" xfId="0" applyFill="1" applyBorder="1"/>
    <xf numFmtId="0" fontId="0" fillId="8" borderId="10" xfId="0" applyFill="1" applyBorder="1"/>
    <xf numFmtId="0" fontId="2" fillId="8" borderId="12" xfId="0" applyFont="1" applyFill="1" applyBorder="1" applyAlignment="1">
      <alignment vertical="center"/>
    </xf>
    <xf numFmtId="0" fontId="7" fillId="14" borderId="4" xfId="0" quotePrefix="1" applyFont="1" applyFill="1" applyBorder="1" applyAlignment="1">
      <alignment vertical="center"/>
    </xf>
    <xf numFmtId="0" fontId="7" fillId="14" borderId="4" xfId="0" applyFont="1" applyFill="1" applyBorder="1" applyAlignment="1">
      <alignment vertical="center"/>
    </xf>
    <xf numFmtId="0" fontId="7" fillId="14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left" vertical="center" wrapText="1"/>
    </xf>
    <xf numFmtId="2" fontId="2" fillId="15" borderId="0" xfId="0" applyNumberFormat="1" applyFon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2" fontId="2" fillId="1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2" fillId="16" borderId="0" xfId="0" applyFont="1" applyFill="1" applyAlignment="1">
      <alignment vertical="center"/>
    </xf>
    <xf numFmtId="0" fontId="7" fillId="16" borderId="0" xfId="0" applyFont="1" applyFill="1"/>
    <xf numFmtId="0" fontId="0" fillId="16" borderId="0" xfId="0" applyFill="1"/>
    <xf numFmtId="0" fontId="0" fillId="13" borderId="0" xfId="0" applyFill="1"/>
    <xf numFmtId="0" fontId="2" fillId="9" borderId="4" xfId="0" applyFont="1" applyFill="1" applyBorder="1"/>
    <xf numFmtId="0" fontId="2" fillId="9" borderId="11" xfId="0" applyFont="1" applyFill="1" applyBorder="1"/>
    <xf numFmtId="0" fontId="2" fillId="15" borderId="11" xfId="0" applyFont="1" applyFill="1" applyBorder="1" applyAlignment="1">
      <alignment vertical="center"/>
    </xf>
    <xf numFmtId="0" fontId="2" fillId="12" borderId="11" xfId="0" applyFont="1" applyFill="1" applyBorder="1" applyAlignment="1">
      <alignment horizontal="left" vertical="center"/>
    </xf>
    <xf numFmtId="0" fontId="2" fillId="16" borderId="4" xfId="0" applyFont="1" applyFill="1" applyBorder="1"/>
    <xf numFmtId="0" fontId="2" fillId="16" borderId="11" xfId="0" applyFont="1" applyFill="1" applyBorder="1" applyAlignment="1">
      <alignment vertical="center"/>
    </xf>
    <xf numFmtId="0" fontId="0" fillId="16" borderId="4" xfId="0" applyFill="1" applyBorder="1"/>
    <xf numFmtId="0" fontId="0" fillId="16" borderId="11" xfId="0" applyFill="1" applyBorder="1"/>
    <xf numFmtId="0" fontId="0" fillId="13" borderId="4" xfId="0" applyFill="1" applyBorder="1"/>
    <xf numFmtId="0" fontId="0" fillId="13" borderId="11" xfId="0" applyFill="1" applyBorder="1"/>
    <xf numFmtId="0" fontId="2" fillId="13" borderId="0" xfId="0" applyFont="1" applyFill="1" applyAlignment="1">
      <alignment vertical="center"/>
    </xf>
    <xf numFmtId="0" fontId="0" fillId="12" borderId="4" xfId="0" applyFill="1" applyBorder="1"/>
    <xf numFmtId="0" fontId="0" fillId="12" borderId="0" xfId="0" applyFill="1"/>
    <xf numFmtId="0" fontId="0" fillId="12" borderId="11" xfId="0" applyFill="1" applyBorder="1"/>
    <xf numFmtId="0" fontId="4" fillId="12" borderId="4" xfId="0" applyFont="1" applyFill="1" applyBorder="1"/>
    <xf numFmtId="0" fontId="6" fillId="12" borderId="0" xfId="0" quotePrefix="1" applyFont="1" applyFill="1"/>
    <xf numFmtId="0" fontId="6" fillId="12" borderId="0" xfId="0" applyFont="1" applyFill="1"/>
    <xf numFmtId="0" fontId="6" fillId="12" borderId="11" xfId="0" applyFont="1" applyFill="1" applyBorder="1"/>
    <xf numFmtId="0" fontId="2" fillId="8" borderId="0" xfId="0" applyFont="1" applyFill="1" applyAlignment="1">
      <alignment vertical="center"/>
    </xf>
    <xf numFmtId="0" fontId="0" fillId="10" borderId="4" xfId="0" applyFill="1" applyBorder="1"/>
    <xf numFmtId="0" fontId="0" fillId="10" borderId="0" xfId="0" applyFill="1"/>
    <xf numFmtId="0" fontId="0" fillId="10" borderId="5" xfId="0" applyFill="1" applyBorder="1"/>
    <xf numFmtId="0" fontId="0" fillId="10" borderId="12" xfId="0" applyFill="1" applyBorder="1"/>
    <xf numFmtId="0" fontId="0" fillId="10" borderId="13" xfId="0" applyFill="1" applyBorder="1"/>
    <xf numFmtId="0" fontId="7" fillId="9" borderId="4" xfId="0" applyFont="1" applyFill="1" applyBorder="1"/>
    <xf numFmtId="0" fontId="7" fillId="14" borderId="0" xfId="0" applyFont="1" applyFill="1" applyAlignment="1">
      <alignment horizontal="center" vertical="center"/>
    </xf>
    <xf numFmtId="0" fontId="7" fillId="9" borderId="11" xfId="0" applyFont="1" applyFill="1" applyBorder="1" applyAlignment="1">
      <alignment horizontal="left" vertical="center"/>
    </xf>
    <xf numFmtId="0" fontId="7" fillId="9" borderId="11" xfId="0" quotePrefix="1" applyFont="1" applyFill="1" applyBorder="1" applyAlignment="1">
      <alignment horizontal="left" vertical="center"/>
    </xf>
    <xf numFmtId="0" fontId="7" fillId="15" borderId="11" xfId="0" quotePrefix="1" applyFont="1" applyFill="1" applyBorder="1" applyAlignment="1">
      <alignment horizontal="left" vertical="center"/>
    </xf>
    <xf numFmtId="0" fontId="7" fillId="15" borderId="4" xfId="0" quotePrefix="1" applyFont="1" applyFill="1" applyBorder="1"/>
    <xf numFmtId="0" fontId="7" fillId="12" borderId="11" xfId="0" quotePrefix="1" applyFont="1" applyFill="1" applyBorder="1" applyAlignment="1">
      <alignment horizontal="left" vertical="center"/>
    </xf>
    <xf numFmtId="0" fontId="7" fillId="16" borderId="4" xfId="0" applyFont="1" applyFill="1" applyBorder="1"/>
    <xf numFmtId="0" fontId="7" fillId="16" borderId="0" xfId="0" applyFont="1" applyFill="1" applyAlignment="1">
      <alignment horizontal="center" vertical="center"/>
    </xf>
    <xf numFmtId="0" fontId="7" fillId="16" borderId="11" xfId="0" applyFont="1" applyFill="1" applyBorder="1" applyAlignment="1">
      <alignment horizontal="left" vertical="center"/>
    </xf>
    <xf numFmtId="0" fontId="7" fillId="16" borderId="4" xfId="0" applyFont="1" applyFill="1" applyBorder="1" applyAlignment="1">
      <alignment horizontal="left" vertical="center"/>
    </xf>
    <xf numFmtId="0" fontId="7" fillId="16" borderId="11" xfId="0" applyFont="1" applyFill="1" applyBorder="1" applyAlignment="1">
      <alignment horizontal="left" vertical="center" wrapText="1"/>
    </xf>
    <xf numFmtId="0" fontId="7" fillId="8" borderId="4" xfId="0" applyFont="1" applyFill="1" applyBorder="1"/>
    <xf numFmtId="0" fontId="7" fillId="8" borderId="0" xfId="0" applyFont="1" applyFill="1" applyAlignment="1">
      <alignment horizontal="center" vertical="center"/>
    </xf>
    <xf numFmtId="0" fontId="7" fillId="8" borderId="11" xfId="0" applyFont="1" applyFill="1" applyBorder="1" applyAlignment="1">
      <alignment horizontal="left" vertical="center"/>
    </xf>
    <xf numFmtId="0" fontId="7" fillId="8" borderId="0" xfId="0" applyFont="1" applyFill="1"/>
    <xf numFmtId="0" fontId="9" fillId="3" borderId="9" xfId="0" quotePrefix="1" applyFont="1" applyFill="1" applyBorder="1" applyAlignment="1">
      <alignment vertical="center"/>
    </xf>
    <xf numFmtId="0" fontId="9" fillId="3" borderId="9" xfId="0" applyFont="1" applyFill="1" applyBorder="1"/>
    <xf numFmtId="0" fontId="9" fillId="3" borderId="9" xfId="0" quotePrefix="1" applyFont="1" applyFill="1" applyBorder="1"/>
    <xf numFmtId="0" fontId="4" fillId="3" borderId="9" xfId="0" applyFont="1" applyFill="1" applyBorder="1"/>
    <xf numFmtId="0" fontId="0" fillId="3" borderId="10" xfId="0" applyFill="1" applyBorder="1"/>
    <xf numFmtId="0" fontId="10" fillId="3" borderId="1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/>
    </xf>
    <xf numFmtId="0" fontId="7" fillId="10" borderId="13" xfId="0" applyFont="1" applyFill="1" applyBorder="1" applyAlignment="1">
      <alignment horizontal="left" vertical="center"/>
    </xf>
    <xf numFmtId="0" fontId="7" fillId="3" borderId="4" xfId="0" applyFont="1" applyFill="1" applyBorder="1"/>
    <xf numFmtId="2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4" xfId="0" quotePrefix="1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10" borderId="11" xfId="0" applyFont="1" applyFill="1" applyBorder="1"/>
    <xf numFmtId="0" fontId="7" fillId="15" borderId="11" xfId="0" applyFont="1" applyFill="1" applyBorder="1"/>
    <xf numFmtId="2" fontId="7" fillId="15" borderId="0" xfId="0" applyNumberFormat="1" applyFont="1" applyFill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2" fontId="7" fillId="14" borderId="0" xfId="0" applyNumberFormat="1" applyFont="1" applyFill="1" applyAlignment="1">
      <alignment horizontal="center"/>
    </xf>
    <xf numFmtId="2" fontId="10" fillId="14" borderId="0" xfId="0" applyNumberFormat="1" applyFont="1" applyFill="1" applyAlignment="1">
      <alignment horizontal="center"/>
    </xf>
    <xf numFmtId="2" fontId="7" fillId="14" borderId="0" xfId="0" applyNumberFormat="1" applyFont="1" applyFill="1" applyAlignment="1">
      <alignment horizontal="center" vertical="center"/>
    </xf>
    <xf numFmtId="2" fontId="7" fillId="16" borderId="0" xfId="0" applyNumberFormat="1" applyFont="1" applyFill="1" applyAlignment="1">
      <alignment horizontal="center"/>
    </xf>
    <xf numFmtId="0" fontId="9" fillId="16" borderId="11" xfId="0" applyFont="1" applyFill="1" applyBorder="1" applyAlignment="1">
      <alignment horizontal="center" vertical="center" wrapText="1"/>
    </xf>
    <xf numFmtId="0" fontId="7" fillId="16" borderId="11" xfId="0" applyFont="1" applyFill="1" applyBorder="1"/>
    <xf numFmtId="2" fontId="7" fillId="16" borderId="0" xfId="0" applyNumberFormat="1" applyFont="1" applyFill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7" fillId="13" borderId="11" xfId="0" applyFont="1" applyFill="1" applyBorder="1"/>
    <xf numFmtId="2" fontId="7" fillId="13" borderId="0" xfId="0" applyNumberFormat="1" applyFont="1" applyFill="1" applyAlignment="1">
      <alignment horizontal="center" vertical="center"/>
    </xf>
    <xf numFmtId="0" fontId="7" fillId="12" borderId="11" xfId="0" applyFont="1" applyFill="1" applyBorder="1"/>
    <xf numFmtId="2" fontId="7" fillId="8" borderId="0" xfId="0" applyNumberFormat="1" applyFont="1" applyFill="1" applyAlignment="1">
      <alignment horizontal="center"/>
    </xf>
    <xf numFmtId="0" fontId="7" fillId="8" borderId="4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2" fontId="7" fillId="8" borderId="0" xfId="0" applyNumberFormat="1" applyFont="1" applyFill="1" applyAlignment="1">
      <alignment horizontal="center" vertical="center"/>
    </xf>
    <xf numFmtId="2" fontId="10" fillId="8" borderId="0" xfId="0" applyNumberFormat="1" applyFont="1" applyFill="1" applyAlignment="1">
      <alignment horizontal="center"/>
    </xf>
    <xf numFmtId="0" fontId="7" fillId="10" borderId="5" xfId="0" applyFont="1" applyFill="1" applyBorder="1"/>
    <xf numFmtId="0" fontId="7" fillId="10" borderId="12" xfId="0" applyFont="1" applyFill="1" applyBorder="1"/>
    <xf numFmtId="0" fontId="7" fillId="10" borderId="13" xfId="0" applyFont="1" applyFill="1" applyBorder="1"/>
    <xf numFmtId="2" fontId="7" fillId="10" borderId="12" xfId="0" applyNumberFormat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9" fillId="10" borderId="13" xfId="0" applyFont="1" applyFill="1" applyBorder="1" applyAlignment="1">
      <alignment horizontal="center" vertical="center"/>
    </xf>
    <xf numFmtId="2" fontId="10" fillId="15" borderId="0" xfId="0" applyNumberFormat="1" applyFont="1" applyFill="1" applyAlignment="1">
      <alignment horizontal="center" vertical="center"/>
    </xf>
    <xf numFmtId="0" fontId="7" fillId="15" borderId="4" xfId="0" quotePrefix="1" applyFont="1" applyFill="1" applyBorder="1" applyAlignment="1">
      <alignment vertical="center" wrapText="1"/>
    </xf>
    <xf numFmtId="0" fontId="7" fillId="12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vertical="center" wrapText="1"/>
    </xf>
    <xf numFmtId="0" fontId="7" fillId="15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0" fontId="7" fillId="13" borderId="39" xfId="0" applyFont="1" applyFill="1" applyBorder="1" applyAlignment="1">
      <alignment vertical="center" wrapText="1"/>
    </xf>
    <xf numFmtId="0" fontId="2" fillId="8" borderId="4" xfId="0" applyFont="1" applyFill="1" applyBorder="1"/>
    <xf numFmtId="0" fontId="2" fillId="8" borderId="0" xfId="0" applyFont="1" applyFill="1"/>
    <xf numFmtId="0" fontId="2" fillId="8" borderId="11" xfId="0" applyFont="1" applyFill="1" applyBorder="1"/>
    <xf numFmtId="0" fontId="7" fillId="8" borderId="11" xfId="0" quotePrefix="1" applyFont="1" applyFill="1" applyBorder="1" applyAlignment="1">
      <alignment horizontal="left" vertical="center"/>
    </xf>
    <xf numFmtId="0" fontId="7" fillId="8" borderId="4" xfId="0" quotePrefix="1" applyFont="1" applyFill="1" applyBorder="1" applyAlignment="1">
      <alignment horizontal="left" vertical="center"/>
    </xf>
    <xf numFmtId="0" fontId="9" fillId="8" borderId="11" xfId="0" quotePrefix="1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2" fontId="0" fillId="17" borderId="0" xfId="0" applyNumberFormat="1" applyFill="1" applyAlignment="1">
      <alignment horizontal="center" vertical="center"/>
    </xf>
    <xf numFmtId="2" fontId="0" fillId="17" borderId="11" xfId="0" applyNumberFormat="1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2" fontId="0" fillId="16" borderId="0" xfId="0" applyNumberFormat="1" applyFill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2" fillId="14" borderId="39" xfId="0" applyFont="1" applyFill="1" applyBorder="1" applyAlignment="1">
      <alignment vertical="center"/>
    </xf>
    <xf numFmtId="0" fontId="2" fillId="14" borderId="38" xfId="0" applyFont="1" applyFill="1" applyBorder="1" applyAlignment="1">
      <alignment vertical="center"/>
    </xf>
    <xf numFmtId="0" fontId="7" fillId="16" borderId="0" xfId="0" applyFont="1" applyFill="1" applyAlignment="1">
      <alignment vertical="center"/>
    </xf>
    <xf numFmtId="0" fontId="7" fillId="16" borderId="4" xfId="0" quotePrefix="1" applyFont="1" applyFill="1" applyBorder="1" applyAlignment="1">
      <alignment vertical="center"/>
    </xf>
    <xf numFmtId="0" fontId="7" fillId="9" borderId="0" xfId="0" quotePrefix="1" applyFont="1" applyFill="1" applyAlignment="1">
      <alignment vertical="center"/>
    </xf>
    <xf numFmtId="2" fontId="0" fillId="9" borderId="0" xfId="0" applyNumberFormat="1" applyFill="1" applyAlignment="1">
      <alignment horizontal="center"/>
    </xf>
    <xf numFmtId="0" fontId="0" fillId="9" borderId="0" xfId="0" applyFill="1" applyAlignment="1">
      <alignment horizontal="left" vertical="center"/>
    </xf>
    <xf numFmtId="2" fontId="0" fillId="15" borderId="0" xfId="0" applyNumberFormat="1" applyFill="1" applyAlignment="1">
      <alignment horizontal="center" vertical="center"/>
    </xf>
    <xf numFmtId="0" fontId="8" fillId="12" borderId="0" xfId="0" quotePrefix="1" applyFont="1" applyFill="1"/>
    <xf numFmtId="0" fontId="8" fillId="12" borderId="0" xfId="0" applyFont="1" applyFill="1"/>
    <xf numFmtId="0" fontId="0" fillId="9" borderId="4" xfId="0" applyFill="1" applyBorder="1" applyAlignment="1">
      <alignment horizontal="left" vertical="center"/>
    </xf>
    <xf numFmtId="0" fontId="5" fillId="9" borderId="11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vertical="center"/>
    </xf>
    <xf numFmtId="0" fontId="7" fillId="15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quotePrefix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0" fillId="0" borderId="28" xfId="0" quotePrefix="1" applyBorder="1" applyAlignment="1">
      <alignment vertical="center" wrapText="1"/>
    </xf>
    <xf numFmtId="0" fontId="0" fillId="0" borderId="43" xfId="0" quotePrefix="1" applyBorder="1" applyAlignment="1">
      <alignment horizontal="left" vertical="center" wrapText="1"/>
    </xf>
    <xf numFmtId="0" fontId="4" fillId="0" borderId="0" xfId="0" applyFont="1"/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9" borderId="18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18" borderId="18" xfId="0" applyFont="1" applyFill="1" applyBorder="1" applyAlignment="1">
      <alignment horizontal="center" vertical="center"/>
    </xf>
    <xf numFmtId="0" fontId="14" fillId="18" borderId="18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20" borderId="4" xfId="0" applyFont="1" applyFill="1" applyBorder="1"/>
    <xf numFmtId="0" fontId="5" fillId="10" borderId="11" xfId="0" quotePrefix="1" applyFont="1" applyFill="1" applyBorder="1" applyAlignment="1">
      <alignment horizontal="center" vertical="center" wrapText="1"/>
    </xf>
    <xf numFmtId="0" fontId="2" fillId="19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0" fillId="0" borderId="0" xfId="0" applyAlignment="1">
      <alignment horizontal="left"/>
    </xf>
    <xf numFmtId="0" fontId="0" fillId="0" borderId="11" xfId="0" applyBorder="1"/>
    <xf numFmtId="0" fontId="7" fillId="2" borderId="0" xfId="0" applyFont="1" applyFill="1"/>
    <xf numFmtId="0" fontId="7" fillId="3" borderId="0" xfId="0" applyFont="1" applyFill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9" borderId="14" xfId="0" applyFill="1" applyBorder="1"/>
    <xf numFmtId="2" fontId="0" fillId="9" borderId="14" xfId="0" applyNumberFormat="1" applyFill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left" vertical="center"/>
    </xf>
    <xf numFmtId="0" fontId="0" fillId="9" borderId="11" xfId="0" quotePrefix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/>
    </xf>
    <xf numFmtId="0" fontId="0" fillId="21" borderId="11" xfId="0" quotePrefix="1" applyFill="1" applyBorder="1" applyAlignment="1">
      <alignment vertical="top" wrapText="1"/>
    </xf>
    <xf numFmtId="0" fontId="0" fillId="20" borderId="4" xfId="0" applyFill="1" applyBorder="1" applyAlignment="1">
      <alignment horizontal="left" vertical="center"/>
    </xf>
    <xf numFmtId="0" fontId="5" fillId="20" borderId="11" xfId="0" applyFont="1" applyFill="1" applyBorder="1" applyAlignment="1">
      <alignment horizontal="center" vertical="center"/>
    </xf>
    <xf numFmtId="0" fontId="0" fillId="20" borderId="11" xfId="0" applyFill="1" applyBorder="1"/>
    <xf numFmtId="0" fontId="0" fillId="20" borderId="4" xfId="0" quotePrefix="1" applyFill="1" applyBorder="1" applyAlignment="1">
      <alignment horizontal="left" vertical="center"/>
    </xf>
    <xf numFmtId="0" fontId="5" fillId="20" borderId="11" xfId="0" quotePrefix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vertical="center"/>
    </xf>
    <xf numFmtId="0" fontId="0" fillId="19" borderId="4" xfId="0" quotePrefix="1" applyFill="1" applyBorder="1" applyAlignment="1">
      <alignment horizontal="left" vertical="center"/>
    </xf>
    <xf numFmtId="0" fontId="5" fillId="19" borderId="11" xfId="0" quotePrefix="1" applyFont="1" applyFill="1" applyBorder="1" applyAlignment="1">
      <alignment horizontal="center" vertical="center"/>
    </xf>
    <xf numFmtId="0" fontId="5" fillId="19" borderId="11" xfId="0" quotePrefix="1" applyFont="1" applyFill="1" applyBorder="1" applyAlignment="1">
      <alignment vertical="center"/>
    </xf>
    <xf numFmtId="0" fontId="0" fillId="19" borderId="4" xfId="0" quotePrefix="1" applyFill="1" applyBorder="1" applyAlignment="1">
      <alignment horizontal="left" vertical="center" wrapText="1"/>
    </xf>
    <xf numFmtId="0" fontId="5" fillId="19" borderId="11" xfId="0" quotePrefix="1" applyFont="1" applyFill="1" applyBorder="1" applyAlignment="1">
      <alignment horizontal="center" vertical="center" wrapText="1"/>
    </xf>
    <xf numFmtId="0" fontId="0" fillId="19" borderId="11" xfId="0" applyFill="1" applyBorder="1"/>
    <xf numFmtId="0" fontId="0" fillId="19" borderId="4" xfId="0" applyFill="1" applyBorder="1" applyAlignment="1">
      <alignment horizontal="left" vertical="center"/>
    </xf>
    <xf numFmtId="0" fontId="5" fillId="19" borderId="11" xfId="0" applyFont="1" applyFill="1" applyBorder="1" applyAlignment="1">
      <alignment horizontal="center" vertical="center"/>
    </xf>
    <xf numFmtId="0" fontId="5" fillId="19" borderId="11" xfId="0" applyFont="1" applyFill="1" applyBorder="1"/>
    <xf numFmtId="0" fontId="5" fillId="8" borderId="11" xfId="0" quotePrefix="1" applyFont="1" applyFill="1" applyBorder="1"/>
    <xf numFmtId="0" fontId="5" fillId="4" borderId="11" xfId="0" applyFont="1" applyFill="1" applyBorder="1" applyAlignment="1">
      <alignment vertical="center"/>
    </xf>
    <xf numFmtId="0" fontId="0" fillId="4" borderId="11" xfId="0" applyFill="1" applyBorder="1" applyAlignment="1">
      <alignment vertical="center" wrapText="1"/>
    </xf>
    <xf numFmtId="0" fontId="0" fillId="9" borderId="3" xfId="0" quotePrefix="1" applyFill="1" applyBorder="1" applyAlignment="1">
      <alignment horizontal="left" vertical="center" wrapText="1"/>
    </xf>
    <xf numFmtId="0" fontId="0" fillId="9" borderId="4" xfId="0" quotePrefix="1" applyFill="1" applyBorder="1" applyAlignment="1">
      <alignment horizontal="left" vertical="center" wrapText="1"/>
    </xf>
    <xf numFmtId="0" fontId="5" fillId="9" borderId="11" xfId="0" applyFont="1" applyFill="1" applyBorder="1"/>
    <xf numFmtId="0" fontId="5" fillId="9" borderId="11" xfId="0" quotePrefix="1" applyFont="1" applyFill="1" applyBorder="1"/>
    <xf numFmtId="0" fontId="5" fillId="13" borderId="11" xfId="0" applyFont="1" applyFill="1" applyBorder="1"/>
    <xf numFmtId="2" fontId="0" fillId="21" borderId="11" xfId="0" applyNumberFormat="1" applyFill="1" applyBorder="1"/>
    <xf numFmtId="0" fontId="0" fillId="21" borderId="11" xfId="0" applyFill="1" applyBorder="1"/>
    <xf numFmtId="0" fontId="0" fillId="9" borderId="11" xfId="0" applyFill="1" applyBorder="1" applyAlignment="1">
      <alignment horizontal="center" vertical="center"/>
    </xf>
    <xf numFmtId="2" fontId="0" fillId="4" borderId="11" xfId="0" applyNumberFormat="1" applyFill="1" applyBorder="1"/>
    <xf numFmtId="0" fontId="0" fillId="4" borderId="11" xfId="0" applyFill="1" applyBorder="1"/>
    <xf numFmtId="0" fontId="0" fillId="4" borderId="11" xfId="0" applyFill="1" applyBorder="1" applyAlignment="1">
      <alignment horizontal="left" vertical="center"/>
    </xf>
    <xf numFmtId="2" fontId="0" fillId="13" borderId="11" xfId="0" applyNumberFormat="1" applyFill="1" applyBorder="1" applyAlignment="1">
      <alignment horizontal="left"/>
    </xf>
    <xf numFmtId="0" fontId="0" fillId="15" borderId="12" xfId="0" applyFill="1" applyBorder="1"/>
    <xf numFmtId="0" fontId="0" fillId="15" borderId="13" xfId="0" applyFill="1" applyBorder="1"/>
    <xf numFmtId="0" fontId="0" fillId="9" borderId="11" xfId="0" applyFill="1" applyBorder="1"/>
    <xf numFmtId="0" fontId="0" fillId="15" borderId="12" xfId="0" quotePrefix="1" applyFill="1" applyBorder="1"/>
    <xf numFmtId="0" fontId="0" fillId="0" borderId="0" xfId="0" applyAlignment="1">
      <alignment vertical="center" wrapText="1"/>
    </xf>
    <xf numFmtId="0" fontId="2" fillId="21" borderId="4" xfId="0" applyFont="1" applyFill="1" applyBorder="1"/>
    <xf numFmtId="0" fontId="0" fillId="19" borderId="4" xfId="0" quotePrefix="1" applyFill="1" applyBorder="1" applyAlignment="1">
      <alignment vertical="center" wrapText="1"/>
    </xf>
    <xf numFmtId="0" fontId="0" fillId="19" borderId="4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9" borderId="3" xfId="0" quotePrefix="1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0" fillId="9" borderId="4" xfId="0" quotePrefix="1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0" fillId="4" borderId="4" xfId="0" quotePrefix="1" applyFill="1" applyBorder="1" applyAlignment="1">
      <alignment vertical="center" wrapText="1"/>
    </xf>
    <xf numFmtId="0" fontId="0" fillId="15" borderId="5" xfId="0" quotePrefix="1" applyFill="1" applyBorder="1" applyAlignment="1">
      <alignment vertical="center" wrapText="1"/>
    </xf>
    <xf numFmtId="0" fontId="0" fillId="15" borderId="13" xfId="0" quotePrefix="1" applyFill="1" applyBorder="1" applyAlignment="1">
      <alignment vertical="center" wrapText="1"/>
    </xf>
    <xf numFmtId="0" fontId="0" fillId="13" borderId="4" xfId="0" quotePrefix="1" applyFill="1" applyBorder="1" applyAlignment="1">
      <alignment vertical="center" wrapText="1"/>
    </xf>
    <xf numFmtId="0" fontId="0" fillId="8" borderId="4" xfId="0" quotePrefix="1" applyFill="1" applyBorder="1" applyAlignment="1">
      <alignment vertical="center" wrapText="1"/>
    </xf>
    <xf numFmtId="0" fontId="0" fillId="8" borderId="11" xfId="0" quotePrefix="1" applyFill="1" applyBorder="1" applyAlignment="1">
      <alignment vertical="center" wrapText="1"/>
    </xf>
    <xf numFmtId="0" fontId="0" fillId="21" borderId="4" xfId="0" applyFill="1" applyBorder="1" applyAlignment="1">
      <alignment vertical="center"/>
    </xf>
    <xf numFmtId="0" fontId="0" fillId="21" borderId="11" xfId="0" applyFill="1" applyBorder="1" applyAlignment="1">
      <alignment vertical="center"/>
    </xf>
    <xf numFmtId="0" fontId="5" fillId="19" borderId="11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0" fontId="5" fillId="19" borderId="11" xfId="0" quotePrefix="1" applyFont="1" applyFill="1" applyBorder="1" applyAlignment="1">
      <alignment vertical="center" wrapText="1"/>
    </xf>
    <xf numFmtId="0" fontId="5" fillId="10" borderId="11" xfId="0" quotePrefix="1" applyFont="1" applyFill="1" applyBorder="1" applyAlignment="1">
      <alignment vertical="center" wrapText="1"/>
    </xf>
    <xf numFmtId="0" fontId="5" fillId="20" borderId="11" xfId="0" applyFont="1" applyFill="1" applyBorder="1" applyAlignment="1">
      <alignment vertical="center"/>
    </xf>
    <xf numFmtId="0" fontId="5" fillId="20" borderId="11" xfId="0" quotePrefix="1" applyFont="1" applyFill="1" applyBorder="1" applyAlignment="1">
      <alignment vertical="center"/>
    </xf>
    <xf numFmtId="0" fontId="0" fillId="10" borderId="4" xfId="0" quotePrefix="1" applyFill="1" applyBorder="1" applyAlignment="1">
      <alignment vertical="center" wrapText="1"/>
    </xf>
    <xf numFmtId="0" fontId="9" fillId="16" borderId="11" xfId="0" quotePrefix="1" applyFont="1" applyFill="1" applyBorder="1" applyAlignment="1">
      <alignment horizontal="center" vertical="center"/>
    </xf>
    <xf numFmtId="2" fontId="12" fillId="15" borderId="12" xfId="0" applyNumberFormat="1" applyFont="1" applyFill="1" applyBorder="1" applyAlignment="1">
      <alignment horizontal="center"/>
    </xf>
    <xf numFmtId="0" fontId="0" fillId="13" borderId="0" xfId="0" applyFill="1" applyAlignment="1">
      <alignment vertical="center" wrapText="1"/>
    </xf>
    <xf numFmtId="0" fontId="0" fillId="13" borderId="0" xfId="0" quotePrefix="1" applyFill="1" applyAlignment="1">
      <alignment horizontal="left" vertical="center" wrapText="1"/>
    </xf>
    <xf numFmtId="0" fontId="5" fillId="13" borderId="11" xfId="0" quotePrefix="1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0" fillId="9" borderId="0" xfId="0" applyFill="1"/>
    <xf numFmtId="0" fontId="2" fillId="4" borderId="11" xfId="0" quotePrefix="1" applyFont="1" applyFill="1" applyBorder="1" applyAlignment="1">
      <alignment horizontal="center" vertical="center" wrapText="1"/>
    </xf>
    <xf numFmtId="0" fontId="2" fillId="4" borderId="11" xfId="0" quotePrefix="1" applyFont="1" applyFill="1" applyBorder="1" applyAlignment="1">
      <alignment vertical="center" wrapText="1"/>
    </xf>
    <xf numFmtId="0" fontId="2" fillId="13" borderId="11" xfId="0" quotePrefix="1" applyFont="1" applyFill="1" applyBorder="1" applyAlignment="1">
      <alignment vertical="center" wrapText="1"/>
    </xf>
    <xf numFmtId="0" fontId="2" fillId="13" borderId="11" xfId="0" quotePrefix="1" applyFont="1" applyFill="1" applyBorder="1" applyAlignment="1">
      <alignment horizontal="center" vertical="center" wrapText="1"/>
    </xf>
    <xf numFmtId="0" fontId="0" fillId="14" borderId="4" xfId="0" quotePrefix="1" applyFill="1" applyBorder="1" applyAlignment="1">
      <alignment vertical="center" wrapText="1"/>
    </xf>
    <xf numFmtId="0" fontId="5" fillId="14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23" fillId="22" borderId="0" xfId="0" applyFont="1" applyFill="1"/>
    <xf numFmtId="2" fontId="23" fillId="22" borderId="0" xfId="0" applyNumberFormat="1" applyFont="1" applyFill="1" applyAlignment="1">
      <alignment horizontal="center"/>
    </xf>
    <xf numFmtId="0" fontId="23" fillId="22" borderId="0" xfId="0" applyFont="1" applyFill="1" applyAlignment="1">
      <alignment horizontal="center" vertical="center"/>
    </xf>
    <xf numFmtId="0" fontId="23" fillId="22" borderId="0" xfId="0" applyFont="1" applyFill="1" applyAlignment="1">
      <alignment horizontal="left" vertical="center"/>
    </xf>
    <xf numFmtId="0" fontId="24" fillId="22" borderId="0" xfId="0" applyFont="1" applyFill="1" applyAlignment="1">
      <alignment horizontal="center" vertical="center"/>
    </xf>
    <xf numFmtId="0" fontId="27" fillId="24" borderId="7" xfId="0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2" borderId="15" xfId="0" applyFont="1" applyFill="1" applyBorder="1" applyAlignment="1">
      <alignment horizontal="center" vertical="center"/>
    </xf>
    <xf numFmtId="0" fontId="24" fillId="22" borderId="15" xfId="0" applyFont="1" applyFill="1" applyBorder="1" applyAlignment="1">
      <alignment horizontal="center" vertical="center"/>
    </xf>
    <xf numFmtId="0" fontId="24" fillId="22" borderId="11" xfId="0" applyFont="1" applyFill="1" applyBorder="1" applyAlignment="1">
      <alignment horizontal="center" vertical="center"/>
    </xf>
    <xf numFmtId="0" fontId="29" fillId="26" borderId="0" xfId="0" applyFont="1" applyFill="1" applyAlignment="1">
      <alignment horizontal="left" vertical="center" wrapText="1"/>
    </xf>
    <xf numFmtId="0" fontId="29" fillId="26" borderId="4" xfId="0" applyFont="1" applyFill="1" applyBorder="1"/>
    <xf numFmtId="0" fontId="29" fillId="26" borderId="0" xfId="0" applyFont="1" applyFill="1"/>
    <xf numFmtId="0" fontId="29" fillId="26" borderId="11" xfId="0" applyFont="1" applyFill="1" applyBorder="1" applyAlignment="1">
      <alignment horizontal="left" vertical="center"/>
    </xf>
    <xf numFmtId="0" fontId="29" fillId="26" borderId="4" xfId="0" applyFont="1" applyFill="1" applyBorder="1" applyAlignment="1">
      <alignment horizontal="left" vertical="center"/>
    </xf>
    <xf numFmtId="0" fontId="24" fillId="27" borderId="11" xfId="0" applyFont="1" applyFill="1" applyBorder="1" applyAlignment="1">
      <alignment horizontal="center" vertical="center"/>
    </xf>
    <xf numFmtId="0" fontId="28" fillId="30" borderId="4" xfId="0" applyFont="1" applyFill="1" applyBorder="1"/>
    <xf numFmtId="0" fontId="28" fillId="30" borderId="11" xfId="0" applyFont="1" applyFill="1" applyBorder="1"/>
    <xf numFmtId="0" fontId="29" fillId="30" borderId="0" xfId="0" applyFont="1" applyFill="1" applyAlignment="1">
      <alignment horizontal="left" vertical="center" wrapText="1"/>
    </xf>
    <xf numFmtId="0" fontId="29" fillId="30" borderId="11" xfId="0" applyFont="1" applyFill="1" applyBorder="1" applyAlignment="1">
      <alignment horizontal="left" vertical="center" wrapText="1"/>
    </xf>
    <xf numFmtId="0" fontId="29" fillId="30" borderId="4" xfId="0" applyFont="1" applyFill="1" applyBorder="1"/>
    <xf numFmtId="0" fontId="29" fillId="30" borderId="0" xfId="0" applyFont="1" applyFill="1"/>
    <xf numFmtId="2" fontId="29" fillId="30" borderId="0" xfId="0" applyNumberFormat="1" applyFont="1" applyFill="1" applyAlignment="1">
      <alignment horizontal="center"/>
    </xf>
    <xf numFmtId="0" fontId="29" fillId="30" borderId="4" xfId="0" applyFont="1" applyFill="1" applyBorder="1" applyAlignment="1">
      <alignment horizontal="left" vertical="center" wrapText="1"/>
    </xf>
    <xf numFmtId="0" fontId="29" fillId="30" borderId="4" xfId="0" applyFont="1" applyFill="1" applyBorder="1" applyAlignment="1">
      <alignment vertical="center" wrapText="1"/>
    </xf>
    <xf numFmtId="0" fontId="29" fillId="30" borderId="0" xfId="0" applyFont="1" applyFill="1" applyAlignment="1">
      <alignment vertical="center" wrapText="1"/>
    </xf>
    <xf numFmtId="0" fontId="29" fillId="30" borderId="0" xfId="0" applyFont="1" applyFill="1" applyAlignment="1">
      <alignment vertical="center"/>
    </xf>
    <xf numFmtId="0" fontId="29" fillId="30" borderId="11" xfId="0" applyFont="1" applyFill="1" applyBorder="1" applyAlignment="1">
      <alignment horizontal="left" vertical="center"/>
    </xf>
    <xf numFmtId="0" fontId="29" fillId="30" borderId="0" xfId="0" applyFont="1" applyFill="1" applyAlignment="1">
      <alignment horizontal="left" vertical="center"/>
    </xf>
    <xf numFmtId="0" fontId="23" fillId="22" borderId="11" xfId="0" applyFont="1" applyFill="1" applyBorder="1"/>
    <xf numFmtId="0" fontId="29" fillId="33" borderId="0" xfId="0" applyFont="1" applyFill="1" applyAlignment="1">
      <alignment horizontal="left" vertical="top" wrapText="1"/>
    </xf>
    <xf numFmtId="0" fontId="29" fillId="33" borderId="4" xfId="0" applyFont="1" applyFill="1" applyBorder="1" applyAlignment="1">
      <alignment horizontal="left" vertical="center" wrapText="1"/>
    </xf>
    <xf numFmtId="0" fontId="29" fillId="33" borderId="0" xfId="0" applyFont="1" applyFill="1" applyAlignment="1">
      <alignment horizontal="left" vertical="center" wrapText="1"/>
    </xf>
    <xf numFmtId="0" fontId="29" fillId="33" borderId="11" xfId="0" applyFont="1" applyFill="1" applyBorder="1" applyAlignment="1">
      <alignment horizontal="left" vertical="center" wrapText="1"/>
    </xf>
    <xf numFmtId="0" fontId="29" fillId="33" borderId="0" xfId="0" applyFont="1" applyFill="1"/>
    <xf numFmtId="0" fontId="29" fillId="34" borderId="4" xfId="0" applyFont="1" applyFill="1" applyBorder="1" applyAlignment="1">
      <alignment horizontal="left" vertical="center" wrapText="1"/>
    </xf>
    <xf numFmtId="0" fontId="29" fillId="34" borderId="4" xfId="0" quotePrefix="1" applyFont="1" applyFill="1" applyBorder="1" applyAlignment="1">
      <alignment horizontal="left" vertical="center"/>
    </xf>
    <xf numFmtId="0" fontId="24" fillId="34" borderId="11" xfId="0" applyFont="1" applyFill="1" applyBorder="1" applyAlignment="1">
      <alignment horizontal="center" vertical="center"/>
    </xf>
    <xf numFmtId="0" fontId="29" fillId="34" borderId="11" xfId="0" applyFont="1" applyFill="1" applyBorder="1" applyAlignment="1">
      <alignment horizontal="left" vertical="center" wrapText="1"/>
    </xf>
    <xf numFmtId="0" fontId="29" fillId="37" borderId="0" xfId="0" applyFont="1" applyFill="1" applyAlignment="1">
      <alignment vertical="center" wrapText="1"/>
    </xf>
    <xf numFmtId="0" fontId="29" fillId="41" borderId="12" xfId="0" applyFont="1" applyFill="1" applyBorder="1" applyAlignment="1">
      <alignment vertical="center" wrapText="1"/>
    </xf>
    <xf numFmtId="0" fontId="29" fillId="41" borderId="5" xfId="0" applyFont="1" applyFill="1" applyBorder="1"/>
    <xf numFmtId="0" fontId="29" fillId="41" borderId="13" xfId="0" applyFont="1" applyFill="1" applyBorder="1" applyAlignment="1">
      <alignment vertical="top" wrapText="1"/>
    </xf>
    <xf numFmtId="0" fontId="24" fillId="41" borderId="13" xfId="0" applyFont="1" applyFill="1" applyBorder="1" applyAlignment="1">
      <alignment horizontal="center" vertical="center"/>
    </xf>
    <xf numFmtId="2" fontId="0" fillId="0" borderId="0" xfId="0" applyNumberFormat="1"/>
    <xf numFmtId="0" fontId="23" fillId="22" borderId="11" xfId="0" applyFont="1" applyFill="1" applyBorder="1" applyAlignment="1">
      <alignment vertical="center"/>
    </xf>
    <xf numFmtId="0" fontId="29" fillId="25" borderId="49" xfId="0" applyFont="1" applyFill="1" applyBorder="1"/>
    <xf numFmtId="0" fontId="29" fillId="25" borderId="48" xfId="0" applyFont="1" applyFill="1" applyBorder="1"/>
    <xf numFmtId="0" fontId="23" fillId="22" borderId="11" xfId="0" applyFont="1" applyFill="1" applyBorder="1" applyAlignment="1">
      <alignment vertical="top" wrapText="1"/>
    </xf>
    <xf numFmtId="0" fontId="29" fillId="26" borderId="0" xfId="0" applyFont="1" applyFill="1" applyAlignment="1">
      <alignment horizontal="left" wrapText="1"/>
    </xf>
    <xf numFmtId="0" fontId="24" fillId="28" borderId="11" xfId="0" applyFont="1" applyFill="1" applyBorder="1" applyAlignment="1">
      <alignment horizontal="center" vertical="center"/>
    </xf>
    <xf numFmtId="0" fontId="28" fillId="30" borderId="0" xfId="0" applyFont="1" applyFill="1"/>
    <xf numFmtId="0" fontId="24" fillId="30" borderId="11" xfId="0" applyFont="1" applyFill="1" applyBorder="1" applyAlignment="1">
      <alignment horizontal="center" vertical="center" wrapText="1"/>
    </xf>
    <xf numFmtId="0" fontId="29" fillId="28" borderId="44" xfId="0" applyFont="1" applyFill="1" applyBorder="1" applyAlignment="1">
      <alignment horizontal="left" wrapText="1"/>
    </xf>
    <xf numFmtId="0" fontId="29" fillId="28" borderId="45" xfId="0" applyFont="1" applyFill="1" applyBorder="1"/>
    <xf numFmtId="0" fontId="29" fillId="28" borderId="44" xfId="0" applyFont="1" applyFill="1" applyBorder="1"/>
    <xf numFmtId="0" fontId="29" fillId="28" borderId="45" xfId="0" applyFont="1" applyFill="1" applyBorder="1" applyAlignment="1">
      <alignment vertical="center" wrapText="1"/>
    </xf>
    <xf numFmtId="0" fontId="29" fillId="28" borderId="49" xfId="0" applyFont="1" applyFill="1" applyBorder="1"/>
    <xf numFmtId="0" fontId="29" fillId="28" borderId="48" xfId="0" applyFont="1" applyFill="1" applyBorder="1"/>
    <xf numFmtId="0" fontId="29" fillId="28" borderId="49" xfId="0" applyFont="1" applyFill="1" applyBorder="1" applyAlignment="1">
      <alignment vertical="center" wrapText="1"/>
    </xf>
    <xf numFmtId="0" fontId="28" fillId="31" borderId="4" xfId="0" applyFont="1" applyFill="1" applyBorder="1"/>
    <xf numFmtId="0" fontId="28" fillId="31" borderId="0" xfId="0" applyFont="1" applyFill="1"/>
    <xf numFmtId="0" fontId="28" fillId="31" borderId="11" xfId="0" applyFont="1" applyFill="1" applyBorder="1"/>
    <xf numFmtId="0" fontId="29" fillId="31" borderId="0" xfId="0" applyFont="1" applyFill="1" applyAlignment="1">
      <alignment horizontal="left" vertical="center" wrapText="1"/>
    </xf>
    <xf numFmtId="0" fontId="29" fillId="31" borderId="4" xfId="0" applyFont="1" applyFill="1" applyBorder="1"/>
    <xf numFmtId="0" fontId="29" fillId="31" borderId="0" xfId="0" applyFont="1" applyFill="1"/>
    <xf numFmtId="0" fontId="24" fillId="31" borderId="11" xfId="0" applyFont="1" applyFill="1" applyBorder="1" applyAlignment="1">
      <alignment horizontal="center" vertical="center"/>
    </xf>
    <xf numFmtId="0" fontId="29" fillId="27" borderId="44" xfId="0" applyFont="1" applyFill="1" applyBorder="1" applyAlignment="1">
      <alignment horizontal="left" vertical="center" wrapText="1"/>
    </xf>
    <xf numFmtId="0" fontId="29" fillId="27" borderId="45" xfId="0" applyFont="1" applyFill="1" applyBorder="1"/>
    <xf numFmtId="0" fontId="29" fillId="27" borderId="44" xfId="0" applyFont="1" applyFill="1" applyBorder="1"/>
    <xf numFmtId="0" fontId="29" fillId="27" borderId="49" xfId="0" applyFont="1" applyFill="1" applyBorder="1" applyAlignment="1">
      <alignment horizontal="left" vertical="center" wrapText="1"/>
    </xf>
    <xf numFmtId="0" fontId="29" fillId="27" borderId="48" xfId="0" applyFont="1" applyFill="1" applyBorder="1" applyAlignment="1">
      <alignment horizontal="left" vertical="center" wrapText="1"/>
    </xf>
    <xf numFmtId="0" fontId="29" fillId="27" borderId="49" xfId="0" applyFont="1" applyFill="1" applyBorder="1" applyAlignment="1">
      <alignment vertical="center"/>
    </xf>
    <xf numFmtId="0" fontId="29" fillId="27" borderId="48" xfId="0" applyFont="1" applyFill="1" applyBorder="1" applyAlignment="1">
      <alignment vertical="center"/>
    </xf>
    <xf numFmtId="0" fontId="29" fillId="27" borderId="50" xfId="0" applyFont="1" applyFill="1" applyBorder="1" applyAlignment="1">
      <alignment vertical="top" wrapText="1"/>
    </xf>
    <xf numFmtId="0" fontId="24" fillId="22" borderId="11" xfId="0" applyFont="1" applyFill="1" applyBorder="1" applyAlignment="1">
      <alignment vertical="center"/>
    </xf>
    <xf numFmtId="0" fontId="29" fillId="31" borderId="4" xfId="0" applyFont="1" applyFill="1" applyBorder="1" applyAlignment="1">
      <alignment vertical="center"/>
    </xf>
    <xf numFmtId="0" fontId="29" fillId="31" borderId="0" xfId="0" applyFont="1" applyFill="1" applyAlignment="1">
      <alignment vertical="center"/>
    </xf>
    <xf numFmtId="0" fontId="29" fillId="31" borderId="11" xfId="0" applyFont="1" applyFill="1" applyBorder="1" applyAlignment="1">
      <alignment vertical="top" wrapText="1"/>
    </xf>
    <xf numFmtId="0" fontId="29" fillId="33" borderId="4" xfId="0" applyFont="1" applyFill="1" applyBorder="1"/>
    <xf numFmtId="0" fontId="29" fillId="33" borderId="0" xfId="0" applyFont="1" applyFill="1" applyAlignment="1">
      <alignment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29" fillId="32" borderId="44" xfId="0" applyFont="1" applyFill="1" applyBorder="1" applyAlignment="1">
      <alignment horizontal="left" vertical="center" wrapText="1"/>
    </xf>
    <xf numFmtId="0" fontId="29" fillId="32" borderId="45" xfId="0" applyFont="1" applyFill="1" applyBorder="1"/>
    <xf numFmtId="0" fontId="29" fillId="32" borderId="44" xfId="0" applyFont="1" applyFill="1" applyBorder="1"/>
    <xf numFmtId="0" fontId="29" fillId="32" borderId="46" xfId="0" applyFont="1" applyFill="1" applyBorder="1" applyAlignment="1">
      <alignment horizontal="left" vertical="center"/>
    </xf>
    <xf numFmtId="0" fontId="29" fillId="32" borderId="45" xfId="0" applyFont="1" applyFill="1" applyBorder="1" applyAlignment="1">
      <alignment vertical="center"/>
    </xf>
    <xf numFmtId="0" fontId="29" fillId="32" borderId="48" xfId="0" applyFont="1" applyFill="1" applyBorder="1" applyAlignment="1">
      <alignment horizontal="left" wrapText="1"/>
    </xf>
    <xf numFmtId="0" fontId="29" fillId="32" borderId="49" xfId="0" applyFont="1" applyFill="1" applyBorder="1"/>
    <xf numFmtId="0" fontId="29" fillId="32" borderId="48" xfId="0" applyFont="1" applyFill="1" applyBorder="1"/>
    <xf numFmtId="0" fontId="29" fillId="32" borderId="48" xfId="0" applyFont="1" applyFill="1" applyBorder="1" applyAlignment="1">
      <alignment vertical="center"/>
    </xf>
    <xf numFmtId="0" fontId="29" fillId="32" borderId="50" xfId="0" applyFont="1" applyFill="1" applyBorder="1" applyAlignment="1">
      <alignment horizontal="left" vertical="center"/>
    </xf>
    <xf numFmtId="0" fontId="29" fillId="32" borderId="49" xfId="0" applyFont="1" applyFill="1" applyBorder="1" applyAlignment="1">
      <alignment vertical="center"/>
    </xf>
    <xf numFmtId="0" fontId="29" fillId="35" borderId="0" xfId="0" applyFont="1" applyFill="1" applyAlignment="1">
      <alignment horizontal="left" vertical="center" wrapText="1"/>
    </xf>
    <xf numFmtId="0" fontId="29" fillId="35" borderId="0" xfId="0" applyFont="1" applyFill="1" applyAlignment="1">
      <alignment horizontal="left" vertical="top" wrapText="1"/>
    </xf>
    <xf numFmtId="0" fontId="29" fillId="35" borderId="4" xfId="0" applyFont="1" applyFill="1" applyBorder="1" applyAlignment="1">
      <alignment horizontal="left" vertical="center" wrapText="1"/>
    </xf>
    <xf numFmtId="0" fontId="29" fillId="35" borderId="4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 vertical="center"/>
    </xf>
    <xf numFmtId="0" fontId="29" fillId="34" borderId="44" xfId="0" applyFont="1" applyFill="1" applyBorder="1" applyAlignment="1">
      <alignment horizontal="left" vertical="top" wrapText="1"/>
    </xf>
    <xf numFmtId="0" fontId="29" fillId="34" borderId="45" xfId="0" applyFont="1" applyFill="1" applyBorder="1" applyAlignment="1">
      <alignment horizontal="left" vertical="center" wrapText="1"/>
    </xf>
    <xf numFmtId="0" fontId="29" fillId="34" borderId="44" xfId="0" applyFont="1" applyFill="1" applyBorder="1" applyAlignment="1">
      <alignment horizontal="left" vertical="center" wrapText="1"/>
    </xf>
    <xf numFmtId="0" fontId="29" fillId="34" borderId="46" xfId="0" applyFont="1" applyFill="1" applyBorder="1" applyAlignment="1">
      <alignment horizontal="left" vertical="center" wrapText="1"/>
    </xf>
    <xf numFmtId="0" fontId="29" fillId="34" borderId="0" xfId="0" applyFont="1" applyFill="1" applyAlignment="1">
      <alignment horizontal="left" vertical="top" wrapText="1"/>
    </xf>
    <xf numFmtId="0" fontId="29" fillId="34" borderId="0" xfId="0" applyFont="1" applyFill="1" applyAlignment="1">
      <alignment horizontal="left" vertical="center" wrapText="1"/>
    </xf>
    <xf numFmtId="0" fontId="29" fillId="34" borderId="0" xfId="0" applyFont="1" applyFill="1"/>
    <xf numFmtId="0" fontId="29" fillId="34" borderId="48" xfId="0" applyFont="1" applyFill="1" applyBorder="1" applyAlignment="1">
      <alignment horizontal="left" vertical="top" wrapText="1"/>
    </xf>
    <xf numFmtId="0" fontId="29" fillId="34" borderId="49" xfId="0" applyFont="1" applyFill="1" applyBorder="1" applyAlignment="1">
      <alignment horizontal="left" vertical="center" wrapText="1"/>
    </xf>
    <xf numFmtId="0" fontId="29" fillId="34" borderId="48" xfId="0" applyFont="1" applyFill="1" applyBorder="1" applyAlignment="1">
      <alignment horizontal="left" vertical="center" wrapText="1"/>
    </xf>
    <xf numFmtId="0" fontId="29" fillId="34" borderId="50" xfId="0" applyFont="1" applyFill="1" applyBorder="1" applyAlignment="1">
      <alignment horizontal="left" vertical="center" wrapText="1"/>
    </xf>
    <xf numFmtId="0" fontId="29" fillId="35" borderId="11" xfId="0" applyFont="1" applyFill="1" applyBorder="1" applyAlignment="1">
      <alignment vertical="top" wrapText="1"/>
    </xf>
    <xf numFmtId="0" fontId="29" fillId="36" borderId="44" xfId="0" applyFont="1" applyFill="1" applyBorder="1" applyAlignment="1">
      <alignment horizontal="left" vertical="top" wrapText="1"/>
    </xf>
    <xf numFmtId="0" fontId="29" fillId="36" borderId="45" xfId="0" applyFont="1" applyFill="1" applyBorder="1" applyAlignment="1">
      <alignment horizontal="left" vertical="center" wrapText="1"/>
    </xf>
    <xf numFmtId="0" fontId="29" fillId="36" borderId="44" xfId="0" applyFont="1" applyFill="1" applyBorder="1" applyAlignment="1">
      <alignment horizontal="left" vertical="center" wrapText="1"/>
    </xf>
    <xf numFmtId="0" fontId="29" fillId="36" borderId="46" xfId="0" applyFont="1" applyFill="1" applyBorder="1" applyAlignment="1">
      <alignment horizontal="left" vertical="center" wrapText="1"/>
    </xf>
    <xf numFmtId="0" fontId="29" fillId="36" borderId="45" xfId="0" applyFont="1" applyFill="1" applyBorder="1" applyAlignment="1">
      <alignment horizontal="center" vertical="center"/>
    </xf>
    <xf numFmtId="0" fontId="29" fillId="36" borderId="48" xfId="0" applyFont="1" applyFill="1" applyBorder="1" applyAlignment="1">
      <alignment horizontal="left" vertical="top" wrapText="1"/>
    </xf>
    <xf numFmtId="0" fontId="29" fillId="36" borderId="49" xfId="0" applyFont="1" applyFill="1" applyBorder="1" applyAlignment="1">
      <alignment horizontal="left" vertical="center" wrapText="1"/>
    </xf>
    <xf numFmtId="0" fontId="29" fillId="36" borderId="48" xfId="0" applyFont="1" applyFill="1" applyBorder="1" applyAlignment="1">
      <alignment horizontal="left" vertical="center" wrapText="1"/>
    </xf>
    <xf numFmtId="0" fontId="29" fillId="36" borderId="49" xfId="0" applyFont="1" applyFill="1" applyBorder="1" applyAlignment="1">
      <alignment horizontal="center" vertical="center"/>
    </xf>
    <xf numFmtId="0" fontId="23" fillId="37" borderId="11" xfId="0" applyFont="1" applyFill="1" applyBorder="1"/>
    <xf numFmtId="0" fontId="29" fillId="38" borderId="0" xfId="0" applyFont="1" applyFill="1" applyAlignment="1">
      <alignment vertical="center" wrapText="1"/>
    </xf>
    <xf numFmtId="0" fontId="24" fillId="38" borderId="11" xfId="0" applyFont="1" applyFill="1" applyBorder="1" applyAlignment="1">
      <alignment horizontal="center" vertical="center"/>
    </xf>
    <xf numFmtId="0" fontId="29" fillId="37" borderId="44" xfId="0" applyFont="1" applyFill="1" applyBorder="1" applyAlignment="1">
      <alignment vertical="center" wrapText="1"/>
    </xf>
    <xf numFmtId="0" fontId="29" fillId="37" borderId="48" xfId="0" applyFont="1" applyFill="1" applyBorder="1" applyAlignment="1">
      <alignment vertical="center" wrapText="1"/>
    </xf>
    <xf numFmtId="0" fontId="29" fillId="38" borderId="0" xfId="0" applyFont="1" applyFill="1" applyAlignment="1">
      <alignment vertical="center"/>
    </xf>
    <xf numFmtId="0" fontId="29" fillId="41" borderId="0" xfId="0" applyFont="1" applyFill="1" applyAlignment="1">
      <alignment vertical="center" wrapText="1"/>
    </xf>
    <xf numFmtId="0" fontId="24" fillId="41" borderId="11" xfId="0" applyFont="1" applyFill="1" applyBorder="1" applyAlignment="1">
      <alignment horizontal="center" vertical="center"/>
    </xf>
    <xf numFmtId="0" fontId="29" fillId="22" borderId="11" xfId="0" applyFont="1" applyFill="1" applyBorder="1"/>
    <xf numFmtId="0" fontId="23" fillId="37" borderId="13" xfId="0" applyFont="1" applyFill="1" applyBorder="1"/>
    <xf numFmtId="0" fontId="24" fillId="25" borderId="46" xfId="0" applyFont="1" applyFill="1" applyBorder="1" applyAlignment="1">
      <alignment horizontal="center" vertical="center"/>
    </xf>
    <xf numFmtId="0" fontId="29" fillId="25" borderId="49" xfId="0" applyFont="1" applyFill="1" applyBorder="1" applyAlignment="1">
      <alignment horizontal="left" vertical="center"/>
    </xf>
    <xf numFmtId="0" fontId="24" fillId="25" borderId="50" xfId="0" applyFont="1" applyFill="1" applyBorder="1" applyAlignment="1">
      <alignment horizontal="center" vertical="center"/>
    </xf>
    <xf numFmtId="0" fontId="24" fillId="28" borderId="46" xfId="0" applyFont="1" applyFill="1" applyBorder="1" applyAlignment="1">
      <alignment horizontal="center" vertical="center"/>
    </xf>
    <xf numFmtId="0" fontId="24" fillId="28" borderId="50" xfId="0" applyFont="1" applyFill="1" applyBorder="1" applyAlignment="1">
      <alignment horizontal="center" vertical="center" wrapText="1"/>
    </xf>
    <xf numFmtId="0" fontId="24" fillId="27" borderId="46" xfId="0" applyFont="1" applyFill="1" applyBorder="1" applyAlignment="1">
      <alignment horizontal="center" vertical="center"/>
    </xf>
    <xf numFmtId="0" fontId="24" fillId="27" borderId="50" xfId="0" applyFont="1" applyFill="1" applyBorder="1" applyAlignment="1">
      <alignment horizontal="center" vertical="center" wrapText="1"/>
    </xf>
    <xf numFmtId="0" fontId="24" fillId="32" borderId="46" xfId="0" applyFont="1" applyFill="1" applyBorder="1" applyAlignment="1">
      <alignment horizontal="center" vertical="center"/>
    </xf>
    <xf numFmtId="0" fontId="24" fillId="32" borderId="50" xfId="0" applyFont="1" applyFill="1" applyBorder="1" applyAlignment="1">
      <alignment horizontal="center" vertical="center"/>
    </xf>
    <xf numFmtId="0" fontId="24" fillId="36" borderId="46" xfId="0" applyFont="1" applyFill="1" applyBorder="1" applyAlignment="1">
      <alignment horizontal="center" vertical="center"/>
    </xf>
    <xf numFmtId="0" fontId="24" fillId="36" borderId="50" xfId="0" applyFont="1" applyFill="1" applyBorder="1" applyAlignment="1">
      <alignment horizontal="center" vertical="center"/>
    </xf>
    <xf numFmtId="0" fontId="24" fillId="37" borderId="46" xfId="0" applyFont="1" applyFill="1" applyBorder="1" applyAlignment="1">
      <alignment horizontal="center" vertical="center"/>
    </xf>
    <xf numFmtId="0" fontId="24" fillId="37" borderId="50" xfId="0" applyFont="1" applyFill="1" applyBorder="1" applyAlignment="1">
      <alignment horizontal="center" vertical="center"/>
    </xf>
    <xf numFmtId="0" fontId="24" fillId="40" borderId="46" xfId="0" applyFont="1" applyFill="1" applyBorder="1" applyAlignment="1">
      <alignment horizontal="center" vertical="center"/>
    </xf>
    <xf numFmtId="0" fontId="24" fillId="40" borderId="50" xfId="0" applyFont="1" applyFill="1" applyBorder="1" applyAlignment="1">
      <alignment horizontal="center" vertical="center"/>
    </xf>
    <xf numFmtId="0" fontId="0" fillId="21" borderId="0" xfId="0" applyFill="1"/>
    <xf numFmtId="2" fontId="0" fillId="21" borderId="0" xfId="0" applyNumberFormat="1" applyFill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 vertical="center"/>
    </xf>
    <xf numFmtId="0" fontId="0" fillId="19" borderId="45" xfId="0" applyFill="1" applyBorder="1" applyAlignment="1">
      <alignment horizontal="left" wrapText="1"/>
    </xf>
    <xf numFmtId="0" fontId="0" fillId="19" borderId="44" xfId="0" applyFill="1" applyBorder="1"/>
    <xf numFmtId="2" fontId="0" fillId="19" borderId="44" xfId="0" applyNumberFormat="1" applyFill="1" applyBorder="1" applyAlignment="1">
      <alignment horizontal="center"/>
    </xf>
    <xf numFmtId="0" fontId="0" fillId="19" borderId="44" xfId="0" applyFill="1" applyBorder="1" applyAlignment="1">
      <alignment horizontal="center" vertical="center"/>
    </xf>
    <xf numFmtId="0" fontId="0" fillId="19" borderId="46" xfId="0" applyFill="1" applyBorder="1" applyAlignment="1">
      <alignment horizontal="left" vertical="center"/>
    </xf>
    <xf numFmtId="0" fontId="7" fillId="19" borderId="45" xfId="0" applyFont="1" applyFill="1" applyBorder="1" applyAlignment="1">
      <alignment horizontal="left" vertical="center"/>
    </xf>
    <xf numFmtId="0" fontId="9" fillId="19" borderId="46" xfId="0" applyFont="1" applyFill="1" applyBorder="1" applyAlignment="1">
      <alignment horizontal="center" vertical="center"/>
    </xf>
    <xf numFmtId="0" fontId="0" fillId="19" borderId="49" xfId="0" applyFill="1" applyBorder="1" applyAlignment="1">
      <alignment horizontal="left" wrapText="1"/>
    </xf>
    <xf numFmtId="0" fontId="0" fillId="19" borderId="48" xfId="0" applyFill="1" applyBorder="1"/>
    <xf numFmtId="2" fontId="0" fillId="19" borderId="48" xfId="0" applyNumberFormat="1" applyFill="1" applyBorder="1" applyAlignment="1">
      <alignment horizontal="center"/>
    </xf>
    <xf numFmtId="0" fontId="0" fillId="19" borderId="48" xfId="0" applyFill="1" applyBorder="1" applyAlignment="1">
      <alignment horizontal="center" vertical="center"/>
    </xf>
    <xf numFmtId="0" fontId="0" fillId="19" borderId="50" xfId="0" applyFill="1" applyBorder="1" applyAlignment="1">
      <alignment horizontal="left" vertical="center"/>
    </xf>
    <xf numFmtId="0" fontId="7" fillId="19" borderId="49" xfId="0" applyFont="1" applyFill="1" applyBorder="1" applyAlignment="1">
      <alignment horizontal="left" vertical="center"/>
    </xf>
    <xf numFmtId="0" fontId="9" fillId="19" borderId="50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left" vertical="center"/>
    </xf>
    <xf numFmtId="0" fontId="2" fillId="20" borderId="0" xfId="0" applyFont="1" applyFill="1"/>
    <xf numFmtId="0" fontId="0" fillId="20" borderId="0" xfId="0" applyFill="1" applyAlignment="1">
      <alignment vertical="center" wrapText="1"/>
    </xf>
    <xf numFmtId="0" fontId="0" fillId="20" borderId="0" xfId="0" applyFill="1"/>
    <xf numFmtId="2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 vertical="center"/>
    </xf>
    <xf numFmtId="0" fontId="0" fillId="13" borderId="44" xfId="0" applyFill="1" applyBorder="1" applyAlignment="1">
      <alignment vertical="center" wrapText="1"/>
    </xf>
    <xf numFmtId="0" fontId="0" fillId="13" borderId="44" xfId="0" applyFill="1" applyBorder="1"/>
    <xf numFmtId="2" fontId="0" fillId="13" borderId="44" xfId="0" applyNumberFormat="1" applyFill="1" applyBorder="1" applyAlignment="1">
      <alignment horizontal="center"/>
    </xf>
    <xf numFmtId="0" fontId="0" fillId="13" borderId="44" xfId="0" applyFill="1" applyBorder="1" applyAlignment="1">
      <alignment horizontal="center" vertical="center"/>
    </xf>
    <xf numFmtId="0" fontId="0" fillId="13" borderId="44" xfId="0" applyFill="1" applyBorder="1" applyAlignment="1">
      <alignment horizontal="left" vertical="center"/>
    </xf>
    <xf numFmtId="0" fontId="0" fillId="13" borderId="45" xfId="0" applyFill="1" applyBorder="1" applyAlignment="1">
      <alignment vertical="center"/>
    </xf>
    <xf numFmtId="0" fontId="0" fillId="13" borderId="46" xfId="0" applyFill="1" applyBorder="1" applyAlignment="1">
      <alignment vertical="center"/>
    </xf>
    <xf numFmtId="0" fontId="0" fillId="13" borderId="48" xfId="0" applyFill="1" applyBorder="1" applyAlignment="1">
      <alignment horizontal="center" vertical="center" wrapText="1"/>
    </xf>
    <xf numFmtId="0" fontId="0" fillId="13" borderId="48" xfId="0" applyFill="1" applyBorder="1" applyAlignment="1">
      <alignment vertical="center" wrapText="1"/>
    </xf>
    <xf numFmtId="0" fontId="0" fillId="13" borderId="48" xfId="0" applyFill="1" applyBorder="1"/>
    <xf numFmtId="2" fontId="0" fillId="13" borderId="48" xfId="0" applyNumberFormat="1" applyFill="1" applyBorder="1" applyAlignment="1">
      <alignment horizontal="center"/>
    </xf>
    <xf numFmtId="0" fontId="0" fillId="13" borderId="48" xfId="0" applyFill="1" applyBorder="1" applyAlignment="1">
      <alignment horizontal="center" vertical="center"/>
    </xf>
    <xf numFmtId="0" fontId="0" fillId="13" borderId="49" xfId="0" applyFill="1" applyBorder="1" applyAlignment="1">
      <alignment vertical="center"/>
    </xf>
    <xf numFmtId="0" fontId="0" fillId="13" borderId="50" xfId="0" applyFill="1" applyBorder="1" applyAlignment="1">
      <alignment vertical="center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left" vertical="center"/>
    </xf>
    <xf numFmtId="0" fontId="2" fillId="10" borderId="44" xfId="0" applyFont="1" applyFill="1" applyBorder="1"/>
    <xf numFmtId="0" fontId="0" fillId="10" borderId="44" xfId="0" applyFill="1" applyBorder="1" applyAlignment="1">
      <alignment vertical="center" wrapText="1"/>
    </xf>
    <xf numFmtId="0" fontId="0" fillId="10" borderId="44" xfId="0" applyFill="1" applyBorder="1"/>
    <xf numFmtId="2" fontId="0" fillId="10" borderId="44" xfId="0" applyNumberFormat="1" applyFill="1" applyBorder="1" applyAlignment="1">
      <alignment horizontal="center"/>
    </xf>
    <xf numFmtId="0" fontId="0" fillId="10" borderId="44" xfId="0" applyFill="1" applyBorder="1" applyAlignment="1">
      <alignment horizontal="center" vertical="center"/>
    </xf>
    <xf numFmtId="0" fontId="0" fillId="10" borderId="44" xfId="0" applyFill="1" applyBorder="1" applyAlignment="1">
      <alignment horizontal="left" vertical="center"/>
    </xf>
    <xf numFmtId="0" fontId="0" fillId="10" borderId="45" xfId="0" applyFill="1" applyBorder="1" applyAlignment="1">
      <alignment horizontal="left" vertical="center"/>
    </xf>
    <xf numFmtId="0" fontId="5" fillId="10" borderId="46" xfId="0" applyFont="1" applyFill="1" applyBorder="1" applyAlignment="1">
      <alignment horizontal="center" vertical="center"/>
    </xf>
    <xf numFmtId="0" fontId="2" fillId="10" borderId="48" xfId="0" applyFont="1" applyFill="1" applyBorder="1"/>
    <xf numFmtId="0" fontId="0" fillId="10" borderId="48" xfId="0" applyFill="1" applyBorder="1" applyAlignment="1">
      <alignment vertical="center" wrapText="1"/>
    </xf>
    <xf numFmtId="0" fontId="0" fillId="10" borderId="48" xfId="0" applyFill="1" applyBorder="1"/>
    <xf numFmtId="2" fontId="0" fillId="10" borderId="48" xfId="0" applyNumberFormat="1" applyFill="1" applyBorder="1" applyAlignment="1">
      <alignment horizontal="center"/>
    </xf>
    <xf numFmtId="0" fontId="0" fillId="10" borderId="48" xfId="0" applyFill="1" applyBorder="1" applyAlignment="1">
      <alignment horizontal="center" vertical="center"/>
    </xf>
    <xf numFmtId="0" fontId="0" fillId="10" borderId="48" xfId="0" applyFill="1" applyBorder="1" applyAlignment="1">
      <alignment horizontal="left" vertical="center"/>
    </xf>
    <xf numFmtId="0" fontId="0" fillId="10" borderId="49" xfId="0" quotePrefix="1" applyFill="1" applyBorder="1" applyAlignment="1">
      <alignment horizontal="left" vertical="center" wrapText="1"/>
    </xf>
    <xf numFmtId="0" fontId="5" fillId="10" borderId="50" xfId="0" quotePrefix="1" applyFont="1" applyFill="1" applyBorder="1" applyAlignment="1">
      <alignment vertical="center" wrapText="1"/>
    </xf>
    <xf numFmtId="0" fontId="2" fillId="8" borderId="0" xfId="0" applyFont="1" applyFill="1" applyAlignment="1">
      <alignment horizontal="left" vertical="center"/>
    </xf>
    <xf numFmtId="0" fontId="0" fillId="8" borderId="0" xfId="0" quotePrefix="1" applyFill="1" applyAlignment="1">
      <alignment horizontal="center" vertical="center"/>
    </xf>
    <xf numFmtId="0" fontId="0" fillId="8" borderId="0" xfId="0" quotePrefix="1" applyFill="1" applyAlignment="1">
      <alignment horizontal="left" vertical="center"/>
    </xf>
    <xf numFmtId="0" fontId="0" fillId="19" borderId="44" xfId="0" applyFill="1" applyBorder="1" applyAlignment="1">
      <alignment vertical="center" wrapText="1"/>
    </xf>
    <xf numFmtId="0" fontId="0" fillId="19" borderId="44" xfId="0" applyFill="1" applyBorder="1" applyAlignment="1">
      <alignment horizontal="left" vertical="center"/>
    </xf>
    <xf numFmtId="0" fontId="0" fillId="19" borderId="45" xfId="0" applyFill="1" applyBorder="1" applyAlignment="1">
      <alignment horizontal="left" vertical="center"/>
    </xf>
    <xf numFmtId="0" fontId="5" fillId="19" borderId="46" xfId="0" applyFont="1" applyFill="1" applyBorder="1" applyAlignment="1">
      <alignment vertical="center"/>
    </xf>
    <xf numFmtId="0" fontId="2" fillId="19" borderId="0" xfId="0" applyFont="1" applyFill="1"/>
    <xf numFmtId="0" fontId="2" fillId="19" borderId="0" xfId="0" applyFont="1" applyFill="1" applyAlignment="1">
      <alignment vertical="center"/>
    </xf>
    <xf numFmtId="0" fontId="0" fillId="19" borderId="0" xfId="0" applyFill="1" applyAlignment="1">
      <alignment vertical="center" wrapText="1"/>
    </xf>
    <xf numFmtId="0" fontId="0" fillId="19" borderId="0" xfId="0" applyFill="1"/>
    <xf numFmtId="2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left" vertical="center"/>
    </xf>
    <xf numFmtId="0" fontId="0" fillId="19" borderId="0" xfId="0" applyFill="1" applyAlignment="1">
      <alignment horizontal="center" vertical="center"/>
    </xf>
    <xf numFmtId="0" fontId="2" fillId="19" borderId="48" xfId="0" applyFont="1" applyFill="1" applyBorder="1"/>
    <xf numFmtId="0" fontId="0" fillId="19" borderId="48" xfId="0" applyFill="1" applyBorder="1" applyAlignment="1">
      <alignment vertical="center" wrapText="1"/>
    </xf>
    <xf numFmtId="0" fontId="0" fillId="19" borderId="48" xfId="0" applyFill="1" applyBorder="1" applyAlignment="1">
      <alignment horizontal="left" vertical="center"/>
    </xf>
    <xf numFmtId="0" fontId="0" fillId="19" borderId="49" xfId="0" applyFill="1" applyBorder="1" applyAlignment="1">
      <alignment horizontal="left" vertical="center"/>
    </xf>
    <xf numFmtId="0" fontId="5" fillId="19" borderId="50" xfId="0" applyFont="1" applyFill="1" applyBorder="1" applyAlignment="1">
      <alignment horizontal="center" vertical="center"/>
    </xf>
    <xf numFmtId="0" fontId="0" fillId="19" borderId="45" xfId="0" quotePrefix="1" applyFill="1" applyBorder="1" applyAlignment="1">
      <alignment vertical="center" wrapText="1"/>
    </xf>
    <xf numFmtId="0" fontId="5" fillId="19" borderId="46" xfId="0" quotePrefix="1" applyFont="1" applyFill="1" applyBorder="1" applyAlignment="1">
      <alignment horizontal="center" vertical="center" wrapText="1"/>
    </xf>
    <xf numFmtId="0" fontId="0" fillId="19" borderId="49" xfId="0" quotePrefix="1" applyFill="1" applyBorder="1" applyAlignment="1">
      <alignment vertical="center" wrapText="1"/>
    </xf>
    <xf numFmtId="0" fontId="5" fillId="19" borderId="50" xfId="0" quotePrefix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0" fillId="9" borderId="45" xfId="0" quotePrefix="1" applyFill="1" applyBorder="1" applyAlignment="1">
      <alignment horizontal="left" vertical="center" wrapText="1"/>
    </xf>
    <xf numFmtId="0" fontId="0" fillId="9" borderId="44" xfId="0" applyFill="1" applyBorder="1" applyAlignment="1">
      <alignment vertical="center" wrapText="1"/>
    </xf>
    <xf numFmtId="0" fontId="0" fillId="9" borderId="44" xfId="0" applyFill="1" applyBorder="1"/>
    <xf numFmtId="2" fontId="0" fillId="9" borderId="44" xfId="0" applyNumberFormat="1" applyFill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4" xfId="0" applyFill="1" applyBorder="1" applyAlignment="1">
      <alignment horizontal="left" vertical="center"/>
    </xf>
    <xf numFmtId="0" fontId="0" fillId="9" borderId="45" xfId="0" applyFill="1" applyBorder="1" applyAlignment="1">
      <alignment horizontal="left" vertical="center"/>
    </xf>
    <xf numFmtId="0" fontId="5" fillId="9" borderId="46" xfId="0" applyFont="1" applyFill="1" applyBorder="1" applyAlignment="1">
      <alignment horizontal="center" vertical="center"/>
    </xf>
    <xf numFmtId="0" fontId="0" fillId="9" borderId="49" xfId="0" quotePrefix="1" applyFill="1" applyBorder="1" applyAlignment="1">
      <alignment horizontal="left" vertical="center" wrapText="1"/>
    </xf>
    <xf numFmtId="0" fontId="0" fillId="9" borderId="48" xfId="0" applyFill="1" applyBorder="1" applyAlignment="1">
      <alignment vertical="center" wrapText="1"/>
    </xf>
    <xf numFmtId="0" fontId="0" fillId="9" borderId="48" xfId="0" applyFill="1" applyBorder="1"/>
    <xf numFmtId="2" fontId="0" fillId="9" borderId="48" xfId="0" applyNumberFormat="1" applyFill="1" applyBorder="1" applyAlignment="1">
      <alignment horizontal="center"/>
    </xf>
    <xf numFmtId="0" fontId="0" fillId="9" borderId="48" xfId="0" applyFill="1" applyBorder="1" applyAlignment="1">
      <alignment horizontal="center" vertical="center"/>
    </xf>
    <xf numFmtId="0" fontId="0" fillId="9" borderId="48" xfId="0" applyFill="1" applyBorder="1" applyAlignment="1">
      <alignment horizontal="left" vertical="center"/>
    </xf>
    <xf numFmtId="0" fontId="0" fillId="9" borderId="49" xfId="0" quotePrefix="1" applyFill="1" applyBorder="1" applyAlignment="1">
      <alignment horizontal="left" vertical="center"/>
    </xf>
    <xf numFmtId="0" fontId="5" fillId="9" borderId="50" xfId="0" quotePrefix="1" applyFont="1" applyFill="1" applyBorder="1" applyAlignment="1">
      <alignment horizontal="center" vertical="center"/>
    </xf>
    <xf numFmtId="0" fontId="2" fillId="13" borderId="44" xfId="0" applyFont="1" applyFill="1" applyBorder="1"/>
    <xf numFmtId="0" fontId="0" fillId="13" borderId="45" xfId="0" applyFill="1" applyBorder="1" applyAlignment="1">
      <alignment horizontal="left" vertical="center"/>
    </xf>
    <xf numFmtId="0" fontId="5" fillId="13" borderId="46" xfId="0" applyFont="1" applyFill="1" applyBorder="1" applyAlignment="1">
      <alignment vertical="center"/>
    </xf>
    <xf numFmtId="0" fontId="2" fillId="13" borderId="48" xfId="0" applyFont="1" applyFill="1" applyBorder="1"/>
    <xf numFmtId="0" fontId="0" fillId="13" borderId="48" xfId="0" applyFill="1" applyBorder="1" applyAlignment="1">
      <alignment horizontal="left" vertical="center"/>
    </xf>
    <xf numFmtId="0" fontId="0" fillId="13" borderId="49" xfId="0" quotePrefix="1" applyFill="1" applyBorder="1" applyAlignment="1">
      <alignment horizontal="left" vertical="center"/>
    </xf>
    <xf numFmtId="0" fontId="5" fillId="13" borderId="50" xfId="0" quotePrefix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4" borderId="11" xfId="0" quotePrefix="1" applyFill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0" fontId="0" fillId="4" borderId="4" xfId="0" quotePrefix="1" applyFill="1" applyBorder="1" applyAlignment="1">
      <alignment horizontal="left" vertical="center" wrapText="1"/>
    </xf>
    <xf numFmtId="0" fontId="5" fillId="4" borderId="11" xfId="0" quotePrefix="1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0" fontId="2" fillId="19" borderId="44" xfId="0" applyFont="1" applyFill="1" applyBorder="1"/>
    <xf numFmtId="0" fontId="0" fillId="19" borderId="45" xfId="0" applyFill="1" applyBorder="1" applyAlignment="1">
      <alignment vertical="center"/>
    </xf>
    <xf numFmtId="0" fontId="5" fillId="9" borderId="46" xfId="0" quotePrefix="1" applyFont="1" applyFill="1" applyBorder="1" applyAlignment="1">
      <alignment horizontal="center" vertical="center" wrapText="1"/>
    </xf>
    <xf numFmtId="0" fontId="5" fillId="9" borderId="50" xfId="0" quotePrefix="1" applyFont="1" applyFill="1" applyBorder="1" applyAlignment="1">
      <alignment horizontal="center" vertical="center" wrapText="1"/>
    </xf>
    <xf numFmtId="0" fontId="0" fillId="13" borderId="0" xfId="0" applyFill="1" applyAlignment="1">
      <alignment horizontal="left" vertical="center" wrapText="1"/>
    </xf>
    <xf numFmtId="0" fontId="2" fillId="21" borderId="44" xfId="0" applyFont="1" applyFill="1" applyBorder="1"/>
    <xf numFmtId="0" fontId="0" fillId="21" borderId="44" xfId="0" applyFill="1" applyBorder="1"/>
    <xf numFmtId="2" fontId="0" fillId="21" borderId="44" xfId="0" applyNumberFormat="1" applyFill="1" applyBorder="1" applyAlignment="1">
      <alignment horizontal="center"/>
    </xf>
    <xf numFmtId="0" fontId="0" fillId="21" borderId="44" xfId="0" applyFill="1" applyBorder="1" applyAlignment="1">
      <alignment horizontal="center" vertical="center"/>
    </xf>
    <xf numFmtId="0" fontId="0" fillId="21" borderId="46" xfId="0" applyFill="1" applyBorder="1" applyAlignment="1">
      <alignment horizontal="left" vertical="center"/>
    </xf>
    <xf numFmtId="0" fontId="0" fillId="14" borderId="45" xfId="0" quotePrefix="1" applyFill="1" applyBorder="1" applyAlignment="1">
      <alignment vertical="center" wrapText="1"/>
    </xf>
    <xf numFmtId="0" fontId="0" fillId="14" borderId="46" xfId="0" quotePrefix="1" applyFill="1" applyBorder="1" applyAlignment="1">
      <alignment vertical="center" wrapText="1"/>
    </xf>
    <xf numFmtId="0" fontId="2" fillId="21" borderId="0" xfId="0" applyFont="1" applyFill="1"/>
    <xf numFmtId="0" fontId="0" fillId="21" borderId="0" xfId="0" applyFill="1" applyAlignment="1">
      <alignment vertical="center" wrapText="1"/>
    </xf>
    <xf numFmtId="0" fontId="2" fillId="21" borderId="48" xfId="0" applyFont="1" applyFill="1" applyBorder="1"/>
    <xf numFmtId="0" fontId="0" fillId="21" borderId="48" xfId="0" applyFill="1" applyBorder="1"/>
    <xf numFmtId="0" fontId="0" fillId="21" borderId="48" xfId="0" quotePrefix="1" applyFill="1" applyBorder="1"/>
    <xf numFmtId="2" fontId="0" fillId="21" borderId="48" xfId="0" applyNumberFormat="1" applyFill="1" applyBorder="1" applyAlignment="1">
      <alignment horizontal="center"/>
    </xf>
    <xf numFmtId="0" fontId="0" fillId="21" borderId="48" xfId="0" applyFill="1" applyBorder="1" applyAlignment="1">
      <alignment horizontal="center" vertical="center"/>
    </xf>
    <xf numFmtId="0" fontId="0" fillId="21" borderId="50" xfId="0" applyFill="1" applyBorder="1" applyAlignment="1">
      <alignment horizontal="left" vertical="center"/>
    </xf>
    <xf numFmtId="0" fontId="0" fillId="14" borderId="49" xfId="0" quotePrefix="1" applyFill="1" applyBorder="1" applyAlignment="1">
      <alignment vertical="center" wrapText="1"/>
    </xf>
    <xf numFmtId="0" fontId="0" fillId="14" borderId="50" xfId="0" quotePrefix="1" applyFill="1" applyBorder="1" applyAlignment="1">
      <alignment vertical="center" wrapText="1"/>
    </xf>
    <xf numFmtId="0" fontId="2" fillId="9" borderId="11" xfId="0" quotePrefix="1" applyFont="1" applyFill="1" applyBorder="1" applyAlignment="1">
      <alignment horizontal="center" vertical="center" wrapText="1"/>
    </xf>
    <xf numFmtId="0" fontId="2" fillId="4" borderId="44" xfId="0" applyFont="1" applyFill="1" applyBorder="1"/>
    <xf numFmtId="0" fontId="0" fillId="4" borderId="44" xfId="0" applyFill="1" applyBorder="1"/>
    <xf numFmtId="2" fontId="0" fillId="4" borderId="44" xfId="0" applyNumberFormat="1" applyFill="1" applyBorder="1" applyAlignment="1">
      <alignment horizontal="center"/>
    </xf>
    <xf numFmtId="0" fontId="0" fillId="4" borderId="44" xfId="0" applyFill="1" applyBorder="1" applyAlignment="1">
      <alignment horizontal="center" vertical="center"/>
    </xf>
    <xf numFmtId="0" fontId="0" fillId="4" borderId="46" xfId="0" applyFill="1" applyBorder="1" applyAlignment="1">
      <alignment horizontal="left" vertical="center"/>
    </xf>
    <xf numFmtId="0" fontId="0" fillId="4" borderId="45" xfId="0" quotePrefix="1" applyFill="1" applyBorder="1" applyAlignment="1">
      <alignment vertical="center" wrapText="1"/>
    </xf>
    <xf numFmtId="0" fontId="2" fillId="4" borderId="46" xfId="0" quotePrefix="1" applyFont="1" applyFill="1" applyBorder="1" applyAlignment="1">
      <alignment horizontal="center" vertical="center" wrapText="1"/>
    </xf>
    <xf numFmtId="0" fontId="2" fillId="4" borderId="0" xfId="0" applyFont="1" applyFill="1"/>
    <xf numFmtId="0" fontId="0" fillId="4" borderId="0" xfId="0" applyFill="1" applyAlignment="1">
      <alignment vertical="center" wrapText="1"/>
    </xf>
    <xf numFmtId="0" fontId="2" fillId="4" borderId="48" xfId="0" applyFont="1" applyFill="1" applyBorder="1"/>
    <xf numFmtId="0" fontId="0" fillId="4" borderId="48" xfId="0" applyFill="1" applyBorder="1"/>
    <xf numFmtId="0" fontId="0" fillId="4" borderId="48" xfId="0" quotePrefix="1" applyFill="1" applyBorder="1"/>
    <xf numFmtId="2" fontId="0" fillId="4" borderId="48" xfId="0" applyNumberFormat="1" applyFill="1" applyBorder="1" applyAlignment="1">
      <alignment horizont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left" vertical="center"/>
    </xf>
    <xf numFmtId="0" fontId="0" fillId="4" borderId="49" xfId="0" quotePrefix="1" applyFill="1" applyBorder="1" applyAlignment="1">
      <alignment vertical="center" wrapText="1"/>
    </xf>
    <xf numFmtId="0" fontId="2" fillId="4" borderId="50" xfId="0" quotePrefix="1" applyFont="1" applyFill="1" applyBorder="1" applyAlignment="1">
      <alignment vertical="center" wrapText="1"/>
    </xf>
    <xf numFmtId="2" fontId="0" fillId="13" borderId="11" xfId="0" applyNumberFormat="1" applyFill="1" applyBorder="1"/>
    <xf numFmtId="0" fontId="0" fillId="10" borderId="4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11" xfId="0" applyFill="1" applyBorder="1" applyAlignment="1">
      <alignment vertical="center"/>
    </xf>
    <xf numFmtId="0" fontId="0" fillId="10" borderId="0" xfId="0" quotePrefix="1" applyFill="1" applyAlignment="1">
      <alignment vertical="center"/>
    </xf>
    <xf numFmtId="2" fontId="12" fillId="10" borderId="0" xfId="0" applyNumberFormat="1" applyFont="1" applyFill="1" applyAlignment="1">
      <alignment horizontal="center" vertical="center"/>
    </xf>
    <xf numFmtId="0" fontId="0" fillId="15" borderId="46" xfId="0" applyFill="1" applyBorder="1" applyAlignment="1">
      <alignment horizontal="left" vertical="center"/>
    </xf>
    <xf numFmtId="0" fontId="0" fillId="15" borderId="44" xfId="0" applyFill="1" applyBorder="1"/>
    <xf numFmtId="2" fontId="0" fillId="15" borderId="44" xfId="0" applyNumberFormat="1" applyFill="1" applyBorder="1" applyAlignment="1">
      <alignment horizontal="center"/>
    </xf>
    <xf numFmtId="0" fontId="0" fillId="15" borderId="44" xfId="0" applyFill="1" applyBorder="1" applyAlignment="1">
      <alignment horizontal="center" vertical="center"/>
    </xf>
    <xf numFmtId="0" fontId="0" fillId="15" borderId="45" xfId="0" quotePrefix="1" applyFill="1" applyBorder="1" applyAlignment="1">
      <alignment vertical="center" wrapText="1"/>
    </xf>
    <xf numFmtId="0" fontId="0" fillId="15" borderId="46" xfId="0" quotePrefix="1" applyFill="1" applyBorder="1" applyAlignment="1">
      <alignment vertical="center" wrapText="1"/>
    </xf>
    <xf numFmtId="0" fontId="0" fillId="15" borderId="48" xfId="0" applyFill="1" applyBorder="1"/>
    <xf numFmtId="2" fontId="0" fillId="15" borderId="48" xfId="0" applyNumberFormat="1" applyFill="1" applyBorder="1" applyAlignment="1">
      <alignment horizontal="center"/>
    </xf>
    <xf numFmtId="0" fontId="0" fillId="15" borderId="48" xfId="0" applyFill="1" applyBorder="1" applyAlignment="1">
      <alignment horizontal="center" vertical="center"/>
    </xf>
    <xf numFmtId="0" fontId="0" fillId="15" borderId="48" xfId="0" applyFill="1" applyBorder="1" applyAlignment="1">
      <alignment horizontal="left" vertical="center" wrapText="1"/>
    </xf>
    <xf numFmtId="0" fontId="0" fillId="15" borderId="49" xfId="0" quotePrefix="1" applyFill="1" applyBorder="1" applyAlignment="1">
      <alignment vertical="center" wrapText="1"/>
    </xf>
    <xf numFmtId="0" fontId="0" fillId="15" borderId="50" xfId="0" quotePrefix="1" applyFill="1" applyBorder="1" applyAlignment="1">
      <alignment vertical="center" wrapText="1"/>
    </xf>
    <xf numFmtId="0" fontId="0" fillId="10" borderId="11" xfId="0" quotePrefix="1" applyFill="1" applyBorder="1" applyAlignment="1">
      <alignment vertical="center" wrapText="1"/>
    </xf>
    <xf numFmtId="0" fontId="0" fillId="15" borderId="0" xfId="0" applyFill="1"/>
    <xf numFmtId="0" fontId="0" fillId="15" borderId="0" xfId="0" quotePrefix="1" applyFill="1"/>
    <xf numFmtId="2" fontId="12" fillId="15" borderId="0" xfId="0" applyNumberFormat="1" applyFont="1" applyFill="1" applyAlignment="1">
      <alignment horizontal="center"/>
    </xf>
    <xf numFmtId="0" fontId="0" fillId="15" borderId="4" xfId="0" quotePrefix="1" applyFill="1" applyBorder="1" applyAlignment="1">
      <alignment vertical="center" wrapText="1"/>
    </xf>
    <xf numFmtId="0" fontId="0" fillId="15" borderId="11" xfId="0" quotePrefix="1" applyFill="1" applyBorder="1" applyAlignment="1">
      <alignment vertical="center" wrapText="1"/>
    </xf>
    <xf numFmtId="0" fontId="0" fillId="15" borderId="11" xfId="0" applyFill="1" applyBorder="1"/>
    <xf numFmtId="0" fontId="2" fillId="9" borderId="44" xfId="0" applyFont="1" applyFill="1" applyBorder="1"/>
    <xf numFmtId="2" fontId="12" fillId="9" borderId="44" xfId="0" applyNumberFormat="1" applyFont="1" applyFill="1" applyBorder="1" applyAlignment="1">
      <alignment horizontal="center"/>
    </xf>
    <xf numFmtId="0" fontId="0" fillId="9" borderId="46" xfId="0" applyFill="1" applyBorder="1" applyAlignment="1">
      <alignment horizontal="left" vertical="center"/>
    </xf>
    <xf numFmtId="0" fontId="0" fillId="9" borderId="45" xfId="0" quotePrefix="1" applyFill="1" applyBorder="1" applyAlignment="1">
      <alignment vertical="center" wrapText="1"/>
    </xf>
    <xf numFmtId="0" fontId="0" fillId="9" borderId="46" xfId="0" quotePrefix="1" applyFill="1" applyBorder="1" applyAlignment="1">
      <alignment vertical="center" wrapText="1"/>
    </xf>
    <xf numFmtId="2" fontId="12" fillId="9" borderId="0" xfId="0" applyNumberFormat="1" applyFont="1" applyFill="1" applyAlignment="1">
      <alignment horizontal="center"/>
    </xf>
    <xf numFmtId="0" fontId="2" fillId="9" borderId="48" xfId="0" applyFont="1" applyFill="1" applyBorder="1"/>
    <xf numFmtId="0" fontId="0" fillId="9" borderId="48" xfId="0" quotePrefix="1" applyFill="1" applyBorder="1"/>
    <xf numFmtId="2" fontId="12" fillId="9" borderId="48" xfId="0" applyNumberFormat="1" applyFont="1" applyFill="1" applyBorder="1" applyAlignment="1">
      <alignment horizontal="center"/>
    </xf>
    <xf numFmtId="0" fontId="0" fillId="9" borderId="50" xfId="0" applyFill="1" applyBorder="1" applyAlignment="1">
      <alignment horizontal="left" vertical="center"/>
    </xf>
    <xf numFmtId="0" fontId="0" fillId="9" borderId="49" xfId="0" quotePrefix="1" applyFill="1" applyBorder="1" applyAlignment="1">
      <alignment vertical="center" wrapText="1"/>
    </xf>
    <xf numFmtId="0" fontId="0" fillId="9" borderId="50" xfId="0" quotePrefix="1" applyFill="1" applyBorder="1" applyAlignment="1">
      <alignment horizontal="center" vertical="center" wrapText="1"/>
    </xf>
    <xf numFmtId="0" fontId="0" fillId="19" borderId="47" xfId="0" quotePrefix="1" applyFill="1" applyBorder="1" applyAlignment="1">
      <alignment vertical="top" wrapText="1"/>
    </xf>
    <xf numFmtId="0" fontId="0" fillId="19" borderId="51" xfId="0" quotePrefix="1" applyFill="1" applyBorder="1" applyAlignment="1">
      <alignment vertical="top" wrapText="1"/>
    </xf>
    <xf numFmtId="0" fontId="0" fillId="13" borderId="46" xfId="0" quotePrefix="1" applyFill="1" applyBorder="1" applyAlignment="1">
      <alignment vertical="top" wrapText="1"/>
    </xf>
    <xf numFmtId="0" fontId="0" fillId="13" borderId="50" xfId="0" applyFill="1" applyBorder="1"/>
    <xf numFmtId="0" fontId="2" fillId="20" borderId="0" xfId="0" applyFont="1" applyFill="1" applyAlignment="1">
      <alignment vertical="center"/>
    </xf>
    <xf numFmtId="0" fontId="2" fillId="10" borderId="45" xfId="0" applyFont="1" applyFill="1" applyBorder="1"/>
    <xf numFmtId="0" fontId="0" fillId="10" borderId="46" xfId="0" applyFill="1" applyBorder="1"/>
    <xf numFmtId="0" fontId="2" fillId="10" borderId="49" xfId="0" applyFont="1" applyFill="1" applyBorder="1"/>
    <xf numFmtId="0" fontId="0" fillId="10" borderId="50" xfId="0" applyFill="1" applyBorder="1"/>
    <xf numFmtId="0" fontId="2" fillId="19" borderId="45" xfId="0" applyFont="1" applyFill="1" applyBorder="1"/>
    <xf numFmtId="0" fontId="2" fillId="19" borderId="49" xfId="0" applyFont="1" applyFill="1" applyBorder="1"/>
    <xf numFmtId="0" fontId="5" fillId="19" borderId="50" xfId="0" applyFont="1" applyFill="1" applyBorder="1"/>
    <xf numFmtId="0" fontId="0" fillId="8" borderId="0" xfId="0" applyFill="1" applyAlignment="1">
      <alignment horizontal="left" wrapText="1"/>
    </xf>
    <xf numFmtId="0" fontId="0" fillId="19" borderId="46" xfId="0" applyFill="1" applyBorder="1"/>
    <xf numFmtId="0" fontId="0" fillId="19" borderId="50" xfId="0" quotePrefix="1" applyFill="1" applyBorder="1" applyAlignment="1">
      <alignment vertical="top" wrapText="1"/>
    </xf>
    <xf numFmtId="2" fontId="0" fillId="4" borderId="0" xfId="0" applyNumberFormat="1" applyFill="1" applyAlignment="1">
      <alignment vertical="center"/>
    </xf>
    <xf numFmtId="0" fontId="0" fillId="4" borderId="0" xfId="0" quotePrefix="1" applyFill="1" applyAlignment="1">
      <alignment vertical="center"/>
    </xf>
    <xf numFmtId="0" fontId="5" fillId="9" borderId="46" xfId="0" applyFont="1" applyFill="1" applyBorder="1"/>
    <xf numFmtId="0" fontId="0" fillId="9" borderId="50" xfId="0" applyFill="1" applyBorder="1"/>
    <xf numFmtId="0" fontId="2" fillId="13" borderId="45" xfId="0" applyFont="1" applyFill="1" applyBorder="1"/>
    <xf numFmtId="0" fontId="0" fillId="13" borderId="46" xfId="0" applyFill="1" applyBorder="1"/>
    <xf numFmtId="0" fontId="2" fillId="13" borderId="49" xfId="0" applyFont="1" applyFill="1" applyBorder="1"/>
    <xf numFmtId="0" fontId="5" fillId="19" borderId="46" xfId="0" applyFont="1" applyFill="1" applyBorder="1"/>
    <xf numFmtId="0" fontId="0" fillId="19" borderId="50" xfId="0" applyFill="1" applyBorder="1" applyAlignment="1">
      <alignment horizontal="right" vertical="center"/>
    </xf>
    <xf numFmtId="0" fontId="0" fillId="9" borderId="46" xfId="0" applyFill="1" applyBorder="1"/>
    <xf numFmtId="0" fontId="2" fillId="21" borderId="45" xfId="0" applyFont="1" applyFill="1" applyBorder="1"/>
    <xf numFmtId="0" fontId="0" fillId="21" borderId="46" xfId="0" applyFill="1" applyBorder="1"/>
    <xf numFmtId="0" fontId="2" fillId="21" borderId="49" xfId="0" applyFont="1" applyFill="1" applyBorder="1"/>
    <xf numFmtId="0" fontId="0" fillId="21" borderId="50" xfId="0" applyFill="1" applyBorder="1"/>
    <xf numFmtId="2" fontId="0" fillId="9" borderId="0" xfId="0" applyNumberFormat="1" applyFill="1" applyAlignment="1">
      <alignment horizontal="center" vertical="center"/>
    </xf>
    <xf numFmtId="0" fontId="2" fillId="4" borderId="45" xfId="0" applyFont="1" applyFill="1" applyBorder="1"/>
    <xf numFmtId="0" fontId="0" fillId="4" borderId="46" xfId="0" applyFill="1" applyBorder="1"/>
    <xf numFmtId="0" fontId="2" fillId="4" borderId="49" xfId="0" applyFont="1" applyFill="1" applyBorder="1"/>
    <xf numFmtId="0" fontId="0" fillId="4" borderId="50" xfId="0" applyFill="1" applyBorder="1"/>
    <xf numFmtId="0" fontId="0" fillId="15" borderId="46" xfId="0" applyFill="1" applyBorder="1"/>
    <xf numFmtId="0" fontId="0" fillId="15" borderId="50" xfId="0" applyFill="1" applyBorder="1"/>
    <xf numFmtId="0" fontId="2" fillId="9" borderId="45" xfId="0" applyFont="1" applyFill="1" applyBorder="1"/>
    <xf numFmtId="0" fontId="2" fillId="9" borderId="49" xfId="0" applyFont="1" applyFill="1" applyBorder="1"/>
    <xf numFmtId="0" fontId="29" fillId="30" borderId="4" xfId="0" applyFont="1" applyFill="1" applyBorder="1" applyAlignment="1">
      <alignment horizontal="left"/>
    </xf>
    <xf numFmtId="0" fontId="29" fillId="30" borderId="0" xfId="0" applyFont="1" applyFill="1" applyAlignment="1">
      <alignment horizontal="left"/>
    </xf>
    <xf numFmtId="0" fontId="30" fillId="22" borderId="15" xfId="0" applyFont="1" applyFill="1" applyBorder="1" applyAlignment="1">
      <alignment horizontal="center" vertical="center"/>
    </xf>
    <xf numFmtId="0" fontId="30" fillId="22" borderId="3" xfId="0" applyFont="1" applyFill="1" applyBorder="1" applyAlignment="1">
      <alignment horizontal="center" vertical="center"/>
    </xf>
    <xf numFmtId="0" fontId="29" fillId="22" borderId="4" xfId="0" applyFont="1" applyFill="1" applyBorder="1" applyAlignment="1">
      <alignment horizontal="left" vertical="center"/>
    </xf>
    <xf numFmtId="0" fontId="29" fillId="22" borderId="11" xfId="0" applyFont="1" applyFill="1" applyBorder="1" applyAlignment="1">
      <alignment horizontal="left" vertical="center"/>
    </xf>
    <xf numFmtId="0" fontId="29" fillId="25" borderId="47" xfId="0" applyFont="1" applyFill="1" applyBorder="1"/>
    <xf numFmtId="0" fontId="29" fillId="25" borderId="45" xfId="0" applyFont="1" applyFill="1" applyBorder="1"/>
    <xf numFmtId="0" fontId="29" fillId="25" borderId="44" xfId="0" applyFont="1" applyFill="1" applyBorder="1"/>
    <xf numFmtId="2" fontId="29" fillId="25" borderId="44" xfId="0" applyNumberFormat="1" applyFont="1" applyFill="1" applyBorder="1" applyAlignment="1">
      <alignment horizontal="center"/>
    </xf>
    <xf numFmtId="0" fontId="29" fillId="25" borderId="44" xfId="0" applyFont="1" applyFill="1" applyBorder="1" applyAlignment="1">
      <alignment horizontal="center" vertical="center"/>
    </xf>
    <xf numFmtId="0" fontId="29" fillId="25" borderId="46" xfId="0" applyFont="1" applyFill="1" applyBorder="1" applyAlignment="1">
      <alignment horizontal="left" vertical="center"/>
    </xf>
    <xf numFmtId="0" fontId="29" fillId="25" borderId="45" xfId="0" applyFont="1" applyFill="1" applyBorder="1" applyAlignment="1">
      <alignment horizontal="left" vertical="center"/>
    </xf>
    <xf numFmtId="0" fontId="29" fillId="25" borderId="51" xfId="0" applyFont="1" applyFill="1" applyBorder="1"/>
    <xf numFmtId="2" fontId="29" fillId="25" borderId="48" xfId="0" applyNumberFormat="1" applyFont="1" applyFill="1" applyBorder="1" applyAlignment="1">
      <alignment horizontal="center"/>
    </xf>
    <xf numFmtId="2" fontId="29" fillId="26" borderId="0" xfId="0" applyNumberFormat="1" applyFont="1" applyFill="1" applyAlignment="1">
      <alignment horizontal="center"/>
    </xf>
    <xf numFmtId="0" fontId="29" fillId="26" borderId="0" xfId="0" applyFont="1" applyFill="1" applyAlignment="1">
      <alignment horizontal="center" vertical="center"/>
    </xf>
    <xf numFmtId="2" fontId="29" fillId="28" borderId="44" xfId="0" applyNumberFormat="1" applyFont="1" applyFill="1" applyBorder="1" applyAlignment="1">
      <alignment horizontal="center"/>
    </xf>
    <xf numFmtId="0" fontId="29" fillId="28" borderId="44" xfId="0" applyFont="1" applyFill="1" applyBorder="1" applyAlignment="1">
      <alignment horizontal="center" vertical="center"/>
    </xf>
    <xf numFmtId="0" fontId="29" fillId="28" borderId="46" xfId="0" applyFont="1" applyFill="1" applyBorder="1" applyAlignment="1">
      <alignment horizontal="left" vertical="center"/>
    </xf>
    <xf numFmtId="2" fontId="29" fillId="28" borderId="48" xfId="0" applyNumberFormat="1" applyFont="1" applyFill="1" applyBorder="1" applyAlignment="1">
      <alignment horizontal="center"/>
    </xf>
    <xf numFmtId="0" fontId="29" fillId="30" borderId="11" xfId="0" applyFont="1" applyFill="1" applyBorder="1" applyAlignment="1">
      <alignment horizontal="left"/>
    </xf>
    <xf numFmtId="2" fontId="29" fillId="27" borderId="44" xfId="0" applyNumberFormat="1" applyFont="1" applyFill="1" applyBorder="1" applyAlignment="1">
      <alignment horizontal="center"/>
    </xf>
    <xf numFmtId="0" fontId="29" fillId="27" borderId="44" xfId="0" applyFont="1" applyFill="1" applyBorder="1" applyAlignment="1">
      <alignment horizontal="center" vertical="center"/>
    </xf>
    <xf numFmtId="0" fontId="29" fillId="27" borderId="46" xfId="0" applyFont="1" applyFill="1" applyBorder="1" applyAlignment="1">
      <alignment horizontal="left" vertical="center"/>
    </xf>
    <xf numFmtId="0" fontId="29" fillId="27" borderId="45" xfId="0" applyFont="1" applyFill="1" applyBorder="1" applyAlignment="1">
      <alignment horizontal="left" vertical="center"/>
    </xf>
    <xf numFmtId="2" fontId="29" fillId="27" borderId="48" xfId="0" applyNumberFormat="1" applyFont="1" applyFill="1" applyBorder="1" applyAlignment="1">
      <alignment horizontal="center" vertical="center"/>
    </xf>
    <xf numFmtId="0" fontId="29" fillId="27" borderId="48" xfId="0" applyFont="1" applyFill="1" applyBorder="1" applyAlignment="1">
      <alignment horizontal="center" vertical="center"/>
    </xf>
    <xf numFmtId="2" fontId="29" fillId="31" borderId="0" xfId="0" applyNumberFormat="1" applyFont="1" applyFill="1" applyAlignment="1">
      <alignment horizontal="center"/>
    </xf>
    <xf numFmtId="0" fontId="29" fillId="31" borderId="0" xfId="0" applyFont="1" applyFill="1" applyAlignment="1">
      <alignment horizontal="center" vertical="center"/>
    </xf>
    <xf numFmtId="0" fontId="29" fillId="31" borderId="11" xfId="0" applyFont="1" applyFill="1" applyBorder="1" applyAlignment="1">
      <alignment horizontal="left" vertical="center"/>
    </xf>
    <xf numFmtId="0" fontId="29" fillId="31" borderId="4" xfId="0" applyFont="1" applyFill="1" applyBorder="1" applyAlignment="1">
      <alignment horizontal="left" vertical="center"/>
    </xf>
    <xf numFmtId="2" fontId="29" fillId="31" borderId="0" xfId="0" applyNumberFormat="1" applyFont="1" applyFill="1" applyAlignment="1">
      <alignment horizontal="center" vertical="center"/>
    </xf>
    <xf numFmtId="2" fontId="29" fillId="32" borderId="44" xfId="0" applyNumberFormat="1" applyFont="1" applyFill="1" applyBorder="1" applyAlignment="1">
      <alignment horizontal="center"/>
    </xf>
    <xf numFmtId="0" fontId="29" fillId="32" borderId="44" xfId="0" applyFont="1" applyFill="1" applyBorder="1" applyAlignment="1">
      <alignment vertical="center"/>
    </xf>
    <xf numFmtId="2" fontId="29" fillId="32" borderId="48" xfId="0" applyNumberFormat="1" applyFont="1" applyFill="1" applyBorder="1" applyAlignment="1">
      <alignment horizontal="center"/>
    </xf>
    <xf numFmtId="2" fontId="29" fillId="33" borderId="0" xfId="0" applyNumberFormat="1" applyFont="1" applyFill="1" applyAlignment="1">
      <alignment horizontal="center" vertical="center"/>
    </xf>
    <xf numFmtId="0" fontId="29" fillId="33" borderId="0" xfId="0" applyFont="1" applyFill="1" applyAlignment="1">
      <alignment horizontal="center" vertical="center"/>
    </xf>
    <xf numFmtId="2" fontId="29" fillId="34" borderId="44" xfId="0" applyNumberFormat="1" applyFont="1" applyFill="1" applyBorder="1" applyAlignment="1">
      <alignment horizontal="center" vertical="center"/>
    </xf>
    <xf numFmtId="0" fontId="29" fillId="34" borderId="44" xfId="0" applyFont="1" applyFill="1" applyBorder="1" applyAlignment="1">
      <alignment horizontal="center" vertical="center"/>
    </xf>
    <xf numFmtId="2" fontId="29" fillId="34" borderId="0" xfId="0" applyNumberFormat="1" applyFont="1" applyFill="1" applyAlignment="1">
      <alignment horizontal="center" vertical="center"/>
    </xf>
    <xf numFmtId="0" fontId="29" fillId="34" borderId="0" xfId="0" applyFont="1" applyFill="1" applyAlignment="1">
      <alignment horizontal="left" vertical="center"/>
    </xf>
    <xf numFmtId="2" fontId="29" fillId="34" borderId="48" xfId="0" applyNumberFormat="1" applyFont="1" applyFill="1" applyBorder="1" applyAlignment="1">
      <alignment horizontal="center" vertical="center"/>
    </xf>
    <xf numFmtId="0" fontId="29" fillId="34" borderId="48" xfId="0" applyFont="1" applyFill="1" applyBorder="1" applyAlignment="1">
      <alignment horizontal="left" vertical="center"/>
    </xf>
    <xf numFmtId="2" fontId="29" fillId="35" borderId="0" xfId="0" applyNumberFormat="1" applyFont="1" applyFill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29" fillId="35" borderId="11" xfId="0" applyFont="1" applyFill="1" applyBorder="1" applyAlignment="1">
      <alignment horizontal="left" vertical="center"/>
    </xf>
    <xf numFmtId="2" fontId="29" fillId="36" borderId="44" xfId="0" applyNumberFormat="1" applyFont="1" applyFill="1" applyBorder="1" applyAlignment="1">
      <alignment horizontal="center" vertical="center"/>
    </xf>
    <xf numFmtId="0" fontId="29" fillId="36" borderId="44" xfId="0" applyFont="1" applyFill="1" applyBorder="1" applyAlignment="1">
      <alignment horizontal="center" vertical="center"/>
    </xf>
    <xf numFmtId="2" fontId="29" fillId="36" borderId="48" xfId="0" applyNumberFormat="1" applyFont="1" applyFill="1" applyBorder="1" applyAlignment="1">
      <alignment horizontal="center" vertical="center"/>
    </xf>
    <xf numFmtId="0" fontId="29" fillId="37" borderId="4" xfId="0" applyFont="1" applyFill="1" applyBorder="1"/>
    <xf numFmtId="0" fontId="29" fillId="37" borderId="0" xfId="0" applyFont="1" applyFill="1"/>
    <xf numFmtId="2" fontId="29" fillId="37" borderId="0" xfId="0" applyNumberFormat="1" applyFont="1" applyFill="1" applyAlignment="1">
      <alignment horizontal="center"/>
    </xf>
    <xf numFmtId="0" fontId="29" fillId="37" borderId="0" xfId="0" applyFont="1" applyFill="1" applyAlignment="1">
      <alignment horizontal="center" vertical="center"/>
    </xf>
    <xf numFmtId="0" fontId="29" fillId="37" borderId="11" xfId="0" applyFont="1" applyFill="1" applyBorder="1" applyAlignment="1">
      <alignment horizontal="left" vertical="center"/>
    </xf>
    <xf numFmtId="0" fontId="29" fillId="37" borderId="45" xfId="0" applyFont="1" applyFill="1" applyBorder="1"/>
    <xf numFmtId="0" fontId="29" fillId="37" borderId="44" xfId="0" applyFont="1" applyFill="1" applyBorder="1"/>
    <xf numFmtId="2" fontId="29" fillId="37" borderId="44" xfId="0" applyNumberFormat="1" applyFont="1" applyFill="1" applyBorder="1" applyAlignment="1">
      <alignment horizontal="center"/>
    </xf>
    <xf numFmtId="0" fontId="29" fillId="37" borderId="44" xfId="0" applyFont="1" applyFill="1" applyBorder="1" applyAlignment="1">
      <alignment horizontal="center" vertical="center"/>
    </xf>
    <xf numFmtId="0" fontId="29" fillId="37" borderId="46" xfId="0" applyFont="1" applyFill="1" applyBorder="1" applyAlignment="1">
      <alignment horizontal="left" vertical="center"/>
    </xf>
    <xf numFmtId="0" fontId="29" fillId="37" borderId="45" xfId="0" applyFont="1" applyFill="1" applyBorder="1" applyAlignment="1">
      <alignment horizontal="left" vertical="center"/>
    </xf>
    <xf numFmtId="0" fontId="29" fillId="37" borderId="49" xfId="0" applyFont="1" applyFill="1" applyBorder="1"/>
    <xf numFmtId="0" fontId="29" fillId="37" borderId="48" xfId="0" applyFont="1" applyFill="1" applyBorder="1"/>
    <xf numFmtId="2" fontId="29" fillId="37" borderId="48" xfId="0" applyNumberFormat="1" applyFont="1" applyFill="1" applyBorder="1" applyAlignment="1">
      <alignment horizontal="center"/>
    </xf>
    <xf numFmtId="0" fontId="29" fillId="37" borderId="48" xfId="0" applyFont="1" applyFill="1" applyBorder="1" applyAlignment="1">
      <alignment horizontal="center" vertical="center"/>
    </xf>
    <xf numFmtId="0" fontId="29" fillId="37" borderId="50" xfId="0" applyFont="1" applyFill="1" applyBorder="1" applyAlignment="1">
      <alignment horizontal="left" vertical="center"/>
    </xf>
    <xf numFmtId="0" fontId="29" fillId="37" borderId="49" xfId="0" applyFont="1" applyFill="1" applyBorder="1" applyAlignment="1">
      <alignment horizontal="left" vertical="center"/>
    </xf>
    <xf numFmtId="0" fontId="29" fillId="38" borderId="4" xfId="0" applyFont="1" applyFill="1" applyBorder="1"/>
    <xf numFmtId="0" fontId="29" fillId="38" borderId="0" xfId="0" applyFont="1" applyFill="1"/>
    <xf numFmtId="2" fontId="29" fillId="38" borderId="0" xfId="0" applyNumberFormat="1" applyFont="1" applyFill="1" applyAlignment="1">
      <alignment horizontal="center"/>
    </xf>
    <xf numFmtId="0" fontId="29" fillId="38" borderId="11" xfId="0" applyFont="1" applyFill="1" applyBorder="1" applyAlignment="1">
      <alignment horizontal="left" vertical="center"/>
    </xf>
    <xf numFmtId="0" fontId="29" fillId="38" borderId="4" xfId="0" applyFont="1" applyFill="1" applyBorder="1" applyAlignment="1">
      <alignment horizontal="left" vertical="center"/>
    </xf>
    <xf numFmtId="0" fontId="29" fillId="40" borderId="45" xfId="0" applyFont="1" applyFill="1" applyBorder="1" applyAlignment="1">
      <alignment horizontal="left" vertical="center"/>
    </xf>
    <xf numFmtId="0" fontId="29" fillId="40" borderId="44" xfId="0" applyFont="1" applyFill="1" applyBorder="1"/>
    <xf numFmtId="0" fontId="29" fillId="40" borderId="46" xfId="0" applyFont="1" applyFill="1" applyBorder="1" applyAlignment="1">
      <alignment horizontal="left" vertical="center"/>
    </xf>
    <xf numFmtId="0" fontId="29" fillId="40" borderId="49" xfId="0" applyFont="1" applyFill="1" applyBorder="1" applyAlignment="1">
      <alignment horizontal="left" vertical="center"/>
    </xf>
    <xf numFmtId="0" fontId="29" fillId="40" borderId="48" xfId="0" applyFont="1" applyFill="1" applyBorder="1"/>
    <xf numFmtId="0" fontId="29" fillId="40" borderId="50" xfId="0" applyFont="1" applyFill="1" applyBorder="1" applyAlignment="1">
      <alignment horizontal="left" vertical="center"/>
    </xf>
    <xf numFmtId="0" fontId="29" fillId="41" borderId="4" xfId="0" applyFont="1" applyFill="1" applyBorder="1"/>
    <xf numFmtId="0" fontId="29" fillId="41" borderId="0" xfId="0" applyFont="1" applyFill="1"/>
    <xf numFmtId="2" fontId="29" fillId="41" borderId="0" xfId="0" applyNumberFormat="1" applyFont="1" applyFill="1" applyAlignment="1">
      <alignment horizontal="center"/>
    </xf>
    <xf numFmtId="0" fontId="29" fillId="41" borderId="0" xfId="0" applyFont="1" applyFill="1" applyAlignment="1">
      <alignment horizontal="center" vertical="center"/>
    </xf>
    <xf numFmtId="0" fontId="29" fillId="41" borderId="11" xfId="0" applyFont="1" applyFill="1" applyBorder="1" applyAlignment="1">
      <alignment horizontal="left" vertical="center"/>
    </xf>
    <xf numFmtId="0" fontId="29" fillId="41" borderId="4" xfId="0" applyFont="1" applyFill="1" applyBorder="1" applyAlignment="1">
      <alignment horizontal="left" vertical="center"/>
    </xf>
    <xf numFmtId="0" fontId="29" fillId="41" borderId="12" xfId="0" applyFont="1" applyFill="1" applyBorder="1"/>
    <xf numFmtId="2" fontId="29" fillId="41" borderId="12" xfId="0" applyNumberFormat="1" applyFont="1" applyFill="1" applyBorder="1" applyAlignment="1">
      <alignment horizontal="center"/>
    </xf>
    <xf numFmtId="0" fontId="29" fillId="41" borderId="12" xfId="0" applyFont="1" applyFill="1" applyBorder="1" applyAlignment="1">
      <alignment horizontal="center" vertical="center"/>
    </xf>
    <xf numFmtId="0" fontId="29" fillId="41" borderId="5" xfId="0" applyFont="1" applyFill="1" applyBorder="1" applyAlignment="1">
      <alignment horizontal="left" vertical="center"/>
    </xf>
    <xf numFmtId="0" fontId="31" fillId="18" borderId="18" xfId="0" applyFont="1" applyFill="1" applyBorder="1" applyAlignment="1">
      <alignment horizontal="center"/>
    </xf>
    <xf numFmtId="0" fontId="31" fillId="18" borderId="18" xfId="0" applyFont="1" applyFill="1" applyBorder="1" applyAlignment="1">
      <alignment horizontal="center" vertical="center"/>
    </xf>
    <xf numFmtId="0" fontId="7" fillId="10" borderId="4" xfId="0" quotePrefix="1" applyFont="1" applyFill="1" applyBorder="1" applyAlignment="1">
      <alignment horizontal="left" wrapText="1"/>
    </xf>
    <xf numFmtId="0" fontId="7" fillId="10" borderId="0" xfId="0" applyFont="1" applyFill="1" applyAlignment="1">
      <alignment horizontal="left" wrapText="1"/>
    </xf>
    <xf numFmtId="0" fontId="7" fillId="10" borderId="11" xfId="0" applyFont="1" applyFill="1" applyBorder="1" applyAlignment="1">
      <alignment horizontal="left" wrapText="1"/>
    </xf>
    <xf numFmtId="0" fontId="7" fillId="10" borderId="4" xfId="0" applyFont="1" applyFill="1" applyBorder="1" applyAlignment="1">
      <alignment horizontal="left" wrapText="1"/>
    </xf>
    <xf numFmtId="0" fontId="11" fillId="3" borderId="0" xfId="0" applyFont="1" applyFill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3" borderId="9" xfId="0" quotePrefix="1" applyFill="1" applyBorder="1" applyAlignment="1">
      <alignment horizontal="left" vertical="top" wrapText="1"/>
    </xf>
    <xf numFmtId="0" fontId="7" fillId="12" borderId="4" xfId="0" quotePrefix="1" applyFont="1" applyFill="1" applyBorder="1" applyAlignment="1">
      <alignment horizontal="left" vertical="center" wrapText="1"/>
    </xf>
    <xf numFmtId="0" fontId="7" fillId="12" borderId="0" xfId="0" quotePrefix="1" applyFont="1" applyFill="1" applyAlignment="1">
      <alignment horizontal="left" vertical="center" wrapText="1"/>
    </xf>
    <xf numFmtId="0" fontId="7" fillId="12" borderId="11" xfId="0" quotePrefix="1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center"/>
    </xf>
    <xf numFmtId="0" fontId="7" fillId="12" borderId="11" xfId="0" applyFont="1" applyFill="1" applyBorder="1" applyAlignment="1">
      <alignment horizontal="left" vertical="top" wrapText="1"/>
    </xf>
    <xf numFmtId="0" fontId="2" fillId="15" borderId="0" xfId="0" applyFont="1" applyFill="1" applyAlignment="1">
      <alignment horizontal="left" vertical="center"/>
    </xf>
    <xf numFmtId="0" fontId="7" fillId="13" borderId="4" xfId="0" applyFont="1" applyFill="1" applyBorder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7" fillId="13" borderId="11" xfId="0" applyFont="1" applyFill="1" applyBorder="1" applyAlignment="1">
      <alignment vertical="center" wrapText="1"/>
    </xf>
    <xf numFmtId="0" fontId="2" fillId="13" borderId="0" xfId="0" applyFont="1" applyFill="1" applyAlignment="1">
      <alignment horizontal="left" vertical="center"/>
    </xf>
    <xf numFmtId="0" fontId="2" fillId="13" borderId="11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 wrapText="1"/>
    </xf>
    <xf numFmtId="0" fontId="7" fillId="15" borderId="0" xfId="0" applyFont="1" applyFill="1" applyAlignment="1">
      <alignment horizontal="left" vertical="center" wrapText="1"/>
    </xf>
    <xf numFmtId="0" fontId="7" fillId="15" borderId="11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7" fillId="8" borderId="11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8" borderId="12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0" fontId="7" fillId="12" borderId="11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4" borderId="11" xfId="0" applyFont="1" applyFill="1" applyBorder="1" applyAlignment="1">
      <alignment horizontal="left" vertical="center" wrapText="1"/>
    </xf>
    <xf numFmtId="0" fontId="7" fillId="14" borderId="4" xfId="0" quotePrefix="1" applyFont="1" applyFill="1" applyBorder="1" applyAlignment="1">
      <alignment horizontal="left" vertical="top" wrapText="1"/>
    </xf>
    <xf numFmtId="0" fontId="7" fillId="14" borderId="0" xfId="0" quotePrefix="1" applyFont="1" applyFill="1" applyAlignment="1">
      <alignment horizontal="left" vertical="top" wrapText="1"/>
    </xf>
    <xf numFmtId="0" fontId="7" fillId="14" borderId="11" xfId="0" quotePrefix="1" applyFont="1" applyFill="1" applyBorder="1" applyAlignment="1">
      <alignment horizontal="left" vertical="top" wrapText="1"/>
    </xf>
    <xf numFmtId="0" fontId="7" fillId="14" borderId="4" xfId="0" quotePrefix="1" applyFont="1" applyFill="1" applyBorder="1" applyAlignment="1">
      <alignment horizontal="left" vertical="center" wrapText="1"/>
    </xf>
    <xf numFmtId="0" fontId="7" fillId="14" borderId="0" xfId="0" quotePrefix="1" applyFont="1" applyFill="1" applyAlignment="1">
      <alignment horizontal="left" vertical="center" wrapText="1"/>
    </xf>
    <xf numFmtId="0" fontId="19" fillId="4" borderId="3" xfId="0" applyFont="1" applyFill="1" applyBorder="1" applyAlignment="1">
      <alignment horizontal="center"/>
    </xf>
    <xf numFmtId="0" fontId="19" fillId="4" borderId="14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9" fillId="10" borderId="11" xfId="0" quotePrefix="1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4" borderId="11" xfId="0" applyFont="1" applyFill="1" applyBorder="1" applyAlignment="1">
      <alignment horizontal="left" vertical="center"/>
    </xf>
    <xf numFmtId="0" fontId="7" fillId="14" borderId="11" xfId="0" quotePrefix="1" applyFont="1" applyFill="1" applyBorder="1" applyAlignment="1">
      <alignment horizontal="left" vertical="center" wrapText="1"/>
    </xf>
    <xf numFmtId="0" fontId="7" fillId="10" borderId="4" xfId="0" quotePrefix="1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7" fillId="9" borderId="4" xfId="0" quotePrefix="1" applyFont="1" applyFill="1" applyBorder="1" applyAlignment="1">
      <alignment horizontal="left" vertical="center" wrapText="1"/>
    </xf>
    <xf numFmtId="0" fontId="7" fillId="9" borderId="0" xfId="0" quotePrefix="1" applyFont="1" applyFill="1" applyAlignment="1">
      <alignment horizontal="left" vertical="center" wrapText="1"/>
    </xf>
    <xf numFmtId="0" fontId="7" fillId="15" borderId="4" xfId="0" quotePrefix="1" applyFont="1" applyFill="1" applyBorder="1" applyAlignment="1">
      <alignment horizontal="left" vertical="center" wrapText="1"/>
    </xf>
    <xf numFmtId="0" fontId="7" fillId="15" borderId="0" xfId="0" quotePrefix="1" applyFont="1" applyFill="1" applyAlignment="1">
      <alignment horizontal="left" vertical="center" wrapText="1"/>
    </xf>
    <xf numFmtId="0" fontId="7" fillId="15" borderId="11" xfId="0" quotePrefix="1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/>
    </xf>
    <xf numFmtId="0" fontId="7" fillId="8" borderId="4" xfId="0" quotePrefix="1" applyFont="1" applyFill="1" applyBorder="1" applyAlignment="1">
      <alignment horizontal="left" vertical="center" wrapText="1"/>
    </xf>
    <xf numFmtId="0" fontId="7" fillId="8" borderId="0" xfId="0" quotePrefix="1" applyFont="1" applyFill="1" applyAlignment="1">
      <alignment horizontal="left" vertical="center" wrapText="1"/>
    </xf>
    <xf numFmtId="0" fontId="7" fillId="3" borderId="9" xfId="0" quotePrefix="1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9" borderId="11" xfId="0" quotePrefix="1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 wrapText="1"/>
    </xf>
    <xf numFmtId="0" fontId="7" fillId="8" borderId="11" xfId="0" quotePrefix="1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wrapText="1"/>
    </xf>
    <xf numFmtId="0" fontId="7" fillId="13" borderId="0" xfId="0" applyFont="1" applyFill="1" applyAlignment="1">
      <alignment horizontal="left" wrapText="1"/>
    </xf>
    <xf numFmtId="0" fontId="7" fillId="13" borderId="11" xfId="0" applyFont="1" applyFill="1" applyBorder="1" applyAlignment="1">
      <alignment horizontal="left" wrapText="1"/>
    </xf>
    <xf numFmtId="0" fontId="7" fillId="16" borderId="4" xfId="0" quotePrefix="1" applyFont="1" applyFill="1" applyBorder="1" applyAlignment="1">
      <alignment horizontal="left" vertical="center" wrapText="1"/>
    </xf>
    <xf numFmtId="0" fontId="7" fillId="16" borderId="0" xfId="0" quotePrefix="1" applyFont="1" applyFill="1" applyAlignment="1">
      <alignment horizontal="left" vertical="center" wrapText="1"/>
    </xf>
    <xf numFmtId="0" fontId="7" fillId="13" borderId="4" xfId="0" quotePrefix="1" applyFont="1" applyFill="1" applyBorder="1" applyAlignment="1">
      <alignment horizontal="left" vertical="center" wrapText="1"/>
    </xf>
    <xf numFmtId="0" fontId="7" fillId="13" borderId="0" xfId="0" quotePrefix="1" applyFont="1" applyFill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7" fillId="9" borderId="11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center"/>
    </xf>
    <xf numFmtId="0" fontId="7" fillId="16" borderId="0" xfId="0" applyFont="1" applyFill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7" fillId="12" borderId="0" xfId="0" applyFont="1" applyFill="1" applyAlignment="1">
      <alignment horizontal="left"/>
    </xf>
    <xf numFmtId="0" fontId="7" fillId="1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41" xfId="0" applyFont="1" applyFill="1" applyBorder="1" applyAlignment="1">
      <alignment horizontal="left" vertical="center"/>
    </xf>
    <xf numFmtId="0" fontId="2" fillId="14" borderId="39" xfId="0" applyFont="1" applyFill="1" applyBorder="1" applyAlignment="1">
      <alignment horizontal="left" vertical="center"/>
    </xf>
    <xf numFmtId="0" fontId="7" fillId="13" borderId="39" xfId="0" applyFont="1" applyFill="1" applyBorder="1" applyAlignment="1">
      <alignment vertical="center" wrapText="1"/>
    </xf>
    <xf numFmtId="0" fontId="7" fillId="12" borderId="39" xfId="0" applyFont="1" applyFill="1" applyBorder="1" applyAlignment="1">
      <alignment horizontal="left" vertical="center" wrapText="1"/>
    </xf>
    <xf numFmtId="0" fontId="7" fillId="13" borderId="0" xfId="0" applyFont="1" applyFill="1" applyAlignment="1">
      <alignment horizontal="left"/>
    </xf>
    <xf numFmtId="0" fontId="8" fillId="14" borderId="0" xfId="0" quotePrefix="1" applyFont="1" applyFill="1" applyAlignment="1">
      <alignment horizontal="left" vertical="center" wrapText="1"/>
    </xf>
    <xf numFmtId="0" fontId="8" fillId="9" borderId="0" xfId="0" quotePrefix="1" applyFont="1" applyFill="1" applyAlignment="1">
      <alignment horizontal="left" vertical="center" wrapText="1"/>
    </xf>
    <xf numFmtId="0" fontId="7" fillId="13" borderId="39" xfId="0" quotePrefix="1" applyFont="1" applyFill="1" applyBorder="1" applyAlignment="1">
      <alignment horizontal="left" vertical="center" wrapText="1"/>
    </xf>
    <xf numFmtId="0" fontId="7" fillId="15" borderId="39" xfId="0" applyFont="1" applyFill="1" applyBorder="1" applyAlignment="1">
      <alignment horizontal="left" vertical="center" wrapText="1"/>
    </xf>
    <xf numFmtId="0" fontId="7" fillId="12" borderId="39" xfId="0" quotePrefix="1" applyFont="1" applyFill="1" applyBorder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0" fontId="7" fillId="13" borderId="39" xfId="0" applyFont="1" applyFill="1" applyBorder="1" applyAlignment="1">
      <alignment horizontal="left" vertical="center" wrapText="1"/>
    </xf>
    <xf numFmtId="0" fontId="7" fillId="15" borderId="0" xfId="0" applyFont="1" applyFill="1" applyAlignment="1">
      <alignment horizontal="left"/>
    </xf>
    <xf numFmtId="0" fontId="7" fillId="15" borderId="0" xfId="0" applyFont="1" applyFill="1" applyAlignment="1">
      <alignment horizontal="center" vertical="center"/>
    </xf>
    <xf numFmtId="0" fontId="7" fillId="3" borderId="11" xfId="0" quotePrefix="1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  <xf numFmtId="0" fontId="2" fillId="10" borderId="39" xfId="0" applyFont="1" applyFill="1" applyBorder="1" applyAlignment="1">
      <alignment horizontal="left" vertical="center"/>
    </xf>
    <xf numFmtId="0" fontId="7" fillId="15" borderId="0" xfId="0" quotePrefix="1" applyFont="1" applyFill="1" applyAlignment="1">
      <alignment horizontal="left" wrapText="1"/>
    </xf>
    <xf numFmtId="0" fontId="7" fillId="15" borderId="0" xfId="0" applyFont="1" applyFill="1" applyAlignment="1">
      <alignment horizontal="left" wrapText="1"/>
    </xf>
    <xf numFmtId="0" fontId="7" fillId="15" borderId="39" xfId="0" applyFont="1" applyFill="1" applyBorder="1" applyAlignment="1">
      <alignment horizontal="left" wrapText="1"/>
    </xf>
    <xf numFmtId="0" fontId="7" fillId="10" borderId="0" xfId="0" quotePrefix="1" applyFont="1" applyFill="1" applyAlignment="1">
      <alignment horizontal="left" vertical="center" wrapText="1"/>
    </xf>
    <xf numFmtId="0" fontId="7" fillId="10" borderId="39" xfId="0" quotePrefix="1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2" fillId="13" borderId="39" xfId="0" applyFont="1" applyFill="1" applyBorder="1" applyAlignment="1">
      <alignment horizontal="left" vertical="center"/>
    </xf>
    <xf numFmtId="0" fontId="2" fillId="9" borderId="39" xfId="0" applyFont="1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 wrapText="1"/>
    </xf>
    <xf numFmtId="0" fontId="8" fillId="15" borderId="0" xfId="0" quotePrefix="1" applyFont="1" applyFill="1" applyAlignment="1">
      <alignment horizontal="left" vertical="top" wrapText="1"/>
    </xf>
    <xf numFmtId="0" fontId="7" fillId="14" borderId="39" xfId="0" quotePrefix="1" applyFont="1" applyFill="1" applyBorder="1" applyAlignment="1">
      <alignment horizontal="left" vertical="top" wrapText="1"/>
    </xf>
    <xf numFmtId="0" fontId="7" fillId="15" borderId="39" xfId="0" quotePrefix="1" applyFont="1" applyFill="1" applyBorder="1" applyAlignment="1">
      <alignment horizontal="left" vertical="center" wrapText="1"/>
    </xf>
    <xf numFmtId="0" fontId="0" fillId="12" borderId="4" xfId="0" quotePrefix="1" applyFill="1" applyBorder="1" applyAlignment="1">
      <alignment horizontal="left" vertical="center" wrapText="1"/>
    </xf>
    <xf numFmtId="0" fontId="7" fillId="14" borderId="4" xfId="0" quotePrefix="1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left" vertical="center"/>
    </xf>
    <xf numFmtId="0" fontId="0" fillId="3" borderId="11" xfId="0" quotePrefix="1" applyFill="1" applyBorder="1" applyAlignment="1">
      <alignment horizontal="left" vertical="top" wrapText="1"/>
    </xf>
    <xf numFmtId="0" fontId="7" fillId="10" borderId="39" xfId="0" applyFont="1" applyFill="1" applyBorder="1" applyAlignment="1">
      <alignment horizontal="left" wrapText="1"/>
    </xf>
    <xf numFmtId="0" fontId="0" fillId="4" borderId="0" xfId="0" applyFill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13" borderId="45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6" xfId="0" applyFont="1" applyFill="1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 wrapText="1"/>
    </xf>
    <xf numFmtId="0" fontId="0" fillId="13" borderId="44" xfId="0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49" xfId="0" applyFill="1" applyBorder="1" applyAlignment="1">
      <alignment horizontal="center" vertical="center" wrapText="1"/>
    </xf>
    <xf numFmtId="0" fontId="0" fillId="13" borderId="48" xfId="0" applyFill="1" applyBorder="1" applyAlignment="1">
      <alignment horizontal="center" vertical="center" wrapText="1"/>
    </xf>
    <xf numFmtId="0" fontId="0" fillId="13" borderId="50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0" borderId="11" xfId="0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0" fillId="21" borderId="11" xfId="0" applyFill="1" applyBorder="1" applyAlignment="1">
      <alignment horizontal="center" vertical="center" wrapText="1"/>
    </xf>
    <xf numFmtId="0" fontId="0" fillId="9" borderId="45" xfId="0" quotePrefix="1" applyFill="1" applyBorder="1" applyAlignment="1">
      <alignment horizontal="left" vertical="center" wrapText="1"/>
    </xf>
    <xf numFmtId="0" fontId="0" fillId="9" borderId="44" xfId="0" quotePrefix="1" applyFill="1" applyBorder="1" applyAlignment="1">
      <alignment horizontal="left" vertical="center" wrapText="1"/>
    </xf>
    <xf numFmtId="0" fontId="0" fillId="9" borderId="46" xfId="0" quotePrefix="1" applyFill="1" applyBorder="1" applyAlignment="1">
      <alignment horizontal="left" vertical="center" wrapText="1"/>
    </xf>
    <xf numFmtId="0" fontId="0" fillId="9" borderId="4" xfId="0" quotePrefix="1" applyFill="1" applyBorder="1" applyAlignment="1">
      <alignment horizontal="left" vertical="center" wrapText="1"/>
    </xf>
    <xf numFmtId="0" fontId="0" fillId="9" borderId="0" xfId="0" quotePrefix="1" applyFill="1" applyAlignment="1">
      <alignment horizontal="left" vertical="center" wrapText="1"/>
    </xf>
    <xf numFmtId="0" fontId="0" fillId="9" borderId="11" xfId="0" quotePrefix="1" applyFill="1" applyBorder="1" applyAlignment="1">
      <alignment horizontal="left" vertical="center" wrapText="1"/>
    </xf>
    <xf numFmtId="0" fontId="0" fillId="9" borderId="49" xfId="0" quotePrefix="1" applyFill="1" applyBorder="1" applyAlignment="1">
      <alignment horizontal="left" vertical="center" wrapText="1"/>
    </xf>
    <xf numFmtId="0" fontId="0" fillId="9" borderId="48" xfId="0" quotePrefix="1" applyFill="1" applyBorder="1" applyAlignment="1">
      <alignment horizontal="left" vertical="center" wrapText="1"/>
    </xf>
    <xf numFmtId="0" fontId="0" fillId="9" borderId="50" xfId="0" quotePrefix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/>
    </xf>
    <xf numFmtId="0" fontId="2" fillId="4" borderId="11" xfId="0" applyFont="1" applyFill="1" applyBorder="1" applyAlignment="1">
      <alignment vertical="center"/>
    </xf>
    <xf numFmtId="0" fontId="0" fillId="4" borderId="4" xfId="0" quotePrefix="1" applyFill="1" applyBorder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0" fillId="4" borderId="11" xfId="0" quotePrefix="1" applyFill="1" applyBorder="1" applyAlignment="1">
      <alignment vertical="center" wrapText="1"/>
    </xf>
    <xf numFmtId="0" fontId="2" fillId="9" borderId="45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 vertical="center"/>
    </xf>
    <xf numFmtId="0" fontId="2" fillId="9" borderId="48" xfId="0" applyFont="1" applyFill="1" applyBorder="1" applyAlignment="1">
      <alignment horizontal="center" vertical="center"/>
    </xf>
    <xf numFmtId="0" fontId="2" fillId="9" borderId="50" xfId="0" applyFont="1" applyFill="1" applyBorder="1" applyAlignment="1">
      <alignment horizontal="center" vertical="center"/>
    </xf>
    <xf numFmtId="0" fontId="0" fillId="10" borderId="45" xfId="0" quotePrefix="1" applyFill="1" applyBorder="1" applyAlignment="1">
      <alignment horizontal="center" vertical="center" wrapText="1"/>
    </xf>
    <xf numFmtId="0" fontId="0" fillId="10" borderId="44" xfId="0" quotePrefix="1" applyFill="1" applyBorder="1" applyAlignment="1">
      <alignment horizontal="center" vertical="center" wrapText="1"/>
    </xf>
    <xf numFmtId="0" fontId="0" fillId="10" borderId="46" xfId="0" quotePrefix="1" applyFill="1" applyBorder="1" applyAlignment="1">
      <alignment horizontal="center" vertical="center" wrapText="1"/>
    </xf>
    <xf numFmtId="0" fontId="0" fillId="10" borderId="4" xfId="0" quotePrefix="1" applyFill="1" applyBorder="1" applyAlignment="1">
      <alignment horizontal="center" vertical="center" wrapText="1"/>
    </xf>
    <xf numFmtId="0" fontId="0" fillId="10" borderId="0" xfId="0" quotePrefix="1" applyFill="1" applyAlignment="1">
      <alignment horizontal="center" vertical="center" wrapText="1"/>
    </xf>
    <xf numFmtId="0" fontId="0" fillId="10" borderId="11" xfId="0" quotePrefix="1" applyFill="1" applyBorder="1" applyAlignment="1">
      <alignment horizontal="center" vertical="center" wrapText="1"/>
    </xf>
    <xf numFmtId="0" fontId="0" fillId="10" borderId="49" xfId="0" quotePrefix="1" applyFill="1" applyBorder="1" applyAlignment="1">
      <alignment horizontal="center" vertical="center" wrapText="1"/>
    </xf>
    <xf numFmtId="0" fontId="0" fillId="10" borderId="48" xfId="0" quotePrefix="1" applyFill="1" applyBorder="1" applyAlignment="1">
      <alignment horizontal="center" vertical="center" wrapText="1"/>
    </xf>
    <xf numFmtId="0" fontId="0" fillId="10" borderId="50" xfId="0" quotePrefix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2" fillId="19" borderId="44" xfId="0" applyFont="1" applyFill="1" applyBorder="1" applyAlignment="1">
      <alignment horizontal="left" vertical="center"/>
    </xf>
    <xf numFmtId="0" fontId="2" fillId="19" borderId="46" xfId="0" applyFont="1" applyFill="1" applyBorder="1" applyAlignment="1">
      <alignment horizontal="left" vertical="center"/>
    </xf>
    <xf numFmtId="0" fontId="0" fillId="19" borderId="45" xfId="0" quotePrefix="1" applyFill="1" applyBorder="1" applyAlignment="1">
      <alignment horizontal="left" vertical="center" wrapText="1"/>
    </xf>
    <xf numFmtId="0" fontId="0" fillId="19" borderId="44" xfId="0" quotePrefix="1" applyFill="1" applyBorder="1" applyAlignment="1">
      <alignment horizontal="left" vertical="center" wrapText="1"/>
    </xf>
    <xf numFmtId="0" fontId="0" fillId="19" borderId="46" xfId="0" quotePrefix="1" applyFill="1" applyBorder="1" applyAlignment="1">
      <alignment horizontal="left" vertical="center" wrapText="1"/>
    </xf>
    <xf numFmtId="0" fontId="0" fillId="19" borderId="4" xfId="0" quotePrefix="1" applyFill="1" applyBorder="1" applyAlignment="1">
      <alignment horizontal="left" vertical="center" wrapText="1"/>
    </xf>
    <xf numFmtId="0" fontId="0" fillId="19" borderId="0" xfId="0" quotePrefix="1" applyFill="1" applyAlignment="1">
      <alignment horizontal="left" vertical="center" wrapText="1"/>
    </xf>
    <xf numFmtId="0" fontId="0" fillId="19" borderId="11" xfId="0" quotePrefix="1" applyFill="1" applyBorder="1" applyAlignment="1">
      <alignment horizontal="left" vertical="center" wrapText="1"/>
    </xf>
    <xf numFmtId="0" fontId="0" fillId="19" borderId="49" xfId="0" quotePrefix="1" applyFill="1" applyBorder="1" applyAlignment="1">
      <alignment horizontal="left" vertical="center" wrapText="1"/>
    </xf>
    <xf numFmtId="0" fontId="0" fillId="19" borderId="48" xfId="0" quotePrefix="1" applyFill="1" applyBorder="1" applyAlignment="1">
      <alignment horizontal="left" vertical="center" wrapText="1"/>
    </xf>
    <xf numFmtId="0" fontId="0" fillId="19" borderId="50" xfId="0" quotePrefix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0" fillId="8" borderId="0" xfId="0" quotePrefix="1" applyFill="1" applyAlignment="1">
      <alignment horizontal="left" vertical="center" wrapText="1"/>
    </xf>
    <xf numFmtId="0" fontId="0" fillId="8" borderId="11" xfId="0" quotePrefix="1" applyFill="1" applyBorder="1" applyAlignment="1">
      <alignment horizontal="left" vertical="center" wrapText="1"/>
    </xf>
    <xf numFmtId="0" fontId="2" fillId="19" borderId="45" xfId="0" applyFont="1" applyFill="1" applyBorder="1" applyAlignment="1">
      <alignment horizontal="center" vertical="center"/>
    </xf>
    <xf numFmtId="0" fontId="2" fillId="19" borderId="44" xfId="0" applyFont="1" applyFill="1" applyBorder="1" applyAlignment="1">
      <alignment horizontal="center" vertical="center"/>
    </xf>
    <xf numFmtId="0" fontId="2" fillId="19" borderId="46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49" xfId="0" applyFont="1" applyFill="1" applyBorder="1" applyAlignment="1">
      <alignment horizontal="center" vertical="center"/>
    </xf>
    <xf numFmtId="0" fontId="2" fillId="19" borderId="48" xfId="0" applyFont="1" applyFill="1" applyBorder="1" applyAlignment="1">
      <alignment horizontal="center" vertical="center"/>
    </xf>
    <xf numFmtId="0" fontId="2" fillId="19" borderId="50" xfId="0" applyFont="1" applyFill="1" applyBorder="1" applyAlignment="1">
      <alignment horizontal="center" vertical="center"/>
    </xf>
    <xf numFmtId="0" fontId="0" fillId="21" borderId="0" xfId="0" applyFill="1" applyAlignment="1">
      <alignment horizontal="left" vertical="center"/>
    </xf>
    <xf numFmtId="0" fontId="0" fillId="21" borderId="11" xfId="0" applyFill="1" applyBorder="1" applyAlignment="1">
      <alignment horizontal="left" vertical="center"/>
    </xf>
    <xf numFmtId="0" fontId="0" fillId="9" borderId="3" xfId="0" quotePrefix="1" applyFill="1" applyBorder="1" applyAlignment="1">
      <alignment horizontal="center" vertical="center" wrapText="1"/>
    </xf>
    <xf numFmtId="0" fontId="0" fillId="9" borderId="14" xfId="0" quotePrefix="1" applyFill="1" applyBorder="1" applyAlignment="1">
      <alignment horizontal="center" vertical="center" wrapText="1"/>
    </xf>
    <xf numFmtId="0" fontId="0" fillId="9" borderId="15" xfId="0" quotePrefix="1" applyFill="1" applyBorder="1" applyAlignment="1">
      <alignment horizontal="center" vertical="center" wrapText="1"/>
    </xf>
    <xf numFmtId="0" fontId="0" fillId="9" borderId="4" xfId="0" quotePrefix="1" applyFill="1" applyBorder="1" applyAlignment="1">
      <alignment horizontal="center" vertical="center" wrapText="1"/>
    </xf>
    <xf numFmtId="0" fontId="0" fillId="9" borderId="0" xfId="0" quotePrefix="1" applyFill="1" applyAlignment="1">
      <alignment horizontal="center" vertical="center" wrapText="1"/>
    </xf>
    <xf numFmtId="0" fontId="0" fillId="9" borderId="11" xfId="0" quotePrefix="1" applyFill="1" applyBorder="1" applyAlignment="1">
      <alignment horizontal="center" vertical="center" wrapText="1"/>
    </xf>
    <xf numFmtId="0" fontId="0" fillId="9" borderId="8" xfId="0" quotePrefix="1" applyFill="1" applyBorder="1" applyAlignment="1">
      <alignment horizontal="left" vertical="top" wrapText="1"/>
    </xf>
    <xf numFmtId="0" fontId="0" fillId="9" borderId="9" xfId="0" quotePrefix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wrapText="1"/>
    </xf>
    <xf numFmtId="0" fontId="0" fillId="9" borderId="44" xfId="0" applyFill="1" applyBorder="1" applyAlignment="1">
      <alignment horizontal="center" wrapText="1"/>
    </xf>
    <xf numFmtId="0" fontId="0" fillId="9" borderId="46" xfId="0" applyFill="1" applyBorder="1" applyAlignment="1">
      <alignment horizontal="center" wrapText="1"/>
    </xf>
    <xf numFmtId="0" fontId="0" fillId="9" borderId="49" xfId="0" applyFill="1" applyBorder="1" applyAlignment="1">
      <alignment horizontal="center" wrapText="1"/>
    </xf>
    <xf numFmtId="0" fontId="0" fillId="9" borderId="48" xfId="0" applyFill="1" applyBorder="1" applyAlignment="1">
      <alignment horizontal="center" wrapText="1"/>
    </xf>
    <xf numFmtId="0" fontId="0" fillId="9" borderId="50" xfId="0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0" fillId="13" borderId="45" xfId="0" quotePrefix="1" applyFill="1" applyBorder="1" applyAlignment="1">
      <alignment horizontal="left" vertical="center" wrapText="1"/>
    </xf>
    <xf numFmtId="0" fontId="0" fillId="13" borderId="44" xfId="0" quotePrefix="1" applyFill="1" applyBorder="1" applyAlignment="1">
      <alignment horizontal="left" vertical="center" wrapText="1"/>
    </xf>
    <xf numFmtId="0" fontId="0" fillId="13" borderId="46" xfId="0" quotePrefix="1" applyFill="1" applyBorder="1" applyAlignment="1">
      <alignment horizontal="left" vertical="center" wrapText="1"/>
    </xf>
    <xf numFmtId="0" fontId="0" fillId="13" borderId="4" xfId="0" quotePrefix="1" applyFill="1" applyBorder="1" applyAlignment="1">
      <alignment horizontal="left" vertical="center" wrapText="1"/>
    </xf>
    <xf numFmtId="0" fontId="0" fillId="13" borderId="0" xfId="0" quotePrefix="1" applyFill="1" applyAlignment="1">
      <alignment horizontal="left" vertical="center" wrapText="1"/>
    </xf>
    <xf numFmtId="0" fontId="0" fillId="13" borderId="11" xfId="0" quotePrefix="1" applyFill="1" applyBorder="1" applyAlignment="1">
      <alignment horizontal="left" vertical="center" wrapText="1"/>
    </xf>
    <xf numFmtId="0" fontId="0" fillId="13" borderId="49" xfId="0" quotePrefix="1" applyFill="1" applyBorder="1" applyAlignment="1">
      <alignment horizontal="left" vertical="center" wrapText="1"/>
    </xf>
    <xf numFmtId="0" fontId="0" fillId="13" borderId="48" xfId="0" quotePrefix="1" applyFill="1" applyBorder="1" applyAlignment="1">
      <alignment horizontal="left" vertical="center" wrapText="1"/>
    </xf>
    <xf numFmtId="0" fontId="0" fillId="13" borderId="50" xfId="0" quotePrefix="1" applyFill="1" applyBorder="1" applyAlignment="1">
      <alignment horizontal="left" vertical="center" wrapText="1"/>
    </xf>
    <xf numFmtId="0" fontId="0" fillId="4" borderId="4" xfId="0" quotePrefix="1" applyFill="1" applyBorder="1" applyAlignment="1">
      <alignment horizontal="center" vertical="center" wrapText="1"/>
    </xf>
    <xf numFmtId="0" fontId="0" fillId="4" borderId="0" xfId="0" quotePrefix="1" applyFill="1" applyAlignment="1">
      <alignment horizontal="center" vertical="center" wrapText="1"/>
    </xf>
    <xf numFmtId="0" fontId="0" fillId="4" borderId="11" xfId="0" quotePrefix="1" applyFill="1" applyBorder="1" applyAlignment="1">
      <alignment horizontal="center" vertical="center" wrapText="1"/>
    </xf>
    <xf numFmtId="0" fontId="0" fillId="19" borderId="45" xfId="0" quotePrefix="1" applyFill="1" applyBorder="1" applyAlignment="1">
      <alignment horizontal="center" vertical="center" wrapText="1"/>
    </xf>
    <xf numFmtId="0" fontId="0" fillId="19" borderId="44" xfId="0" quotePrefix="1" applyFill="1" applyBorder="1" applyAlignment="1">
      <alignment horizontal="center" vertical="center" wrapText="1"/>
    </xf>
    <xf numFmtId="0" fontId="0" fillId="19" borderId="46" xfId="0" quotePrefix="1" applyFill="1" applyBorder="1" applyAlignment="1">
      <alignment horizontal="center" vertical="center" wrapText="1"/>
    </xf>
    <xf numFmtId="0" fontId="0" fillId="19" borderId="4" xfId="0" quotePrefix="1" applyFill="1" applyBorder="1" applyAlignment="1">
      <alignment horizontal="center" vertical="center" wrapText="1"/>
    </xf>
    <xf numFmtId="0" fontId="0" fillId="19" borderId="0" xfId="0" quotePrefix="1" applyFill="1" applyAlignment="1">
      <alignment horizontal="center" vertical="center" wrapText="1"/>
    </xf>
    <xf numFmtId="0" fontId="0" fillId="19" borderId="11" xfId="0" quotePrefix="1" applyFill="1" applyBorder="1" applyAlignment="1">
      <alignment horizontal="center" vertical="center" wrapText="1"/>
    </xf>
    <xf numFmtId="0" fontId="0" fillId="19" borderId="49" xfId="0" quotePrefix="1" applyFill="1" applyBorder="1" applyAlignment="1">
      <alignment horizontal="center" vertical="center" wrapText="1"/>
    </xf>
    <xf numFmtId="0" fontId="0" fillId="19" borderId="48" xfId="0" quotePrefix="1" applyFill="1" applyBorder="1" applyAlignment="1">
      <alignment horizontal="center" vertical="center" wrapText="1"/>
    </xf>
    <xf numFmtId="0" fontId="0" fillId="19" borderId="50" xfId="0" quotePrefix="1" applyFill="1" applyBorder="1" applyAlignment="1">
      <alignment horizontal="center" vertical="center" wrapText="1"/>
    </xf>
    <xf numFmtId="0" fontId="0" fillId="9" borderId="4" xfId="0" applyFill="1" applyBorder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9" borderId="11" xfId="0" applyFill="1" applyBorder="1" applyAlignment="1">
      <alignment horizontal="left" vertical="center" wrapText="1"/>
    </xf>
    <xf numFmtId="0" fontId="0" fillId="4" borderId="45" xfId="0" applyFill="1" applyBorder="1" applyAlignment="1">
      <alignment horizontal="left" vertical="center" wrapText="1"/>
    </xf>
    <xf numFmtId="0" fontId="0" fillId="4" borderId="44" xfId="0" applyFill="1" applyBorder="1" applyAlignment="1">
      <alignment horizontal="left" vertical="center" wrapText="1"/>
    </xf>
    <xf numFmtId="0" fontId="0" fillId="4" borderId="46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9" xfId="0" applyFill="1" applyBorder="1" applyAlignment="1">
      <alignment horizontal="left" vertical="center" wrapText="1"/>
    </xf>
    <xf numFmtId="0" fontId="0" fillId="4" borderId="48" xfId="0" applyFill="1" applyBorder="1" applyAlignment="1">
      <alignment horizontal="left" vertical="center" wrapText="1"/>
    </xf>
    <xf numFmtId="0" fontId="0" fillId="4" borderId="50" xfId="0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21" borderId="45" xfId="0" applyFill="1" applyBorder="1" applyAlignment="1">
      <alignment horizontal="left" vertical="center" wrapText="1"/>
    </xf>
    <xf numFmtId="0" fontId="0" fillId="21" borderId="44" xfId="0" applyFill="1" applyBorder="1" applyAlignment="1">
      <alignment horizontal="left" vertical="center" wrapText="1"/>
    </xf>
    <xf numFmtId="0" fontId="0" fillId="21" borderId="46" xfId="0" applyFill="1" applyBorder="1" applyAlignment="1">
      <alignment horizontal="left" vertical="center" wrapText="1"/>
    </xf>
    <xf numFmtId="0" fontId="0" fillId="21" borderId="4" xfId="0" applyFill="1" applyBorder="1" applyAlignment="1">
      <alignment horizontal="left" vertical="center" wrapText="1"/>
    </xf>
    <xf numFmtId="0" fontId="0" fillId="21" borderId="0" xfId="0" applyFill="1" applyAlignment="1">
      <alignment horizontal="left" vertical="center" wrapText="1"/>
    </xf>
    <xf numFmtId="0" fontId="0" fillId="21" borderId="11" xfId="0" applyFill="1" applyBorder="1" applyAlignment="1">
      <alignment horizontal="left" vertical="center" wrapText="1"/>
    </xf>
    <xf numFmtId="0" fontId="0" fillId="21" borderId="49" xfId="0" applyFill="1" applyBorder="1" applyAlignment="1">
      <alignment horizontal="left" vertical="center" wrapText="1"/>
    </xf>
    <xf numFmtId="0" fontId="0" fillId="21" borderId="48" xfId="0" applyFill="1" applyBorder="1" applyAlignment="1">
      <alignment horizontal="left" vertical="center" wrapText="1"/>
    </xf>
    <xf numFmtId="0" fontId="0" fillId="21" borderId="50" xfId="0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2" fontId="0" fillId="15" borderId="12" xfId="0" applyNumberFormat="1" applyFill="1" applyBorder="1" applyAlignment="1">
      <alignment horizontal="left"/>
    </xf>
    <xf numFmtId="2" fontId="0" fillId="15" borderId="13" xfId="0" applyNumberFormat="1" applyFill="1" applyBorder="1" applyAlignment="1">
      <alignment horizontal="left"/>
    </xf>
    <xf numFmtId="0" fontId="0" fillId="20" borderId="0" xfId="0" applyFill="1" applyAlignment="1">
      <alignment horizontal="left" vertical="center"/>
    </xf>
    <xf numFmtId="0" fontId="0" fillId="20" borderId="11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3" borderId="11" xfId="0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9" borderId="45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0" fillId="9" borderId="4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49" xfId="0" applyFill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 wrapText="1"/>
    </xf>
    <xf numFmtId="0" fontId="0" fillId="9" borderId="50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0" fillId="13" borderId="11" xfId="0" applyFill="1" applyBorder="1" applyAlignment="1">
      <alignment horizontal="left" vertical="center" wrapText="1"/>
    </xf>
    <xf numFmtId="0" fontId="2" fillId="15" borderId="45" xfId="0" applyFont="1" applyFill="1" applyBorder="1" applyAlignment="1">
      <alignment horizontal="center" vertical="center"/>
    </xf>
    <xf numFmtId="0" fontId="2" fillId="15" borderId="44" xfId="0" applyFont="1" applyFill="1" applyBorder="1" applyAlignment="1">
      <alignment horizontal="center" vertical="center"/>
    </xf>
    <xf numFmtId="0" fontId="2" fillId="15" borderId="46" xfId="0" applyFont="1" applyFill="1" applyBorder="1" applyAlignment="1">
      <alignment horizontal="center" vertical="center"/>
    </xf>
    <xf numFmtId="0" fontId="2" fillId="15" borderId="49" xfId="0" applyFont="1" applyFill="1" applyBorder="1" applyAlignment="1">
      <alignment horizontal="center" vertical="center"/>
    </xf>
    <xf numFmtId="0" fontId="2" fillId="15" borderId="48" xfId="0" applyFont="1" applyFill="1" applyBorder="1" applyAlignment="1">
      <alignment horizontal="center" vertical="center"/>
    </xf>
    <xf numFmtId="0" fontId="2" fillId="15" borderId="50" xfId="0" applyFont="1" applyFill="1" applyBorder="1" applyAlignment="1">
      <alignment horizontal="center" vertical="center"/>
    </xf>
    <xf numFmtId="0" fontId="0" fillId="15" borderId="45" xfId="0" applyFill="1" applyBorder="1" applyAlignment="1">
      <alignment horizontal="left" vertical="center"/>
    </xf>
    <xf numFmtId="0" fontId="0" fillId="15" borderId="44" xfId="0" applyFill="1" applyBorder="1" applyAlignment="1">
      <alignment horizontal="left" vertical="center"/>
    </xf>
    <xf numFmtId="0" fontId="0" fillId="15" borderId="46" xfId="0" applyFill="1" applyBorder="1" applyAlignment="1">
      <alignment horizontal="left" vertical="center"/>
    </xf>
    <xf numFmtId="0" fontId="0" fillId="15" borderId="49" xfId="0" applyFill="1" applyBorder="1" applyAlignment="1">
      <alignment horizontal="left" vertical="center"/>
    </xf>
    <xf numFmtId="0" fontId="0" fillId="15" borderId="48" xfId="0" applyFill="1" applyBorder="1" applyAlignment="1">
      <alignment horizontal="left" vertical="center"/>
    </xf>
    <xf numFmtId="0" fontId="0" fillId="15" borderId="50" xfId="0" applyFill="1" applyBorder="1" applyAlignment="1">
      <alignment horizontal="left" vertical="center"/>
    </xf>
    <xf numFmtId="0" fontId="8" fillId="15" borderId="0" xfId="0" quotePrefix="1" applyFont="1" applyFill="1" applyAlignment="1">
      <alignment horizontal="left" vertical="center" wrapText="1"/>
    </xf>
    <xf numFmtId="0" fontId="8" fillId="13" borderId="0" xfId="0" quotePrefix="1" applyFont="1" applyFill="1" applyAlignment="1">
      <alignment horizontal="left" vertical="center" wrapText="1"/>
    </xf>
    <xf numFmtId="0" fontId="7" fillId="9" borderId="0" xfId="0" applyFont="1" applyFill="1" applyAlignment="1">
      <alignment horizontal="left" wrapText="1"/>
    </xf>
    <xf numFmtId="0" fontId="7" fillId="9" borderId="39" xfId="0" applyFont="1" applyFill="1" applyBorder="1" applyAlignment="1">
      <alignment horizontal="left" wrapText="1"/>
    </xf>
    <xf numFmtId="0" fontId="2" fillId="12" borderId="0" xfId="0" applyFont="1" applyFill="1" applyAlignment="1">
      <alignment horizontal="center" vertical="center"/>
    </xf>
    <xf numFmtId="0" fontId="7" fillId="9" borderId="38" xfId="0" applyFont="1" applyFill="1" applyBorder="1" applyAlignment="1">
      <alignment horizontal="left" wrapText="1"/>
    </xf>
    <xf numFmtId="0" fontId="7" fillId="16" borderId="0" xfId="0" quotePrefix="1" applyFont="1" applyFill="1" applyAlignment="1">
      <alignment vertical="center" wrapText="1"/>
    </xf>
    <xf numFmtId="0" fontId="7" fillId="16" borderId="39" xfId="0" quotePrefix="1" applyFont="1" applyFill="1" applyBorder="1" applyAlignment="1">
      <alignment vertical="center" wrapText="1"/>
    </xf>
    <xf numFmtId="0" fontId="8" fillId="12" borderId="0" xfId="0" quotePrefix="1" applyFont="1" applyFill="1" applyAlignment="1">
      <alignment horizontal="left" vertical="center" wrapText="1"/>
    </xf>
    <xf numFmtId="2" fontId="29" fillId="40" borderId="44" xfId="0" applyNumberFormat="1" applyFont="1" applyFill="1" applyBorder="1" applyAlignment="1">
      <alignment horizontal="center" vertical="center"/>
    </xf>
    <xf numFmtId="2" fontId="29" fillId="40" borderId="48" xfId="0" applyNumberFormat="1" applyFont="1" applyFill="1" applyBorder="1" applyAlignment="1">
      <alignment horizontal="center" vertical="center"/>
    </xf>
    <xf numFmtId="0" fontId="29" fillId="40" borderId="44" xfId="0" applyFont="1" applyFill="1" applyBorder="1" applyAlignment="1">
      <alignment horizontal="center" vertical="center"/>
    </xf>
    <xf numFmtId="0" fontId="29" fillId="40" borderId="48" xfId="0" applyFont="1" applyFill="1" applyBorder="1" applyAlignment="1">
      <alignment horizontal="center" vertical="center"/>
    </xf>
    <xf numFmtId="0" fontId="29" fillId="41" borderId="4" xfId="0" applyFont="1" applyFill="1" applyBorder="1" applyAlignment="1">
      <alignment horizontal="left" vertical="center" wrapText="1"/>
    </xf>
    <xf numFmtId="0" fontId="29" fillId="41" borderId="0" xfId="0" applyFont="1" applyFill="1" applyAlignment="1">
      <alignment horizontal="left" vertical="center" wrapText="1"/>
    </xf>
    <xf numFmtId="0" fontId="29" fillId="41" borderId="11" xfId="0" applyFont="1" applyFill="1" applyBorder="1" applyAlignment="1">
      <alignment horizontal="left" vertical="center" wrapText="1"/>
    </xf>
    <xf numFmtId="0" fontId="29" fillId="41" borderId="5" xfId="0" applyFont="1" applyFill="1" applyBorder="1" applyAlignment="1">
      <alignment horizontal="left" vertical="center" wrapText="1"/>
    </xf>
    <xf numFmtId="0" fontId="29" fillId="41" borderId="12" xfId="0" applyFont="1" applyFill="1" applyBorder="1" applyAlignment="1">
      <alignment horizontal="left" vertical="center" wrapText="1"/>
    </xf>
    <xf numFmtId="0" fontId="29" fillId="41" borderId="13" xfId="0" applyFont="1" applyFill="1" applyBorder="1" applyAlignment="1">
      <alignment horizontal="left" vertical="center" wrapText="1"/>
    </xf>
    <xf numFmtId="0" fontId="28" fillId="38" borderId="4" xfId="0" applyFont="1" applyFill="1" applyBorder="1" applyAlignment="1">
      <alignment horizontal="center" vertical="center"/>
    </xf>
    <xf numFmtId="0" fontId="28" fillId="38" borderId="0" xfId="0" applyFont="1" applyFill="1" applyAlignment="1">
      <alignment horizontal="center" vertical="center"/>
    </xf>
    <xf numFmtId="0" fontId="28" fillId="38" borderId="11" xfId="0" applyFont="1" applyFill="1" applyBorder="1" applyAlignment="1">
      <alignment horizontal="center" vertical="center"/>
    </xf>
    <xf numFmtId="0" fontId="29" fillId="38" borderId="4" xfId="0" applyFont="1" applyFill="1" applyBorder="1" applyAlignment="1">
      <alignment horizontal="left" vertical="center" wrapText="1"/>
    </xf>
    <xf numFmtId="0" fontId="29" fillId="38" borderId="0" xfId="0" applyFont="1" applyFill="1" applyAlignment="1">
      <alignment horizontal="left" vertical="center" wrapText="1"/>
    </xf>
    <xf numFmtId="0" fontId="29" fillId="38" borderId="11" xfId="0" applyFont="1" applyFill="1" applyBorder="1" applyAlignment="1">
      <alignment horizontal="left" vertical="center" wrapText="1"/>
    </xf>
    <xf numFmtId="0" fontId="2" fillId="39" borderId="45" xfId="0" applyFont="1" applyFill="1" applyBorder="1" applyAlignment="1">
      <alignment horizontal="center" vertical="center"/>
    </xf>
    <xf numFmtId="0" fontId="2" fillId="39" borderId="44" xfId="0" applyFont="1" applyFill="1" applyBorder="1" applyAlignment="1">
      <alignment horizontal="center" vertical="center"/>
    </xf>
    <xf numFmtId="0" fontId="2" fillId="39" borderId="46" xfId="0" applyFont="1" applyFill="1" applyBorder="1" applyAlignment="1">
      <alignment horizontal="center" vertical="center"/>
    </xf>
    <xf numFmtId="0" fontId="2" fillId="39" borderId="49" xfId="0" applyFont="1" applyFill="1" applyBorder="1" applyAlignment="1">
      <alignment horizontal="center" vertical="center"/>
    </xf>
    <xf numFmtId="0" fontId="2" fillId="39" borderId="48" xfId="0" applyFont="1" applyFill="1" applyBorder="1" applyAlignment="1">
      <alignment horizontal="center" vertical="center"/>
    </xf>
    <xf numFmtId="0" fontId="2" fillId="39" borderId="50" xfId="0" applyFont="1" applyFill="1" applyBorder="1" applyAlignment="1">
      <alignment horizontal="center" vertical="center"/>
    </xf>
    <xf numFmtId="0" fontId="29" fillId="40" borderId="45" xfId="0" applyFont="1" applyFill="1" applyBorder="1" applyAlignment="1">
      <alignment horizontal="left" vertical="center" wrapText="1"/>
    </xf>
    <xf numFmtId="0" fontId="29" fillId="40" borderId="44" xfId="0" applyFont="1" applyFill="1" applyBorder="1" applyAlignment="1">
      <alignment horizontal="left" vertical="center" wrapText="1"/>
    </xf>
    <xf numFmtId="0" fontId="29" fillId="40" borderId="46" xfId="0" applyFont="1" applyFill="1" applyBorder="1" applyAlignment="1">
      <alignment horizontal="left" vertical="center" wrapText="1"/>
    </xf>
    <xf numFmtId="0" fontId="29" fillId="40" borderId="49" xfId="0" applyFont="1" applyFill="1" applyBorder="1" applyAlignment="1">
      <alignment horizontal="left" vertical="center" wrapText="1"/>
    </xf>
    <xf numFmtId="0" fontId="29" fillId="40" borderId="48" xfId="0" applyFont="1" applyFill="1" applyBorder="1" applyAlignment="1">
      <alignment horizontal="left" vertical="center" wrapText="1"/>
    </xf>
    <xf numFmtId="0" fontId="29" fillId="40" borderId="50" xfId="0" applyFont="1" applyFill="1" applyBorder="1" applyAlignment="1">
      <alignment horizontal="left" vertical="center" wrapText="1"/>
    </xf>
    <xf numFmtId="0" fontId="29" fillId="40" borderId="47" xfId="0" applyFont="1" applyFill="1" applyBorder="1" applyAlignment="1">
      <alignment horizontal="left" vertical="center" wrapText="1"/>
    </xf>
    <xf numFmtId="0" fontId="29" fillId="40" borderId="51" xfId="0" applyFont="1" applyFill="1" applyBorder="1" applyAlignment="1">
      <alignment horizontal="left" vertical="center" wrapText="1"/>
    </xf>
    <xf numFmtId="0" fontId="29" fillId="40" borderId="45" xfId="0" applyFont="1" applyFill="1" applyBorder="1" applyAlignment="1">
      <alignment horizontal="left" vertical="center"/>
    </xf>
    <xf numFmtId="0" fontId="29" fillId="40" borderId="49" xfId="0" applyFont="1" applyFill="1" applyBorder="1" applyAlignment="1">
      <alignment horizontal="left" vertical="center"/>
    </xf>
    <xf numFmtId="0" fontId="28" fillId="37" borderId="4" xfId="0" applyFont="1" applyFill="1" applyBorder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8" fillId="37" borderId="11" xfId="0" applyFont="1" applyFill="1" applyBorder="1" applyAlignment="1">
      <alignment horizontal="center" vertical="center"/>
    </xf>
    <xf numFmtId="0" fontId="29" fillId="37" borderId="4" xfId="0" quotePrefix="1" applyFont="1" applyFill="1" applyBorder="1" applyAlignment="1">
      <alignment horizontal="left" vertical="center" wrapText="1"/>
    </xf>
    <xf numFmtId="0" fontId="29" fillId="37" borderId="0" xfId="0" applyFont="1" applyFill="1" applyAlignment="1">
      <alignment horizontal="left" vertical="center" wrapText="1"/>
    </xf>
    <xf numFmtId="0" fontId="29" fillId="37" borderId="11" xfId="0" applyFont="1" applyFill="1" applyBorder="1" applyAlignment="1">
      <alignment horizontal="left" vertical="center" wrapText="1"/>
    </xf>
    <xf numFmtId="0" fontId="29" fillId="37" borderId="4" xfId="0" applyFont="1" applyFill="1" applyBorder="1" applyAlignment="1">
      <alignment horizontal="left" vertical="center" wrapText="1"/>
    </xf>
    <xf numFmtId="0" fontId="29" fillId="37" borderId="4" xfId="0" applyFont="1" applyFill="1" applyBorder="1" applyAlignment="1">
      <alignment horizontal="left" vertical="top" wrapText="1"/>
    </xf>
    <xf numFmtId="0" fontId="29" fillId="37" borderId="11" xfId="0" applyFont="1" applyFill="1" applyBorder="1" applyAlignment="1">
      <alignment horizontal="left" vertical="top"/>
    </xf>
    <xf numFmtId="0" fontId="29" fillId="37" borderId="4" xfId="0" applyFont="1" applyFill="1" applyBorder="1" applyAlignment="1">
      <alignment horizontal="left" vertical="top"/>
    </xf>
    <xf numFmtId="0" fontId="28" fillId="37" borderId="45" xfId="0" applyFont="1" applyFill="1" applyBorder="1" applyAlignment="1">
      <alignment horizontal="center" vertical="center"/>
    </xf>
    <xf numFmtId="0" fontId="28" fillId="37" borderId="44" xfId="0" applyFont="1" applyFill="1" applyBorder="1" applyAlignment="1">
      <alignment horizontal="center" vertical="center"/>
    </xf>
    <xf numFmtId="0" fontId="28" fillId="37" borderId="46" xfId="0" applyFont="1" applyFill="1" applyBorder="1" applyAlignment="1">
      <alignment horizontal="center" vertical="center"/>
    </xf>
    <xf numFmtId="0" fontId="28" fillId="37" borderId="49" xfId="0" applyFont="1" applyFill="1" applyBorder="1" applyAlignment="1">
      <alignment horizontal="center" vertical="center"/>
    </xf>
    <xf numFmtId="0" fontId="28" fillId="37" borderId="48" xfId="0" applyFont="1" applyFill="1" applyBorder="1" applyAlignment="1">
      <alignment horizontal="center" vertical="center"/>
    </xf>
    <xf numFmtId="0" fontId="28" fillId="37" borderId="50" xfId="0" applyFont="1" applyFill="1" applyBorder="1" applyAlignment="1">
      <alignment horizontal="center" vertical="center"/>
    </xf>
    <xf numFmtId="0" fontId="29" fillId="37" borderId="45" xfId="0" applyFont="1" applyFill="1" applyBorder="1" applyAlignment="1">
      <alignment horizontal="left" vertical="center" wrapText="1"/>
    </xf>
    <xf numFmtId="0" fontId="29" fillId="37" borderId="44" xfId="0" applyFont="1" applyFill="1" applyBorder="1" applyAlignment="1">
      <alignment horizontal="left" vertical="center" wrapText="1"/>
    </xf>
    <xf numFmtId="0" fontId="29" fillId="37" borderId="46" xfId="0" applyFont="1" applyFill="1" applyBorder="1" applyAlignment="1">
      <alignment horizontal="left" vertical="center" wrapText="1"/>
    </xf>
    <xf numFmtId="0" fontId="29" fillId="37" borderId="49" xfId="0" applyFont="1" applyFill="1" applyBorder="1" applyAlignment="1">
      <alignment horizontal="left" vertical="center" wrapText="1"/>
    </xf>
    <xf numFmtId="0" fontId="29" fillId="37" borderId="48" xfId="0" applyFont="1" applyFill="1" applyBorder="1" applyAlignment="1">
      <alignment horizontal="left" vertical="center" wrapText="1"/>
    </xf>
    <xf numFmtId="0" fontId="29" fillId="37" borderId="50" xfId="0" applyFont="1" applyFill="1" applyBorder="1" applyAlignment="1">
      <alignment horizontal="left" vertical="center" wrapText="1"/>
    </xf>
    <xf numFmtId="0" fontId="29" fillId="36" borderId="48" xfId="0" applyFont="1" applyFill="1" applyBorder="1" applyAlignment="1">
      <alignment horizontal="left" vertical="center"/>
    </xf>
    <xf numFmtId="0" fontId="29" fillId="36" borderId="50" xfId="0" applyFont="1" applyFill="1" applyBorder="1" applyAlignment="1">
      <alignment horizontal="left" vertical="center"/>
    </xf>
    <xf numFmtId="0" fontId="29" fillId="33" borderId="4" xfId="0" quotePrefix="1" applyFont="1" applyFill="1" applyBorder="1" applyAlignment="1">
      <alignment horizontal="left" vertical="center" wrapText="1"/>
    </xf>
    <xf numFmtId="0" fontId="29" fillId="33" borderId="0" xfId="0" applyFont="1" applyFill="1" applyAlignment="1">
      <alignment horizontal="left" vertical="center" wrapText="1"/>
    </xf>
    <xf numFmtId="0" fontId="29" fillId="33" borderId="11" xfId="0" applyFont="1" applyFill="1" applyBorder="1" applyAlignment="1">
      <alignment horizontal="left" vertical="center" wrapText="1"/>
    </xf>
    <xf numFmtId="0" fontId="29" fillId="33" borderId="4" xfId="0" applyFont="1" applyFill="1" applyBorder="1" applyAlignment="1">
      <alignment horizontal="left" vertical="center" wrapText="1"/>
    </xf>
    <xf numFmtId="0" fontId="29" fillId="33" borderId="11" xfId="0" quotePrefix="1" applyFont="1" applyFill="1" applyBorder="1" applyAlignment="1">
      <alignment horizontal="left" vertical="center" wrapText="1"/>
    </xf>
    <xf numFmtId="0" fontId="2" fillId="6" borderId="45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9" fillId="34" borderId="45" xfId="0" quotePrefix="1" applyFont="1" applyFill="1" applyBorder="1" applyAlignment="1">
      <alignment horizontal="left" vertical="top" wrapText="1"/>
    </xf>
    <xf numFmtId="0" fontId="29" fillId="34" borderId="44" xfId="0" applyFont="1" applyFill="1" applyBorder="1" applyAlignment="1">
      <alignment horizontal="left" vertical="top" wrapText="1"/>
    </xf>
    <xf numFmtId="0" fontId="29" fillId="34" borderId="46" xfId="0" applyFont="1" applyFill="1" applyBorder="1" applyAlignment="1">
      <alignment horizontal="left" vertical="top" wrapText="1"/>
    </xf>
    <xf numFmtId="0" fontId="29" fillId="34" borderId="4" xfId="0" applyFont="1" applyFill="1" applyBorder="1" applyAlignment="1">
      <alignment horizontal="left" vertical="top" wrapText="1"/>
    </xf>
    <xf numFmtId="0" fontId="29" fillId="34" borderId="0" xfId="0" applyFont="1" applyFill="1" applyAlignment="1">
      <alignment horizontal="left" vertical="top" wrapText="1"/>
    </xf>
    <xf numFmtId="0" fontId="29" fillId="34" borderId="11" xfId="0" applyFont="1" applyFill="1" applyBorder="1" applyAlignment="1">
      <alignment horizontal="left" vertical="top" wrapText="1"/>
    </xf>
    <xf numFmtId="0" fontId="29" fillId="34" borderId="49" xfId="0" applyFont="1" applyFill="1" applyBorder="1" applyAlignment="1">
      <alignment horizontal="left" vertical="top" wrapText="1"/>
    </xf>
    <xf numFmtId="0" fontId="29" fillId="34" borderId="48" xfId="0" applyFont="1" applyFill="1" applyBorder="1" applyAlignment="1">
      <alignment horizontal="left" vertical="top" wrapText="1"/>
    </xf>
    <xf numFmtId="0" fontId="29" fillId="34" borderId="50" xfId="0" applyFont="1" applyFill="1" applyBorder="1" applyAlignment="1">
      <alignment horizontal="left" vertical="top" wrapText="1"/>
    </xf>
    <xf numFmtId="0" fontId="29" fillId="34" borderId="45" xfId="0" quotePrefix="1" applyFont="1" applyFill="1" applyBorder="1" applyAlignment="1">
      <alignment horizontal="left" vertical="center"/>
    </xf>
    <xf numFmtId="0" fontId="29" fillId="34" borderId="46" xfId="0" quotePrefix="1" applyFont="1" applyFill="1" applyBorder="1" applyAlignment="1">
      <alignment horizontal="left" vertical="center"/>
    </xf>
    <xf numFmtId="0" fontId="29" fillId="34" borderId="49" xfId="0" quotePrefix="1" applyFont="1" applyFill="1" applyBorder="1" applyAlignment="1">
      <alignment horizontal="left" vertical="center"/>
    </xf>
    <xf numFmtId="0" fontId="29" fillId="34" borderId="50" xfId="0" applyFont="1" applyFill="1" applyBorder="1" applyAlignment="1">
      <alignment horizontal="left" vertical="center"/>
    </xf>
    <xf numFmtId="0" fontId="29" fillId="35" borderId="4" xfId="0" quotePrefix="1" applyFont="1" applyFill="1" applyBorder="1" applyAlignment="1">
      <alignment horizontal="left" vertical="center" wrapText="1"/>
    </xf>
    <xf numFmtId="0" fontId="29" fillId="35" borderId="0" xfId="0" applyFont="1" applyFill="1" applyAlignment="1">
      <alignment horizontal="left" vertical="center" wrapText="1"/>
    </xf>
    <xf numFmtId="0" fontId="29" fillId="35" borderId="11" xfId="0" applyFont="1" applyFill="1" applyBorder="1" applyAlignment="1">
      <alignment horizontal="left" vertical="center" wrapText="1"/>
    </xf>
    <xf numFmtId="0" fontId="29" fillId="35" borderId="4" xfId="0" applyFont="1" applyFill="1" applyBorder="1" applyAlignment="1">
      <alignment horizontal="left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9" fillId="36" borderId="45" xfId="0" quotePrefix="1" applyFont="1" applyFill="1" applyBorder="1" applyAlignment="1">
      <alignment horizontal="left" vertical="top" wrapText="1"/>
    </xf>
    <xf numFmtId="0" fontId="29" fillId="36" borderId="44" xfId="0" applyFont="1" applyFill="1" applyBorder="1" applyAlignment="1">
      <alignment horizontal="left" vertical="top" wrapText="1"/>
    </xf>
    <xf numFmtId="0" fontId="29" fillId="36" borderId="46" xfId="0" applyFont="1" applyFill="1" applyBorder="1" applyAlignment="1">
      <alignment horizontal="left" vertical="top" wrapText="1"/>
    </xf>
    <xf numFmtId="0" fontId="29" fillId="36" borderId="49" xfId="0" applyFont="1" applyFill="1" applyBorder="1" applyAlignment="1">
      <alignment horizontal="left" vertical="top" wrapText="1"/>
    </xf>
    <xf numFmtId="0" fontId="29" fillId="36" borderId="48" xfId="0" applyFont="1" applyFill="1" applyBorder="1" applyAlignment="1">
      <alignment horizontal="left" vertical="top" wrapText="1"/>
    </xf>
    <xf numFmtId="0" fontId="29" fillId="36" borderId="50" xfId="0" applyFont="1" applyFill="1" applyBorder="1" applyAlignment="1">
      <alignment horizontal="left" vertical="top" wrapText="1"/>
    </xf>
    <xf numFmtId="0" fontId="29" fillId="31" borderId="4" xfId="0" quotePrefix="1" applyFont="1" applyFill="1" applyBorder="1" applyAlignment="1">
      <alignment horizontal="left" vertical="center" wrapText="1"/>
    </xf>
    <xf numFmtId="0" fontId="29" fillId="31" borderId="0" xfId="0" applyFont="1" applyFill="1" applyAlignment="1">
      <alignment horizontal="left" vertical="center" wrapText="1"/>
    </xf>
    <xf numFmtId="0" fontId="29" fillId="31" borderId="11" xfId="0" applyFont="1" applyFill="1" applyBorder="1" applyAlignment="1">
      <alignment horizontal="left" vertical="center" wrapText="1"/>
    </xf>
    <xf numFmtId="0" fontId="29" fillId="31" borderId="4" xfId="0" applyFont="1" applyFill="1" applyBorder="1" applyAlignment="1">
      <alignment horizontal="left" vertical="center" wrapText="1"/>
    </xf>
    <xf numFmtId="0" fontId="2" fillId="4" borderId="45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9" fillId="32" borderId="45" xfId="0" quotePrefix="1" applyFont="1" applyFill="1" applyBorder="1" applyAlignment="1">
      <alignment horizontal="left" vertical="top" wrapText="1"/>
    </xf>
    <xf numFmtId="0" fontId="29" fillId="32" borderId="44" xfId="0" applyFont="1" applyFill="1" applyBorder="1" applyAlignment="1">
      <alignment horizontal="left" vertical="top" wrapText="1"/>
    </xf>
    <xf numFmtId="0" fontId="29" fillId="32" borderId="46" xfId="0" applyFont="1" applyFill="1" applyBorder="1" applyAlignment="1">
      <alignment horizontal="left" vertical="top" wrapText="1"/>
    </xf>
    <xf numFmtId="0" fontId="29" fillId="32" borderId="49" xfId="0" applyFont="1" applyFill="1" applyBorder="1" applyAlignment="1">
      <alignment horizontal="left" vertical="top" wrapText="1"/>
    </xf>
    <xf numFmtId="0" fontId="29" fillId="32" borderId="48" xfId="0" applyFont="1" applyFill="1" applyBorder="1" applyAlignment="1">
      <alignment horizontal="left" vertical="top" wrapText="1"/>
    </xf>
    <xf numFmtId="0" fontId="29" fillId="32" borderId="50" xfId="0" applyFont="1" applyFill="1" applyBorder="1" applyAlignment="1">
      <alignment horizontal="left" vertical="top" wrapText="1"/>
    </xf>
    <xf numFmtId="0" fontId="28" fillId="30" borderId="0" xfId="0" applyFont="1" applyFill="1" applyAlignment="1">
      <alignment horizontal="left" vertical="center"/>
    </xf>
    <xf numFmtId="0" fontId="28" fillId="30" borderId="11" xfId="0" applyFont="1" applyFill="1" applyBorder="1" applyAlignment="1">
      <alignment horizontal="left" vertical="center"/>
    </xf>
    <xf numFmtId="0" fontId="28" fillId="27" borderId="45" xfId="0" applyFont="1" applyFill="1" applyBorder="1" applyAlignment="1">
      <alignment horizontal="center" vertical="center"/>
    </xf>
    <xf numFmtId="0" fontId="28" fillId="27" borderId="44" xfId="0" applyFont="1" applyFill="1" applyBorder="1" applyAlignment="1">
      <alignment horizontal="center" vertical="center"/>
    </xf>
    <xf numFmtId="0" fontId="28" fillId="27" borderId="46" xfId="0" applyFont="1" applyFill="1" applyBorder="1" applyAlignment="1">
      <alignment horizontal="center" vertical="center"/>
    </xf>
    <xf numFmtId="0" fontId="28" fillId="27" borderId="49" xfId="0" applyFont="1" applyFill="1" applyBorder="1" applyAlignment="1">
      <alignment horizontal="center" vertical="center"/>
    </xf>
    <xf numFmtId="0" fontId="28" fillId="27" borderId="48" xfId="0" applyFont="1" applyFill="1" applyBorder="1" applyAlignment="1">
      <alignment horizontal="center" vertical="center"/>
    </xf>
    <xf numFmtId="0" fontId="28" fillId="27" borderId="50" xfId="0" applyFont="1" applyFill="1" applyBorder="1" applyAlignment="1">
      <alignment horizontal="center" vertical="center"/>
    </xf>
    <xf numFmtId="0" fontId="29" fillId="27" borderId="45" xfId="0" quotePrefix="1" applyFont="1" applyFill="1" applyBorder="1" applyAlignment="1">
      <alignment horizontal="left" vertical="center" wrapText="1"/>
    </xf>
    <xf numFmtId="0" fontId="29" fillId="27" borderId="44" xfId="0" applyFont="1" applyFill="1" applyBorder="1" applyAlignment="1">
      <alignment horizontal="left" vertical="center" wrapText="1"/>
    </xf>
    <xf numFmtId="0" fontId="29" fillId="27" borderId="46" xfId="0" applyFont="1" applyFill="1" applyBorder="1" applyAlignment="1">
      <alignment horizontal="left" vertical="center" wrapText="1"/>
    </xf>
    <xf numFmtId="0" fontId="29" fillId="27" borderId="49" xfId="0" applyFont="1" applyFill="1" applyBorder="1" applyAlignment="1">
      <alignment horizontal="left" vertical="center" wrapText="1"/>
    </xf>
    <xf numFmtId="0" fontId="29" fillId="27" borderId="48" xfId="0" applyFont="1" applyFill="1" applyBorder="1" applyAlignment="1">
      <alignment horizontal="left" vertical="center" wrapText="1"/>
    </xf>
    <xf numFmtId="0" fontId="29" fillId="27" borderId="50" xfId="0" applyFont="1" applyFill="1" applyBorder="1" applyAlignment="1">
      <alignment horizontal="left" vertical="center" wrapText="1"/>
    </xf>
    <xf numFmtId="0" fontId="29" fillId="30" borderId="4" xfId="0" quotePrefix="1" applyFont="1" applyFill="1" applyBorder="1" applyAlignment="1">
      <alignment horizontal="left" vertical="center"/>
    </xf>
    <xf numFmtId="0" fontId="29" fillId="30" borderId="11" xfId="0" applyFont="1" applyFill="1" applyBorder="1" applyAlignment="1">
      <alignment horizontal="left" vertical="center"/>
    </xf>
    <xf numFmtId="0" fontId="29" fillId="30" borderId="4" xfId="0" applyFont="1" applyFill="1" applyBorder="1" applyAlignment="1">
      <alignment horizontal="left" vertical="center"/>
    </xf>
    <xf numFmtId="0" fontId="29" fillId="30" borderId="4" xfId="0" quotePrefix="1" applyFont="1" applyFill="1" applyBorder="1" applyAlignment="1">
      <alignment horizontal="left" vertical="center" wrapText="1"/>
    </xf>
    <xf numFmtId="0" fontId="29" fillId="30" borderId="0" xfId="0" applyFont="1" applyFill="1" applyAlignment="1">
      <alignment horizontal="left" vertical="center" wrapText="1"/>
    </xf>
    <xf numFmtId="0" fontId="29" fillId="30" borderId="11" xfId="0" applyFont="1" applyFill="1" applyBorder="1" applyAlignment="1">
      <alignment horizontal="left" vertical="center" wrapText="1"/>
    </xf>
    <xf numFmtId="0" fontId="29" fillId="30" borderId="4" xfId="0" applyFont="1" applyFill="1" applyBorder="1" applyAlignment="1">
      <alignment horizontal="left" vertical="center" wrapText="1"/>
    </xf>
    <xf numFmtId="0" fontId="29" fillId="30" borderId="0" xfId="0" applyFont="1" applyFill="1" applyAlignment="1">
      <alignment horizontal="left" vertical="center"/>
    </xf>
    <xf numFmtId="0" fontId="29" fillId="30" borderId="11" xfId="0" quotePrefix="1" applyFont="1" applyFill="1" applyBorder="1" applyAlignment="1">
      <alignment horizontal="left" vertical="center" wrapText="1"/>
    </xf>
    <xf numFmtId="0" fontId="23" fillId="22" borderId="11" xfId="0" applyFont="1" applyFill="1" applyBorder="1" applyAlignment="1">
      <alignment horizontal="left" vertical="top" wrapText="1"/>
    </xf>
    <xf numFmtId="0" fontId="28" fillId="25" borderId="45" xfId="0" applyFont="1" applyFill="1" applyBorder="1" applyAlignment="1">
      <alignment horizontal="center" vertical="center"/>
    </xf>
    <xf numFmtId="0" fontId="28" fillId="25" borderId="44" xfId="0" applyFont="1" applyFill="1" applyBorder="1" applyAlignment="1">
      <alignment horizontal="center" vertical="center"/>
    </xf>
    <xf numFmtId="0" fontId="28" fillId="25" borderId="46" xfId="0" applyFont="1" applyFill="1" applyBorder="1" applyAlignment="1">
      <alignment horizontal="center" vertical="center"/>
    </xf>
    <xf numFmtId="0" fontId="28" fillId="25" borderId="49" xfId="0" applyFont="1" applyFill="1" applyBorder="1" applyAlignment="1">
      <alignment horizontal="center" vertical="center"/>
    </xf>
    <xf numFmtId="0" fontId="28" fillId="25" borderId="48" xfId="0" applyFont="1" applyFill="1" applyBorder="1" applyAlignment="1">
      <alignment horizontal="center" vertical="center"/>
    </xf>
    <xf numFmtId="0" fontId="28" fillId="25" borderId="50" xfId="0" applyFont="1" applyFill="1" applyBorder="1" applyAlignment="1">
      <alignment horizontal="center" vertical="center"/>
    </xf>
    <xf numFmtId="0" fontId="29" fillId="25" borderId="45" xfId="0" applyFont="1" applyFill="1" applyBorder="1" applyAlignment="1">
      <alignment horizontal="left" vertical="center" wrapText="1"/>
    </xf>
    <xf numFmtId="0" fontId="29" fillId="25" borderId="44" xfId="0" applyFont="1" applyFill="1" applyBorder="1" applyAlignment="1">
      <alignment horizontal="left" vertical="center" wrapText="1"/>
    </xf>
    <xf numFmtId="0" fontId="29" fillId="25" borderId="46" xfId="0" applyFont="1" applyFill="1" applyBorder="1" applyAlignment="1">
      <alignment horizontal="left" vertical="center" wrapText="1"/>
    </xf>
    <xf numFmtId="0" fontId="29" fillId="25" borderId="49" xfId="0" applyFont="1" applyFill="1" applyBorder="1" applyAlignment="1">
      <alignment horizontal="left" vertical="center" wrapText="1"/>
    </xf>
    <xf numFmtId="0" fontId="29" fillId="25" borderId="48" xfId="0" applyFont="1" applyFill="1" applyBorder="1" applyAlignment="1">
      <alignment horizontal="left" vertical="center" wrapText="1"/>
    </xf>
    <xf numFmtId="0" fontId="29" fillId="25" borderId="50" xfId="0" applyFont="1" applyFill="1" applyBorder="1" applyAlignment="1">
      <alignment horizontal="left" vertical="center" wrapText="1"/>
    </xf>
    <xf numFmtId="0" fontId="29" fillId="25" borderId="48" xfId="0" applyFont="1" applyFill="1" applyBorder="1" applyAlignment="1">
      <alignment horizontal="left" vertical="center"/>
    </xf>
    <xf numFmtId="0" fontId="29" fillId="25" borderId="50" xfId="0" applyFont="1" applyFill="1" applyBorder="1" applyAlignment="1">
      <alignment horizontal="left" vertical="center"/>
    </xf>
    <xf numFmtId="0" fontId="28" fillId="26" borderId="4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8" fillId="26" borderId="11" xfId="0" applyFont="1" applyFill="1" applyBorder="1" applyAlignment="1">
      <alignment horizontal="center" vertical="center"/>
    </xf>
    <xf numFmtId="0" fontId="29" fillId="26" borderId="4" xfId="0" applyFont="1" applyFill="1" applyBorder="1" applyAlignment="1">
      <alignment horizontal="left" vertical="center" wrapText="1"/>
    </xf>
    <xf numFmtId="0" fontId="29" fillId="26" borderId="0" xfId="0" applyFont="1" applyFill="1" applyAlignment="1">
      <alignment horizontal="left" vertical="center" wrapText="1"/>
    </xf>
    <xf numFmtId="0" fontId="29" fillId="26" borderId="11" xfId="0" applyFont="1" applyFill="1" applyBorder="1" applyAlignment="1">
      <alignment horizontal="left" vertical="center" wrapText="1"/>
    </xf>
    <xf numFmtId="0" fontId="29" fillId="26" borderId="0" xfId="0" applyFont="1" applyFill="1" applyAlignment="1">
      <alignment horizontal="left" vertical="center"/>
    </xf>
    <xf numFmtId="0" fontId="29" fillId="26" borderId="11" xfId="0" applyFont="1" applyFill="1" applyBorder="1" applyAlignment="1">
      <alignment horizontal="left" vertical="center"/>
    </xf>
    <xf numFmtId="0" fontId="28" fillId="29" borderId="45" xfId="0" applyFont="1" applyFill="1" applyBorder="1" applyAlignment="1">
      <alignment horizontal="center" vertical="center"/>
    </xf>
    <xf numFmtId="0" fontId="28" fillId="29" borderId="44" xfId="0" applyFont="1" applyFill="1" applyBorder="1" applyAlignment="1">
      <alignment horizontal="center" vertical="center"/>
    </xf>
    <xf numFmtId="0" fontId="28" fillId="29" borderId="46" xfId="0" applyFont="1" applyFill="1" applyBorder="1" applyAlignment="1">
      <alignment horizontal="center" vertical="center"/>
    </xf>
    <xf numFmtId="0" fontId="28" fillId="29" borderId="49" xfId="0" applyFont="1" applyFill="1" applyBorder="1" applyAlignment="1">
      <alignment horizontal="center" vertical="center"/>
    </xf>
    <xf numFmtId="0" fontId="28" fillId="29" borderId="48" xfId="0" applyFont="1" applyFill="1" applyBorder="1" applyAlignment="1">
      <alignment horizontal="center" vertical="center"/>
    </xf>
    <xf numFmtId="0" fontId="28" fillId="29" borderId="50" xfId="0" applyFont="1" applyFill="1" applyBorder="1" applyAlignment="1">
      <alignment horizontal="center" vertical="center"/>
    </xf>
    <xf numFmtId="0" fontId="29" fillId="28" borderId="45" xfId="0" applyFont="1" applyFill="1" applyBorder="1" applyAlignment="1">
      <alignment horizontal="left" wrapText="1"/>
    </xf>
    <xf numFmtId="0" fontId="29" fillId="28" borderId="44" xfId="0" applyFont="1" applyFill="1" applyBorder="1" applyAlignment="1">
      <alignment horizontal="left" wrapText="1"/>
    </xf>
    <xf numFmtId="0" fontId="29" fillId="28" borderId="46" xfId="0" applyFont="1" applyFill="1" applyBorder="1" applyAlignment="1">
      <alignment horizontal="left" wrapText="1"/>
    </xf>
    <xf numFmtId="0" fontId="29" fillId="28" borderId="49" xfId="0" applyFont="1" applyFill="1" applyBorder="1" applyAlignment="1">
      <alignment horizontal="left" wrapText="1"/>
    </xf>
    <xf numFmtId="0" fontId="29" fillId="28" borderId="48" xfId="0" applyFont="1" applyFill="1" applyBorder="1" applyAlignment="1">
      <alignment horizontal="left" wrapText="1"/>
    </xf>
    <xf numFmtId="0" fontId="29" fillId="28" borderId="50" xfId="0" applyFont="1" applyFill="1" applyBorder="1" applyAlignment="1">
      <alignment horizontal="left" wrapText="1"/>
    </xf>
    <xf numFmtId="0" fontId="29" fillId="28" borderId="48" xfId="0" applyFont="1" applyFill="1" applyBorder="1" applyAlignment="1">
      <alignment horizontal="left" vertical="center"/>
    </xf>
    <xf numFmtId="0" fontId="29" fillId="28" borderId="50" xfId="0" applyFont="1" applyFill="1" applyBorder="1" applyAlignment="1">
      <alignment horizontal="left" vertical="center"/>
    </xf>
    <xf numFmtId="0" fontId="27" fillId="24" borderId="6" xfId="0" applyFont="1" applyFill="1" applyBorder="1" applyAlignment="1">
      <alignment horizontal="center" vertical="center"/>
    </xf>
    <xf numFmtId="0" fontId="27" fillId="24" borderId="7" xfId="0" applyFont="1" applyFill="1" applyBorder="1" applyAlignment="1">
      <alignment horizontal="center" vertical="center"/>
    </xf>
    <xf numFmtId="0" fontId="27" fillId="24" borderId="2" xfId="0" applyFont="1" applyFill="1" applyBorder="1" applyAlignment="1">
      <alignment horizontal="center" vertical="center"/>
    </xf>
    <xf numFmtId="0" fontId="28" fillId="22" borderId="3" xfId="0" applyFont="1" applyFill="1" applyBorder="1" applyAlignment="1">
      <alignment horizontal="center" vertical="center"/>
    </xf>
    <xf numFmtId="0" fontId="28" fillId="22" borderId="14" xfId="0" applyFont="1" applyFill="1" applyBorder="1" applyAlignment="1">
      <alignment horizontal="center" vertical="center"/>
    </xf>
    <xf numFmtId="0" fontId="28" fillId="22" borderId="15" xfId="0" applyFont="1" applyFill="1" applyBorder="1" applyAlignment="1">
      <alignment horizontal="center" vertical="center"/>
    </xf>
    <xf numFmtId="0" fontId="28" fillId="22" borderId="4" xfId="0" applyFont="1" applyFill="1" applyBorder="1" applyAlignment="1">
      <alignment horizontal="center" vertical="center"/>
    </xf>
    <xf numFmtId="0" fontId="28" fillId="22" borderId="0" xfId="0" applyFont="1" applyFill="1" applyAlignment="1">
      <alignment horizontal="center" vertical="center"/>
    </xf>
    <xf numFmtId="0" fontId="28" fillId="22" borderId="11" xfId="0" applyFont="1" applyFill="1" applyBorder="1" applyAlignment="1">
      <alignment horizontal="center" vertical="center"/>
    </xf>
    <xf numFmtId="0" fontId="29" fillId="22" borderId="3" xfId="0" applyFont="1" applyFill="1" applyBorder="1" applyAlignment="1">
      <alignment horizontal="left" vertical="center" wrapText="1"/>
    </xf>
    <xf numFmtId="0" fontId="29" fillId="22" borderId="14" xfId="0" applyFont="1" applyFill="1" applyBorder="1" applyAlignment="1">
      <alignment horizontal="left" vertical="center" wrapText="1"/>
    </xf>
    <xf numFmtId="0" fontId="29" fillId="22" borderId="15" xfId="0" applyFont="1" applyFill="1" applyBorder="1" applyAlignment="1">
      <alignment horizontal="left" vertical="center" wrapText="1"/>
    </xf>
    <xf numFmtId="0" fontId="29" fillId="22" borderId="4" xfId="0" applyFont="1" applyFill="1" applyBorder="1" applyAlignment="1">
      <alignment horizontal="left" vertical="center" wrapText="1"/>
    </xf>
    <xf numFmtId="0" fontId="29" fillId="22" borderId="0" xfId="0" applyFont="1" applyFill="1" applyAlignment="1">
      <alignment horizontal="left" vertical="center" wrapText="1"/>
    </xf>
    <xf numFmtId="0" fontId="29" fillId="22" borderId="11" xfId="0" applyFont="1" applyFill="1" applyBorder="1" applyAlignment="1">
      <alignment horizontal="left" vertical="center" wrapText="1"/>
    </xf>
    <xf numFmtId="0" fontId="29" fillId="22" borderId="8" xfId="0" applyFont="1" applyFill="1" applyBorder="1" applyAlignment="1">
      <alignment horizontal="left" vertical="center"/>
    </xf>
    <xf numFmtId="0" fontId="29" fillId="22" borderId="9" xfId="0" applyFont="1" applyFill="1" applyBorder="1" applyAlignment="1">
      <alignment horizontal="left" vertical="center"/>
    </xf>
    <xf numFmtId="0" fontId="29" fillId="22" borderId="3" xfId="0" applyFont="1" applyFill="1" applyBorder="1" applyAlignment="1">
      <alignment horizontal="left" vertical="center"/>
    </xf>
    <xf numFmtId="0" fontId="29" fillId="22" borderId="14" xfId="0" applyFont="1" applyFill="1" applyBorder="1" applyAlignment="1">
      <alignment horizontal="left" vertical="center"/>
    </xf>
    <xf numFmtId="0" fontId="29" fillId="22" borderId="4" xfId="0" applyFont="1" applyFill="1" applyBorder="1" applyAlignment="1">
      <alignment horizontal="left" vertical="center"/>
    </xf>
    <xf numFmtId="0" fontId="29" fillId="22" borderId="0" xfId="0" applyFont="1" applyFill="1" applyAlignment="1">
      <alignment horizontal="left" vertical="center"/>
    </xf>
    <xf numFmtId="2" fontId="29" fillId="22" borderId="14" xfId="0" applyNumberFormat="1" applyFont="1" applyFill="1" applyBorder="1" applyAlignment="1">
      <alignment horizontal="center" vertical="center"/>
    </xf>
    <xf numFmtId="2" fontId="29" fillId="22" borderId="0" xfId="0" applyNumberFormat="1" applyFont="1" applyFill="1" applyAlignment="1">
      <alignment horizontal="center" vertical="center"/>
    </xf>
    <xf numFmtId="0" fontId="29" fillId="22" borderId="14" xfId="0" applyFont="1" applyFill="1" applyBorder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26" fillId="23" borderId="6" xfId="0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quotePrefix="1" applyBorder="1" applyAlignment="1">
      <alignment horizontal="left" vertical="center"/>
    </xf>
    <xf numFmtId="0" fontId="0" fillId="0" borderId="32" xfId="0" quotePrefix="1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0" fillId="0" borderId="23" xfId="0" quotePrefix="1" applyBorder="1" applyAlignment="1">
      <alignment horizontal="left" vertical="center"/>
    </xf>
    <xf numFmtId="0" fontId="0" fillId="0" borderId="24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 wrapText="1"/>
    </xf>
    <xf numFmtId="0" fontId="0" fillId="0" borderId="26" xfId="0" quotePrefix="1" applyBorder="1" applyAlignment="1">
      <alignment horizontal="left" vertical="center" wrapText="1"/>
    </xf>
    <xf numFmtId="0" fontId="15" fillId="6" borderId="0" xfId="0" applyFont="1" applyFill="1" applyAlignment="1">
      <alignment horizontal="center" vertical="center"/>
    </xf>
    <xf numFmtId="0" fontId="2" fillId="0" borderId="18" xfId="0" quotePrefix="1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5" borderId="18" xfId="0" applyFill="1" applyBorder="1" applyAlignment="1">
      <alignment horizontal="center" vertical="center"/>
    </xf>
    <xf numFmtId="0" fontId="16" fillId="6" borderId="0" xfId="0" applyFont="1" applyFill="1" applyAlignment="1">
      <alignment horizont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3" fillId="22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12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D45720A-70E6-42F4-998C-FCAAE2BBEED1}"/>
            </a:ext>
          </a:extLst>
        </xdr:cNvPr>
        <xdr:cNvCxnSpPr/>
      </xdr:nvCxnSpPr>
      <xdr:spPr>
        <a:xfrm>
          <a:off x="1193800" y="2674284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</xdr:row>
      <xdr:rowOff>104775</xdr:rowOff>
    </xdr:from>
    <xdr:to>
      <xdr:col>3</xdr:col>
      <xdr:colOff>196850</xdr:colOff>
      <xdr:row>16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A58762-87AF-4D8C-9EA9-BE86FA8541C8}"/>
            </a:ext>
          </a:extLst>
        </xdr:cNvPr>
        <xdr:cNvCxnSpPr/>
      </xdr:nvCxnSpPr>
      <xdr:spPr>
        <a:xfrm flipH="1">
          <a:off x="1200150" y="3429000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18</xdr:row>
      <xdr:rowOff>33618</xdr:rowOff>
    </xdr:from>
    <xdr:to>
      <xdr:col>3</xdr:col>
      <xdr:colOff>230468</xdr:colOff>
      <xdr:row>19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D110F4F-DC92-4BAE-B441-CAAAF4272C16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240118" y="4500843"/>
          <a:ext cx="0" cy="3473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20</xdr:row>
      <xdr:rowOff>169323</xdr:rowOff>
    </xdr:from>
    <xdr:to>
      <xdr:col>3</xdr:col>
      <xdr:colOff>236279</xdr:colOff>
      <xdr:row>22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168E85B-F958-479A-BB81-FDA8E51C66E3}"/>
            </a:ext>
          </a:extLst>
        </xdr:cNvPr>
        <xdr:cNvCxnSpPr/>
      </xdr:nvCxnSpPr>
      <xdr:spPr>
        <a:xfrm>
          <a:off x="1242385" y="5208048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24</xdr:row>
      <xdr:rowOff>0</xdr:rowOff>
    </xdr:from>
    <xdr:to>
      <xdr:col>3</xdr:col>
      <xdr:colOff>243663</xdr:colOff>
      <xdr:row>26</xdr:row>
      <xdr:rowOff>176052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3CC1CA4-9543-4A03-A19D-01A24876227A}"/>
            </a:ext>
          </a:extLst>
        </xdr:cNvPr>
        <xdr:cNvCxnSpPr/>
      </xdr:nvCxnSpPr>
      <xdr:spPr>
        <a:xfrm>
          <a:off x="1245930" y="6034370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1BCB0F5-C862-495B-9ADC-FACFA562D833}"/>
            </a:ext>
          </a:extLst>
        </xdr:cNvPr>
        <xdr:cNvCxnSpPr/>
      </xdr:nvCxnSpPr>
      <xdr:spPr>
        <a:xfrm>
          <a:off x="1193800" y="1990725"/>
          <a:ext cx="0" cy="4153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28</xdr:row>
      <xdr:rowOff>207423</xdr:rowOff>
    </xdr:from>
    <xdr:to>
      <xdr:col>3</xdr:col>
      <xdr:colOff>232735</xdr:colOff>
      <xdr:row>29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5548D6D-BB2D-4542-8B41-A94449B3BF0C}"/>
            </a:ext>
          </a:extLst>
        </xdr:cNvPr>
        <xdr:cNvCxnSpPr/>
      </xdr:nvCxnSpPr>
      <xdr:spPr>
        <a:xfrm>
          <a:off x="1242385" y="6141498"/>
          <a:ext cx="0" cy="39265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11</xdr:row>
      <xdr:rowOff>66675</xdr:rowOff>
    </xdr:from>
    <xdr:to>
      <xdr:col>3</xdr:col>
      <xdr:colOff>231775</xdr:colOff>
      <xdr:row>12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3D6B6F0-6DA3-425B-87E6-4B5C5BED3650}"/>
            </a:ext>
          </a:extLst>
        </xdr:cNvPr>
        <xdr:cNvCxnSpPr/>
      </xdr:nvCxnSpPr>
      <xdr:spPr>
        <a:xfrm>
          <a:off x="1241425" y="2495550"/>
          <a:ext cx="0" cy="3010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225425</xdr:colOff>
      <xdr:row>14</xdr:row>
      <xdr:rowOff>28575</xdr:rowOff>
    </xdr:from>
    <xdr:to>
      <xdr:col>3</xdr:col>
      <xdr:colOff>225425</xdr:colOff>
      <xdr:row>15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CCE9C93-2BD4-4D18-8C3E-1F1345F52E5E}"/>
            </a:ext>
          </a:extLst>
        </xdr:cNvPr>
        <xdr:cNvCxnSpPr/>
      </xdr:nvCxnSpPr>
      <xdr:spPr>
        <a:xfrm>
          <a:off x="1235075" y="3028950"/>
          <a:ext cx="0" cy="2952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17</xdr:row>
      <xdr:rowOff>33618</xdr:rowOff>
    </xdr:from>
    <xdr:to>
      <xdr:col>3</xdr:col>
      <xdr:colOff>230468</xdr:colOff>
      <xdr:row>22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2D82360-7442-4442-8238-639699A699C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1228725" y="3548343"/>
          <a:ext cx="11393" cy="11284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23</xdr:row>
      <xdr:rowOff>169323</xdr:rowOff>
    </xdr:from>
    <xdr:to>
      <xdr:col>3</xdr:col>
      <xdr:colOff>236279</xdr:colOff>
      <xdr:row>30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E2852A0-F2FC-47B0-A5ED-0F38F77C6F15}"/>
            </a:ext>
          </a:extLst>
        </xdr:cNvPr>
        <xdr:cNvCxnSpPr/>
      </xdr:nvCxnSpPr>
      <xdr:spPr>
        <a:xfrm>
          <a:off x="1242385" y="5208048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40</xdr:row>
      <xdr:rowOff>212132</xdr:rowOff>
    </xdr:from>
    <xdr:to>
      <xdr:col>3</xdr:col>
      <xdr:colOff>224317</xdr:colOff>
      <xdr:row>41</xdr:row>
      <xdr:rowOff>179296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5FF6581-468E-4BFE-B636-F18774575FFE}"/>
            </a:ext>
          </a:extLst>
        </xdr:cNvPr>
        <xdr:cNvCxnSpPr/>
      </xdr:nvCxnSpPr>
      <xdr:spPr>
        <a:xfrm>
          <a:off x="1233967" y="6774857"/>
          <a:ext cx="0" cy="4148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44</xdr:row>
      <xdr:rowOff>26111</xdr:rowOff>
    </xdr:from>
    <xdr:to>
      <xdr:col>3</xdr:col>
      <xdr:colOff>207796</xdr:colOff>
      <xdr:row>45</xdr:row>
      <xdr:rowOff>134470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64482BD-4CE4-48DC-BC04-499916302044}"/>
            </a:ext>
          </a:extLst>
        </xdr:cNvPr>
        <xdr:cNvCxnSpPr/>
      </xdr:nvCxnSpPr>
      <xdr:spPr>
        <a:xfrm>
          <a:off x="1217446" y="7417511"/>
          <a:ext cx="0" cy="4417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32</xdr:row>
      <xdr:rowOff>43145</xdr:rowOff>
    </xdr:from>
    <xdr:to>
      <xdr:col>3</xdr:col>
      <xdr:colOff>243663</xdr:colOff>
      <xdr:row>35</xdr:row>
      <xdr:rowOff>176052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C8872FD-BA6F-4871-8C5A-F93B4F211195}"/>
            </a:ext>
          </a:extLst>
        </xdr:cNvPr>
        <xdr:cNvCxnSpPr/>
      </xdr:nvCxnSpPr>
      <xdr:spPr>
        <a:xfrm>
          <a:off x="1245930" y="6034370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241487</xdr:colOff>
      <xdr:row>57</xdr:row>
      <xdr:rowOff>24094</xdr:rowOff>
    </xdr:from>
    <xdr:to>
      <xdr:col>3</xdr:col>
      <xdr:colOff>241487</xdr:colOff>
      <xdr:row>60</xdr:row>
      <xdr:rowOff>117102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93D776C-472C-49EA-BD7C-557391059BB0}"/>
            </a:ext>
          </a:extLst>
        </xdr:cNvPr>
        <xdr:cNvCxnSpPr/>
      </xdr:nvCxnSpPr>
      <xdr:spPr>
        <a:xfrm>
          <a:off x="1251137" y="11435044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216935</xdr:colOff>
      <xdr:row>63</xdr:row>
      <xdr:rowOff>0</xdr:rowOff>
    </xdr:from>
    <xdr:to>
      <xdr:col>3</xdr:col>
      <xdr:colOff>220756</xdr:colOff>
      <xdr:row>64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0CBB9B8-EFC7-473F-ACBB-5455AA127081}"/>
            </a:ext>
          </a:extLst>
        </xdr:cNvPr>
        <xdr:cNvCxnSpPr/>
      </xdr:nvCxnSpPr>
      <xdr:spPr>
        <a:xfrm>
          <a:off x="1226585" y="12563475"/>
          <a:ext cx="3821" cy="3025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214778</xdr:colOff>
      <xdr:row>70</xdr:row>
      <xdr:rowOff>58096</xdr:rowOff>
    </xdr:from>
    <xdr:to>
      <xdr:col>3</xdr:col>
      <xdr:colOff>214778</xdr:colOff>
      <xdr:row>72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A7BA6BF-F3F0-48E8-A81E-6B48E7C5CA7A}"/>
            </a:ext>
          </a:extLst>
        </xdr:cNvPr>
        <xdr:cNvCxnSpPr/>
      </xdr:nvCxnSpPr>
      <xdr:spPr>
        <a:xfrm>
          <a:off x="1224428" y="13955071"/>
          <a:ext cx="0" cy="4086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8</xdr:row>
      <xdr:rowOff>0</xdr:rowOff>
    </xdr:from>
    <xdr:to>
      <xdr:col>3</xdr:col>
      <xdr:colOff>241300</xdr:colOff>
      <xdr:row>9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3C06D57-FE80-4263-963A-554053C9684E}"/>
            </a:ext>
          </a:extLst>
        </xdr:cNvPr>
        <xdr:cNvCxnSpPr/>
      </xdr:nvCxnSpPr>
      <xdr:spPr>
        <a:xfrm>
          <a:off x="1250950" y="1885950"/>
          <a:ext cx="0" cy="3429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48</xdr:row>
      <xdr:rowOff>10422</xdr:rowOff>
    </xdr:from>
    <xdr:to>
      <xdr:col>3</xdr:col>
      <xdr:colOff>203314</xdr:colOff>
      <xdr:row>50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F334706-BE53-413A-B981-6E40C1955668}"/>
            </a:ext>
          </a:extLst>
        </xdr:cNvPr>
        <xdr:cNvCxnSpPr/>
      </xdr:nvCxnSpPr>
      <xdr:spPr>
        <a:xfrm flipH="1">
          <a:off x="1211356" y="8116197"/>
          <a:ext cx="1608" cy="3929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52</xdr:row>
      <xdr:rowOff>73176</xdr:rowOff>
    </xdr:from>
    <xdr:to>
      <xdr:col>3</xdr:col>
      <xdr:colOff>198831</xdr:colOff>
      <xdr:row>54</xdr:row>
      <xdr:rowOff>118783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0B0F0ED-2017-4BE5-BFB0-440F8C975B44}"/>
            </a:ext>
          </a:extLst>
        </xdr:cNvPr>
        <xdr:cNvCxnSpPr/>
      </xdr:nvCxnSpPr>
      <xdr:spPr>
        <a:xfrm flipH="1">
          <a:off x="1206873" y="8740926"/>
          <a:ext cx="1608" cy="4266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230281</xdr:colOff>
      <xdr:row>66</xdr:row>
      <xdr:rowOff>104775</xdr:rowOff>
    </xdr:from>
    <xdr:to>
      <xdr:col>3</xdr:col>
      <xdr:colOff>230281</xdr:colOff>
      <xdr:row>68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928AC01-A9C2-46DC-8BAB-E8BACBC60799}"/>
            </a:ext>
          </a:extLst>
        </xdr:cNvPr>
        <xdr:cNvCxnSpPr/>
      </xdr:nvCxnSpPr>
      <xdr:spPr>
        <a:xfrm>
          <a:off x="1239931" y="13239750"/>
          <a:ext cx="0" cy="2762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209551</xdr:colOff>
      <xdr:row>74</xdr:row>
      <xdr:rowOff>104775</xdr:rowOff>
    </xdr:from>
    <xdr:to>
      <xdr:col>3</xdr:col>
      <xdr:colOff>209551</xdr:colOff>
      <xdr:row>76</xdr:row>
      <xdr:rowOff>44824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9972EDF-1718-46E2-8417-AB2210600265}"/>
            </a:ext>
          </a:extLst>
        </xdr:cNvPr>
        <xdr:cNvCxnSpPr/>
      </xdr:nvCxnSpPr>
      <xdr:spPr>
        <a:xfrm>
          <a:off x="1219201" y="14763750"/>
          <a:ext cx="0" cy="32104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219821</xdr:colOff>
      <xdr:row>79</xdr:row>
      <xdr:rowOff>26721</xdr:rowOff>
    </xdr:from>
    <xdr:to>
      <xdr:col>3</xdr:col>
      <xdr:colOff>220757</xdr:colOff>
      <xdr:row>81</xdr:row>
      <xdr:rowOff>51547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E3912CF-63B6-4847-9EB5-E54EF8625ADB}"/>
            </a:ext>
          </a:extLst>
        </xdr:cNvPr>
        <xdr:cNvCxnSpPr/>
      </xdr:nvCxnSpPr>
      <xdr:spPr>
        <a:xfrm>
          <a:off x="1229471" y="15638196"/>
          <a:ext cx="936" cy="3963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207495</xdr:colOff>
      <xdr:row>83</xdr:row>
      <xdr:rowOff>111886</xdr:rowOff>
    </xdr:from>
    <xdr:to>
      <xdr:col>3</xdr:col>
      <xdr:colOff>207495</xdr:colOff>
      <xdr:row>86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35B3C57-DA61-4FBD-A258-18C6B7A3C52F}"/>
            </a:ext>
          </a:extLst>
        </xdr:cNvPr>
        <xdr:cNvCxnSpPr/>
      </xdr:nvCxnSpPr>
      <xdr:spPr>
        <a:xfrm>
          <a:off x="1217145" y="16456786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197970</xdr:colOff>
      <xdr:row>87</xdr:row>
      <xdr:rowOff>111886</xdr:rowOff>
    </xdr:from>
    <xdr:to>
      <xdr:col>3</xdr:col>
      <xdr:colOff>197970</xdr:colOff>
      <xdr:row>89</xdr:row>
      <xdr:rowOff>47625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9AECFC-43C2-4369-9C1F-72C5043E3EB8}"/>
            </a:ext>
          </a:extLst>
        </xdr:cNvPr>
        <xdr:cNvCxnSpPr/>
      </xdr:nvCxnSpPr>
      <xdr:spPr>
        <a:xfrm>
          <a:off x="1207620" y="17209261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178920</xdr:colOff>
      <xdr:row>91</xdr:row>
      <xdr:rowOff>121411</xdr:rowOff>
    </xdr:from>
    <xdr:to>
      <xdr:col>3</xdr:col>
      <xdr:colOff>178920</xdr:colOff>
      <xdr:row>96</xdr:row>
      <xdr:rowOff>180975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385DFD1-3205-4E0B-83FA-FAE396E30588}"/>
            </a:ext>
          </a:extLst>
        </xdr:cNvPr>
        <xdr:cNvCxnSpPr/>
      </xdr:nvCxnSpPr>
      <xdr:spPr>
        <a:xfrm>
          <a:off x="1188570" y="18114136"/>
          <a:ext cx="0" cy="101206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188445</xdr:colOff>
      <xdr:row>99</xdr:row>
      <xdr:rowOff>54736</xdr:rowOff>
    </xdr:from>
    <xdr:to>
      <xdr:col>3</xdr:col>
      <xdr:colOff>188445</xdr:colOff>
      <xdr:row>103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887625A-ADA8-46B0-B3FA-575EAE2C5BEE}"/>
            </a:ext>
          </a:extLst>
        </xdr:cNvPr>
        <xdr:cNvCxnSpPr/>
      </xdr:nvCxnSpPr>
      <xdr:spPr>
        <a:xfrm>
          <a:off x="1198095" y="19571461"/>
          <a:ext cx="0" cy="8501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178920</xdr:colOff>
      <xdr:row>105</xdr:row>
      <xdr:rowOff>45211</xdr:rowOff>
    </xdr:from>
    <xdr:to>
      <xdr:col>3</xdr:col>
      <xdr:colOff>178920</xdr:colOff>
      <xdr:row>108</xdr:row>
      <xdr:rowOff>171450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0AEAEF7-2703-4737-9F7C-761652186BD1}"/>
            </a:ext>
          </a:extLst>
        </xdr:cNvPr>
        <xdr:cNvCxnSpPr/>
      </xdr:nvCxnSpPr>
      <xdr:spPr>
        <a:xfrm>
          <a:off x="1188570" y="20800186"/>
          <a:ext cx="0" cy="69773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110</xdr:row>
      <xdr:rowOff>35686</xdr:rowOff>
    </xdr:from>
    <xdr:to>
      <xdr:col>3</xdr:col>
      <xdr:colOff>169395</xdr:colOff>
      <xdr:row>111</xdr:row>
      <xdr:rowOff>161925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EAF3F25-E9CE-4C8A-B3E7-641A0F0ABBA1}"/>
            </a:ext>
          </a:extLst>
        </xdr:cNvPr>
        <xdr:cNvCxnSpPr/>
      </xdr:nvCxnSpPr>
      <xdr:spPr>
        <a:xfrm>
          <a:off x="1179045" y="21743161"/>
          <a:ext cx="0" cy="450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159870</xdr:colOff>
      <xdr:row>112</xdr:row>
      <xdr:rowOff>169036</xdr:rowOff>
    </xdr:from>
    <xdr:to>
      <xdr:col>3</xdr:col>
      <xdr:colOff>159870</xdr:colOff>
      <xdr:row>114</xdr:row>
      <xdr:rowOff>171450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81FB45E-DADA-421A-AB6E-8F3417D85C2C}"/>
            </a:ext>
          </a:extLst>
        </xdr:cNvPr>
        <xdr:cNvCxnSpPr/>
      </xdr:nvCxnSpPr>
      <xdr:spPr>
        <a:xfrm>
          <a:off x="1169520" y="22390861"/>
          <a:ext cx="0" cy="3834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35</xdr:row>
      <xdr:rowOff>26111</xdr:rowOff>
    </xdr:from>
    <xdr:to>
      <xdr:col>3</xdr:col>
      <xdr:colOff>207796</xdr:colOff>
      <xdr:row>36</xdr:row>
      <xdr:rowOff>134470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D45DA8B-0C98-4B77-8669-9D4944DEDBD2}"/>
            </a:ext>
          </a:extLst>
        </xdr:cNvPr>
        <xdr:cNvCxnSpPr/>
      </xdr:nvCxnSpPr>
      <xdr:spPr>
        <a:xfrm>
          <a:off x="1149090" y="7332346"/>
          <a:ext cx="0" cy="444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45</xdr:row>
      <xdr:rowOff>33619</xdr:rowOff>
    </xdr:from>
    <xdr:to>
      <xdr:col>3</xdr:col>
      <xdr:colOff>212912</xdr:colOff>
      <xdr:row>48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50</xdr:row>
      <xdr:rowOff>51010</xdr:rowOff>
    </xdr:from>
    <xdr:to>
      <xdr:col>3</xdr:col>
      <xdr:colOff>201706</xdr:colOff>
      <xdr:row>55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71</xdr:row>
      <xdr:rowOff>58096</xdr:rowOff>
    </xdr:from>
    <xdr:to>
      <xdr:col>3</xdr:col>
      <xdr:colOff>205253</xdr:colOff>
      <xdr:row>81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38</xdr:row>
      <xdr:rowOff>10422</xdr:rowOff>
    </xdr:from>
    <xdr:to>
      <xdr:col>3</xdr:col>
      <xdr:colOff>203314</xdr:colOff>
      <xdr:row>40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41</xdr:row>
      <xdr:rowOff>73176</xdr:rowOff>
    </xdr:from>
    <xdr:to>
      <xdr:col>3</xdr:col>
      <xdr:colOff>198831</xdr:colOff>
      <xdr:row>43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58</xdr:row>
      <xdr:rowOff>1705</xdr:rowOff>
    </xdr:from>
    <xdr:to>
      <xdr:col>3</xdr:col>
      <xdr:colOff>204609</xdr:colOff>
      <xdr:row>68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83</xdr:row>
      <xdr:rowOff>42408</xdr:rowOff>
    </xdr:from>
    <xdr:to>
      <xdr:col>3</xdr:col>
      <xdr:colOff>190501</xdr:colOff>
      <xdr:row>92</xdr:row>
      <xdr:rowOff>44824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95</xdr:row>
      <xdr:rowOff>26721</xdr:rowOff>
    </xdr:from>
    <xdr:to>
      <xdr:col>3</xdr:col>
      <xdr:colOff>163607</xdr:colOff>
      <xdr:row>103</xdr:row>
      <xdr:rowOff>51547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8677E-4B7A-486F-8D33-E62DC32355A7}"/>
            </a:ext>
          </a:extLst>
        </xdr:cNvPr>
        <xdr:cNvCxnSpPr/>
      </xdr:nvCxnSpPr>
      <xdr:spPr>
        <a:xfrm>
          <a:off x="510053" y="17698397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105</xdr:row>
      <xdr:rowOff>111886</xdr:rowOff>
    </xdr:from>
    <xdr:to>
      <xdr:col>3</xdr:col>
      <xdr:colOff>169395</xdr:colOff>
      <xdr:row>110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CE82A37-BA58-493D-A27E-419595B50FE4}"/>
            </a:ext>
          </a:extLst>
        </xdr:cNvPr>
        <xdr:cNvCxnSpPr/>
      </xdr:nvCxnSpPr>
      <xdr:spPr>
        <a:xfrm>
          <a:off x="1110689" y="19206710"/>
          <a:ext cx="0" cy="7845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255588</xdr:colOff>
      <xdr:row>7</xdr:row>
      <xdr:rowOff>133350</xdr:rowOff>
    </xdr:from>
    <xdr:to>
      <xdr:col>3</xdr:col>
      <xdr:colOff>255588</xdr:colOff>
      <xdr:row>12</xdr:row>
      <xdr:rowOff>209550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978A6F9-3A40-4A6C-8B5F-D7787B64D86C}"/>
            </a:ext>
          </a:extLst>
        </xdr:cNvPr>
        <xdr:cNvCxnSpPr/>
      </xdr:nvCxnSpPr>
      <xdr:spPr>
        <a:xfrm>
          <a:off x="2084388" y="1914525"/>
          <a:ext cx="0" cy="1314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26</xdr:row>
      <xdr:rowOff>112199</xdr:rowOff>
    </xdr:from>
    <xdr:to>
      <xdr:col>3</xdr:col>
      <xdr:colOff>306667</xdr:colOff>
      <xdr:row>30</xdr:row>
      <xdr:rowOff>23812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56500FB-CDDB-4C21-99AB-36ED647FF80E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36056" y="4398449"/>
          <a:ext cx="9011" cy="76886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226219</xdr:colOff>
      <xdr:row>49</xdr:row>
      <xdr:rowOff>188119</xdr:rowOff>
    </xdr:from>
    <xdr:to>
      <xdr:col>3</xdr:col>
      <xdr:colOff>240506</xdr:colOff>
      <xdr:row>55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060BF92-78E8-46EC-8CC4-6099C3A847FC}"/>
            </a:ext>
          </a:extLst>
        </xdr:cNvPr>
        <xdr:cNvCxnSpPr/>
      </xdr:nvCxnSpPr>
      <xdr:spPr>
        <a:xfrm flipH="1">
          <a:off x="2664619" y="9046369"/>
          <a:ext cx="14287" cy="9453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83343</xdr:colOff>
      <xdr:row>94</xdr:row>
      <xdr:rowOff>35718</xdr:rowOff>
    </xdr:from>
    <xdr:to>
      <xdr:col>3</xdr:col>
      <xdr:colOff>98096</xdr:colOff>
      <xdr:row>100</xdr:row>
      <xdr:rowOff>178593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5D7260C-588B-4B6E-8C48-A897ED1A48D8}"/>
            </a:ext>
          </a:extLst>
        </xdr:cNvPr>
        <xdr:cNvCxnSpPr/>
      </xdr:nvCxnSpPr>
      <xdr:spPr>
        <a:xfrm flipH="1">
          <a:off x="2521743" y="17571243"/>
          <a:ext cx="14753" cy="129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57</xdr:row>
      <xdr:rowOff>134143</xdr:rowOff>
    </xdr:from>
    <xdr:to>
      <xdr:col>3</xdr:col>
      <xdr:colOff>205582</xdr:colOff>
      <xdr:row>64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A31CFD7-78C4-42AC-8E9C-DE6D70A4B197}"/>
            </a:ext>
          </a:extLst>
        </xdr:cNvPr>
        <xdr:cNvCxnSpPr/>
      </xdr:nvCxnSpPr>
      <xdr:spPr>
        <a:xfrm flipH="1">
          <a:off x="2628900" y="10554493"/>
          <a:ext cx="15082" cy="13041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176586</xdr:colOff>
      <xdr:row>66</xdr:row>
      <xdr:rowOff>130967</xdr:rowOff>
    </xdr:from>
    <xdr:to>
      <xdr:col>3</xdr:col>
      <xdr:colOff>178594</xdr:colOff>
      <xdr:row>73</xdr:row>
      <xdr:rowOff>52901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E51F67E-6E6D-4C64-8B6B-2BFC2F9B0802}"/>
            </a:ext>
          </a:extLst>
        </xdr:cNvPr>
        <xdr:cNvCxnSpPr/>
      </xdr:nvCxnSpPr>
      <xdr:spPr>
        <a:xfrm flipH="1">
          <a:off x="2614986" y="12275342"/>
          <a:ext cx="2008" cy="12649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86</xdr:row>
      <xdr:rowOff>108862</xdr:rowOff>
    </xdr:from>
    <xdr:to>
      <xdr:col>3</xdr:col>
      <xdr:colOff>121265</xdr:colOff>
      <xdr:row>90</xdr:row>
      <xdr:rowOff>97632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6C68A71-E507-4DCE-BD2C-D521FF9AA58E}"/>
            </a:ext>
          </a:extLst>
        </xdr:cNvPr>
        <xdr:cNvCxnSpPr/>
      </xdr:nvCxnSpPr>
      <xdr:spPr>
        <a:xfrm flipH="1">
          <a:off x="2545556" y="16110862"/>
          <a:ext cx="14109" cy="7602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69434</xdr:colOff>
      <xdr:row>102</xdr:row>
      <xdr:rowOff>111887</xdr:rowOff>
    </xdr:from>
    <xdr:to>
      <xdr:col>3</xdr:col>
      <xdr:colOff>78908</xdr:colOff>
      <xdr:row>105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82B83E3-AEF2-4C1B-AB16-974173D96EEB}"/>
            </a:ext>
          </a:extLst>
        </xdr:cNvPr>
        <xdr:cNvCxnSpPr/>
      </xdr:nvCxnSpPr>
      <xdr:spPr>
        <a:xfrm flipH="1">
          <a:off x="1898234" y="22943312"/>
          <a:ext cx="9474" cy="7358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114</xdr:row>
      <xdr:rowOff>11906</xdr:rowOff>
    </xdr:from>
    <xdr:to>
      <xdr:col>3</xdr:col>
      <xdr:colOff>92868</xdr:colOff>
      <xdr:row>117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20E7A6A-4723-4FBD-836F-6323F250A191}"/>
            </a:ext>
          </a:extLst>
        </xdr:cNvPr>
        <xdr:cNvCxnSpPr/>
      </xdr:nvCxnSpPr>
      <xdr:spPr>
        <a:xfrm flipH="1">
          <a:off x="2521744" y="21386006"/>
          <a:ext cx="9524" cy="962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156917</xdr:colOff>
      <xdr:row>75</xdr:row>
      <xdr:rowOff>59530</xdr:rowOff>
    </xdr:from>
    <xdr:to>
      <xdr:col>3</xdr:col>
      <xdr:colOff>166687</xdr:colOff>
      <xdr:row>78</xdr:row>
      <xdr:rowOff>57150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0F9E1E2-BA4C-416A-A80E-9ACC1E8204EF}"/>
            </a:ext>
          </a:extLst>
        </xdr:cNvPr>
        <xdr:cNvCxnSpPr/>
      </xdr:nvCxnSpPr>
      <xdr:spPr>
        <a:xfrm flipH="1">
          <a:off x="1985717" y="16204405"/>
          <a:ext cx="9770" cy="7405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117</xdr:row>
      <xdr:rowOff>304800</xdr:rowOff>
    </xdr:from>
    <xdr:to>
      <xdr:col>3</xdr:col>
      <xdr:colOff>59531</xdr:colOff>
      <xdr:row>118</xdr:row>
      <xdr:rowOff>178593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EAE8C04-0F28-48E2-8798-937C3F4C216F}"/>
            </a:ext>
          </a:extLst>
        </xdr:cNvPr>
        <xdr:cNvCxnSpPr/>
      </xdr:nvCxnSpPr>
      <xdr:spPr>
        <a:xfrm>
          <a:off x="1888331" y="31308675"/>
          <a:ext cx="0" cy="2166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14</xdr:row>
      <xdr:rowOff>152400</xdr:rowOff>
    </xdr:from>
    <xdr:to>
      <xdr:col>3</xdr:col>
      <xdr:colOff>273844</xdr:colOff>
      <xdr:row>19</xdr:row>
      <xdr:rowOff>228600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4119C32-FCA9-4FB0-A2C0-644A163DB4B0}"/>
            </a:ext>
          </a:extLst>
        </xdr:cNvPr>
        <xdr:cNvCxnSpPr/>
      </xdr:nvCxnSpPr>
      <xdr:spPr>
        <a:xfrm>
          <a:off x="2102644" y="3667125"/>
          <a:ext cx="0" cy="1314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21</xdr:row>
      <xdr:rowOff>130968</xdr:rowOff>
    </xdr:from>
    <xdr:to>
      <xdr:col>3</xdr:col>
      <xdr:colOff>297657</xdr:colOff>
      <xdr:row>22</xdr:row>
      <xdr:rowOff>238125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A3F55BC-DC40-4AA2-A16F-1A38AD4944F9}"/>
            </a:ext>
          </a:extLst>
        </xdr:cNvPr>
        <xdr:cNvCxnSpPr/>
      </xdr:nvCxnSpPr>
      <xdr:spPr>
        <a:xfrm>
          <a:off x="2126457" y="2902743"/>
          <a:ext cx="0" cy="3548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24</xdr:row>
      <xdr:rowOff>30956</xdr:rowOff>
    </xdr:from>
    <xdr:to>
      <xdr:col>3</xdr:col>
      <xdr:colOff>309563</xdr:colOff>
      <xdr:row>25</xdr:row>
      <xdr:rowOff>5759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A813F52-A969-42C1-9D93-A67E172BC3D1}"/>
            </a:ext>
          </a:extLst>
        </xdr:cNvPr>
        <xdr:cNvCxnSpPr/>
      </xdr:nvCxnSpPr>
      <xdr:spPr>
        <a:xfrm>
          <a:off x="2138363" y="3545681"/>
          <a:ext cx="0" cy="22245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</xdr:colOff>
      <xdr:row>32</xdr:row>
      <xdr:rowOff>83343</xdr:rowOff>
    </xdr:from>
    <xdr:to>
      <xdr:col>3</xdr:col>
      <xdr:colOff>273844</xdr:colOff>
      <xdr:row>38</xdr:row>
      <xdr:rowOff>23812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6163EB1-0745-4C77-9190-13C11B8C6B0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00337" y="5607843"/>
          <a:ext cx="11907" cy="10929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41</xdr:row>
      <xdr:rowOff>130969</xdr:rowOff>
    </xdr:from>
    <xdr:to>
      <xdr:col>3</xdr:col>
      <xdr:colOff>250032</xdr:colOff>
      <xdr:row>47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E0BB4BC-2378-41D8-8A6A-5E8801A5DF4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76525" y="7379494"/>
          <a:ext cx="11907" cy="10977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119</xdr:row>
      <xdr:rowOff>95249</xdr:rowOff>
    </xdr:from>
    <xdr:to>
      <xdr:col>3</xdr:col>
      <xdr:colOff>47626</xdr:colOff>
      <xdr:row>120</xdr:row>
      <xdr:rowOff>130969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6C34F69-D22D-4AD3-A53B-975B4374A0C1}"/>
            </a:ext>
          </a:extLst>
        </xdr:cNvPr>
        <xdr:cNvCxnSpPr/>
      </xdr:nvCxnSpPr>
      <xdr:spPr>
        <a:xfrm flipH="1">
          <a:off x="2486025" y="25888949"/>
          <a:ext cx="1" cy="23574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121</xdr:row>
      <xdr:rowOff>95249</xdr:rowOff>
    </xdr:from>
    <xdr:to>
      <xdr:col>3</xdr:col>
      <xdr:colOff>59533</xdr:colOff>
      <xdr:row>123</xdr:row>
      <xdr:rowOff>47625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9F225242-24CF-497B-AB90-59CF30245C3A}"/>
            </a:ext>
          </a:extLst>
        </xdr:cNvPr>
        <xdr:cNvCxnSpPr/>
      </xdr:nvCxnSpPr>
      <xdr:spPr>
        <a:xfrm flipH="1">
          <a:off x="2497931" y="26279474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124</xdr:row>
      <xdr:rowOff>59532</xdr:rowOff>
    </xdr:from>
    <xdr:to>
      <xdr:col>3</xdr:col>
      <xdr:colOff>59533</xdr:colOff>
      <xdr:row>126</xdr:row>
      <xdr:rowOff>-1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E20C8C4-3E25-4074-B74B-657DA5C95D17}"/>
            </a:ext>
          </a:extLst>
        </xdr:cNvPr>
        <xdr:cNvCxnSpPr/>
      </xdr:nvCxnSpPr>
      <xdr:spPr>
        <a:xfrm flipH="1">
          <a:off x="2497931" y="26824782"/>
          <a:ext cx="2" cy="5214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54769</xdr:rowOff>
    </xdr:from>
    <xdr:to>
      <xdr:col>3</xdr:col>
      <xdr:colOff>59533</xdr:colOff>
      <xdr:row>129</xdr:row>
      <xdr:rowOff>7145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3698A51-86B6-4411-84EB-5546B59F2F9D}"/>
            </a:ext>
          </a:extLst>
        </xdr:cNvPr>
        <xdr:cNvCxnSpPr/>
      </xdr:nvCxnSpPr>
      <xdr:spPr>
        <a:xfrm flipH="1">
          <a:off x="1888331" y="33878044"/>
          <a:ext cx="2" cy="447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130</xdr:row>
      <xdr:rowOff>35719</xdr:rowOff>
    </xdr:from>
    <xdr:to>
      <xdr:col>3</xdr:col>
      <xdr:colOff>59533</xdr:colOff>
      <xdr:row>132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943856F-4E20-4974-8996-0CD9742B50AD}"/>
            </a:ext>
          </a:extLst>
        </xdr:cNvPr>
        <xdr:cNvCxnSpPr/>
      </xdr:nvCxnSpPr>
      <xdr:spPr>
        <a:xfrm flipH="1">
          <a:off x="2497931" y="28153519"/>
          <a:ext cx="2" cy="50958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134</xdr:row>
      <xdr:rowOff>154781</xdr:rowOff>
    </xdr:from>
    <xdr:to>
      <xdr:col>3</xdr:col>
      <xdr:colOff>47627</xdr:colOff>
      <xdr:row>136</xdr:row>
      <xdr:rowOff>107157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D977C11F-E053-46AF-96C6-105481BBFF63}"/>
            </a:ext>
          </a:extLst>
        </xdr:cNvPr>
        <xdr:cNvCxnSpPr/>
      </xdr:nvCxnSpPr>
      <xdr:spPr>
        <a:xfrm flipH="1">
          <a:off x="2486025" y="29044106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35719</xdr:colOff>
      <xdr:row>137</xdr:row>
      <xdr:rowOff>71438</xdr:rowOff>
    </xdr:from>
    <xdr:to>
      <xdr:col>3</xdr:col>
      <xdr:colOff>35719</xdr:colOff>
      <xdr:row>138</xdr:row>
      <xdr:rowOff>107155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0FAECEA-12DE-423B-8320-1853AF37037B}"/>
            </a:ext>
          </a:extLst>
        </xdr:cNvPr>
        <xdr:cNvCxnSpPr/>
      </xdr:nvCxnSpPr>
      <xdr:spPr>
        <a:xfrm>
          <a:off x="2474119" y="29541788"/>
          <a:ext cx="0" cy="23574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139</xdr:row>
      <xdr:rowOff>0</xdr:rowOff>
    </xdr:from>
    <xdr:to>
      <xdr:col>3</xdr:col>
      <xdr:colOff>19052</xdr:colOff>
      <xdr:row>140</xdr:row>
      <xdr:rowOff>19051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109F51-72C4-4FFD-9D77-50C74C16291C}"/>
            </a:ext>
          </a:extLst>
        </xdr:cNvPr>
        <xdr:cNvCxnSpPr/>
      </xdr:nvCxnSpPr>
      <xdr:spPr>
        <a:xfrm flipH="1">
          <a:off x="2457450" y="29927550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141</xdr:row>
      <xdr:rowOff>4762</xdr:rowOff>
    </xdr:from>
    <xdr:to>
      <xdr:col>3</xdr:col>
      <xdr:colOff>28577</xdr:colOff>
      <xdr:row>142</xdr:row>
      <xdr:rowOff>147638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B430BC7-7D0A-460A-9B55-FD26779C7316}"/>
            </a:ext>
          </a:extLst>
        </xdr:cNvPr>
        <xdr:cNvCxnSpPr/>
      </xdr:nvCxnSpPr>
      <xdr:spPr>
        <a:xfrm flipH="1">
          <a:off x="2466975" y="30446662"/>
          <a:ext cx="2" cy="34290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118817</xdr:colOff>
      <xdr:row>80</xdr:row>
      <xdr:rowOff>116680</xdr:rowOff>
    </xdr:from>
    <xdr:to>
      <xdr:col>3</xdr:col>
      <xdr:colOff>128587</xdr:colOff>
      <xdr:row>83</xdr:row>
      <xdr:rowOff>114300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3329023E-8A43-436E-8631-B713CD329EF7}"/>
            </a:ext>
          </a:extLst>
        </xdr:cNvPr>
        <xdr:cNvCxnSpPr/>
      </xdr:nvCxnSpPr>
      <xdr:spPr>
        <a:xfrm flipH="1">
          <a:off x="1947617" y="17499805"/>
          <a:ext cx="9770" cy="7405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59909</xdr:colOff>
      <xdr:row>108</xdr:row>
      <xdr:rowOff>45212</xdr:rowOff>
    </xdr:from>
    <xdr:to>
      <xdr:col>3</xdr:col>
      <xdr:colOff>69383</xdr:colOff>
      <xdr:row>111</xdr:row>
      <xdr:rowOff>38100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706B80C-BF9F-4D47-AAB0-28601CD4C711}"/>
            </a:ext>
          </a:extLst>
        </xdr:cNvPr>
        <xdr:cNvCxnSpPr/>
      </xdr:nvCxnSpPr>
      <xdr:spPr>
        <a:xfrm flipH="1">
          <a:off x="1888709" y="24362537"/>
          <a:ext cx="9474" cy="7358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10</xdr:row>
      <xdr:rowOff>133350</xdr:rowOff>
    </xdr:from>
    <xdr:to>
      <xdr:col>3</xdr:col>
      <xdr:colOff>184150</xdr:colOff>
      <xdr:row>11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B2D11B-F806-4850-BAFB-14D96548647D}"/>
            </a:ext>
          </a:extLst>
        </xdr:cNvPr>
        <xdr:cNvCxnSpPr/>
      </xdr:nvCxnSpPr>
      <xdr:spPr>
        <a:xfrm>
          <a:off x="1193800" y="2505075"/>
          <a:ext cx="0" cy="2343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17</xdr:row>
      <xdr:rowOff>16923</xdr:rowOff>
    </xdr:from>
    <xdr:to>
      <xdr:col>3</xdr:col>
      <xdr:colOff>236279</xdr:colOff>
      <xdr:row>18</xdr:row>
      <xdr:rowOff>72596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8E71D24-C913-468B-A088-8EA1531D2A5D}"/>
            </a:ext>
          </a:extLst>
        </xdr:cNvPr>
        <xdr:cNvCxnSpPr/>
      </xdr:nvCxnSpPr>
      <xdr:spPr>
        <a:xfrm>
          <a:off x="1242385" y="4084098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21</xdr:row>
      <xdr:rowOff>209550</xdr:rowOff>
    </xdr:from>
    <xdr:to>
      <xdr:col>3</xdr:col>
      <xdr:colOff>224317</xdr:colOff>
      <xdr:row>23</xdr:row>
      <xdr:rowOff>7846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3864216-828D-4CC7-B76E-A16006776F92}"/>
            </a:ext>
          </a:extLst>
        </xdr:cNvPr>
        <xdr:cNvCxnSpPr/>
      </xdr:nvCxnSpPr>
      <xdr:spPr>
        <a:xfrm>
          <a:off x="1233967" y="5172075"/>
          <a:ext cx="0" cy="2364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24</xdr:row>
      <xdr:rowOff>0</xdr:rowOff>
    </xdr:from>
    <xdr:to>
      <xdr:col>3</xdr:col>
      <xdr:colOff>207796</xdr:colOff>
      <xdr:row>25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FF7ED0E-1338-4550-803C-F75C4F75A4AB}"/>
            </a:ext>
          </a:extLst>
        </xdr:cNvPr>
        <xdr:cNvCxnSpPr/>
      </xdr:nvCxnSpPr>
      <xdr:spPr>
        <a:xfrm>
          <a:off x="1217446" y="5591175"/>
          <a:ext cx="0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19</xdr:row>
      <xdr:rowOff>43145</xdr:rowOff>
    </xdr:from>
    <xdr:to>
      <xdr:col>3</xdr:col>
      <xdr:colOff>236280</xdr:colOff>
      <xdr:row>20</xdr:row>
      <xdr:rowOff>180975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D73878-1B5C-416D-AFA2-CCBFB4B82911}"/>
            </a:ext>
          </a:extLst>
        </xdr:cNvPr>
        <xdr:cNvCxnSpPr/>
      </xdr:nvCxnSpPr>
      <xdr:spPr>
        <a:xfrm>
          <a:off x="1245930" y="4624670"/>
          <a:ext cx="0" cy="3283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31</xdr:row>
      <xdr:rowOff>33619</xdr:rowOff>
    </xdr:from>
    <xdr:to>
      <xdr:col>3</xdr:col>
      <xdr:colOff>212912</xdr:colOff>
      <xdr:row>32</xdr:row>
      <xdr:rowOff>171450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F3CEFFC-65E1-44C1-B10B-30571BA159C1}"/>
            </a:ext>
          </a:extLst>
        </xdr:cNvPr>
        <xdr:cNvCxnSpPr/>
      </xdr:nvCxnSpPr>
      <xdr:spPr>
        <a:xfrm>
          <a:off x="1222562" y="7329769"/>
          <a:ext cx="0" cy="32833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34</xdr:row>
      <xdr:rowOff>47625</xdr:rowOff>
    </xdr:from>
    <xdr:to>
      <xdr:col>3</xdr:col>
      <xdr:colOff>201706</xdr:colOff>
      <xdr:row>36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6478FAE-C0C4-4944-8397-F88221124FA2}"/>
            </a:ext>
          </a:extLst>
        </xdr:cNvPr>
        <xdr:cNvCxnSpPr/>
      </xdr:nvCxnSpPr>
      <xdr:spPr>
        <a:xfrm>
          <a:off x="1211356" y="7915275"/>
          <a:ext cx="0" cy="3238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9525</xdr:rowOff>
    </xdr:from>
    <xdr:to>
      <xdr:col>3</xdr:col>
      <xdr:colOff>184150</xdr:colOff>
      <xdr:row>9</xdr:row>
      <xdr:rowOff>57150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F71B46B-362F-4F2B-A0BA-17ABE3A0716E}"/>
            </a:ext>
          </a:extLst>
        </xdr:cNvPr>
        <xdr:cNvCxnSpPr/>
      </xdr:nvCxnSpPr>
      <xdr:spPr>
        <a:xfrm>
          <a:off x="1193800" y="2000250"/>
          <a:ext cx="0" cy="238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28</xdr:row>
      <xdr:rowOff>104775</xdr:rowOff>
    </xdr:from>
    <xdr:to>
      <xdr:col>3</xdr:col>
      <xdr:colOff>197223</xdr:colOff>
      <xdr:row>29</xdr:row>
      <xdr:rowOff>118783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C01A310-BD94-4B8B-A788-CEFBD786CE9A}"/>
            </a:ext>
          </a:extLst>
        </xdr:cNvPr>
        <xdr:cNvCxnSpPr/>
      </xdr:nvCxnSpPr>
      <xdr:spPr>
        <a:xfrm>
          <a:off x="1206873" y="6638925"/>
          <a:ext cx="0" cy="3378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204609</xdr:colOff>
      <xdr:row>37</xdr:row>
      <xdr:rowOff>0</xdr:rowOff>
    </xdr:from>
    <xdr:to>
      <xdr:col>3</xdr:col>
      <xdr:colOff>204609</xdr:colOff>
      <xdr:row>38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BE06D0A-E6BF-4047-99B7-4E2EB47A1BE0}"/>
            </a:ext>
          </a:extLst>
        </xdr:cNvPr>
        <xdr:cNvCxnSpPr/>
      </xdr:nvCxnSpPr>
      <xdr:spPr>
        <a:xfrm>
          <a:off x="1214259" y="8429625"/>
          <a:ext cx="0" cy="200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204609</xdr:colOff>
      <xdr:row>38</xdr:row>
      <xdr:rowOff>171450</xdr:rowOff>
    </xdr:from>
    <xdr:to>
      <xdr:col>3</xdr:col>
      <xdr:colOff>204609</xdr:colOff>
      <xdr:row>39</xdr:row>
      <xdr:rowOff>180975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1EBF5D1-4DD4-49F5-B4E3-991AC7F226F6}"/>
            </a:ext>
          </a:extLst>
        </xdr:cNvPr>
        <xdr:cNvCxnSpPr/>
      </xdr:nvCxnSpPr>
      <xdr:spPr>
        <a:xfrm>
          <a:off x="1214259" y="8791575"/>
          <a:ext cx="0" cy="200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25</xdr:row>
      <xdr:rowOff>276225</xdr:rowOff>
    </xdr:from>
    <xdr:to>
      <xdr:col>3</xdr:col>
      <xdr:colOff>207796</xdr:colOff>
      <xdr:row>26</xdr:row>
      <xdr:rowOff>179631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8A70FFE-2189-4D8A-960B-4654F6AFDE51}"/>
            </a:ext>
          </a:extLst>
        </xdr:cNvPr>
        <xdr:cNvCxnSpPr/>
      </xdr:nvCxnSpPr>
      <xdr:spPr>
        <a:xfrm>
          <a:off x="1217446" y="6115050"/>
          <a:ext cx="0" cy="2272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223210</xdr:colOff>
      <xdr:row>14</xdr:row>
      <xdr:rowOff>350298</xdr:rowOff>
    </xdr:from>
    <xdr:to>
      <xdr:col>3</xdr:col>
      <xdr:colOff>226754</xdr:colOff>
      <xdr:row>15</xdr:row>
      <xdr:rowOff>177371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FCB4A28-8B40-4A6D-A28F-580DECD761A0}"/>
            </a:ext>
          </a:extLst>
        </xdr:cNvPr>
        <xdr:cNvCxnSpPr/>
      </xdr:nvCxnSpPr>
      <xdr:spPr>
        <a:xfrm>
          <a:off x="1232860" y="3484023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204160</xdr:colOff>
      <xdr:row>13</xdr:row>
      <xdr:rowOff>55023</xdr:rowOff>
    </xdr:from>
    <xdr:to>
      <xdr:col>3</xdr:col>
      <xdr:colOff>207704</xdr:colOff>
      <xdr:row>14</xdr:row>
      <xdr:rowOff>110696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C50F60F-60CC-49A2-AF36-0449FB17FC2E}"/>
            </a:ext>
          </a:extLst>
        </xdr:cNvPr>
        <xdr:cNvCxnSpPr/>
      </xdr:nvCxnSpPr>
      <xdr:spPr>
        <a:xfrm>
          <a:off x="1213810" y="2998248"/>
          <a:ext cx="3544" cy="246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7</xdr:row>
      <xdr:rowOff>114300</xdr:rowOff>
    </xdr:from>
    <xdr:to>
      <xdr:col>3</xdr:col>
      <xdr:colOff>219075</xdr:colOff>
      <xdr:row>8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1402F35-AFAE-AF54-282C-BEF74F3C8D54}"/>
            </a:ext>
          </a:extLst>
        </xdr:cNvPr>
        <xdr:cNvCxnSpPr/>
      </xdr:nvCxnSpPr>
      <xdr:spPr>
        <a:xfrm>
          <a:off x="1676400" y="18573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9</xdr:row>
      <xdr:rowOff>133350</xdr:rowOff>
    </xdr:from>
    <xdr:to>
      <xdr:col>3</xdr:col>
      <xdr:colOff>200025</xdr:colOff>
      <xdr:row>11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5A658FD-D895-4135-91C9-6C2326510CBB}"/>
            </a:ext>
          </a:extLst>
        </xdr:cNvPr>
        <xdr:cNvCxnSpPr/>
      </xdr:nvCxnSpPr>
      <xdr:spPr>
        <a:xfrm>
          <a:off x="1657350" y="2257425"/>
          <a:ext cx="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11</xdr:row>
      <xdr:rowOff>180975</xdr:rowOff>
    </xdr:from>
    <xdr:to>
      <xdr:col>3</xdr:col>
      <xdr:colOff>200025</xdr:colOff>
      <xdr:row>13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546C1FF-5233-459C-AFBB-F62CE9C7B967}"/>
            </a:ext>
          </a:extLst>
        </xdr:cNvPr>
        <xdr:cNvCxnSpPr/>
      </xdr:nvCxnSpPr>
      <xdr:spPr>
        <a:xfrm>
          <a:off x="1657350" y="2686050"/>
          <a:ext cx="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14</xdr:row>
      <xdr:rowOff>133350</xdr:rowOff>
    </xdr:from>
    <xdr:to>
      <xdr:col>3</xdr:col>
      <xdr:colOff>200025</xdr:colOff>
      <xdr:row>17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118FD7C-FA32-42F7-ABB6-E0B86E055D14}"/>
            </a:ext>
          </a:extLst>
        </xdr:cNvPr>
        <xdr:cNvCxnSpPr/>
      </xdr:nvCxnSpPr>
      <xdr:spPr>
        <a:xfrm>
          <a:off x="1657350" y="3209925"/>
          <a:ext cx="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19</xdr:row>
      <xdr:rowOff>38100</xdr:rowOff>
    </xdr:from>
    <xdr:to>
      <xdr:col>3</xdr:col>
      <xdr:colOff>190500</xdr:colOff>
      <xdr:row>22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DF1D5FC-D020-468C-88D4-0B5A14B9633B}"/>
            </a:ext>
          </a:extLst>
        </xdr:cNvPr>
        <xdr:cNvCxnSpPr/>
      </xdr:nvCxnSpPr>
      <xdr:spPr>
        <a:xfrm>
          <a:off x="1647825" y="4067175"/>
          <a:ext cx="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24</xdr:row>
      <xdr:rowOff>0</xdr:rowOff>
    </xdr:from>
    <xdr:to>
      <xdr:col>3</xdr:col>
      <xdr:colOff>190500</xdr:colOff>
      <xdr:row>25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06E3BED-BC75-4F06-8A14-8BF4BD27C16E}"/>
            </a:ext>
          </a:extLst>
        </xdr:cNvPr>
        <xdr:cNvCxnSpPr/>
      </xdr:nvCxnSpPr>
      <xdr:spPr>
        <a:xfrm>
          <a:off x="1647825" y="49815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25</xdr:row>
      <xdr:rowOff>142875</xdr:rowOff>
    </xdr:from>
    <xdr:to>
      <xdr:col>3</xdr:col>
      <xdr:colOff>171450</xdr:colOff>
      <xdr:row>26</xdr:row>
      <xdr:rowOff>142875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65C2117-72EB-4F18-941C-69439170C52F}"/>
            </a:ext>
          </a:extLst>
        </xdr:cNvPr>
        <xdr:cNvCxnSpPr/>
      </xdr:nvCxnSpPr>
      <xdr:spPr>
        <a:xfrm>
          <a:off x="1628775" y="53149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28</xdr:row>
      <xdr:rowOff>9525</xdr:rowOff>
    </xdr:from>
    <xdr:to>
      <xdr:col>3</xdr:col>
      <xdr:colOff>152400</xdr:colOff>
      <xdr:row>29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DCD6F46-8C8E-469C-86D9-A27F6E9AD053}"/>
            </a:ext>
          </a:extLst>
        </xdr:cNvPr>
        <xdr:cNvCxnSpPr/>
      </xdr:nvCxnSpPr>
      <xdr:spPr>
        <a:xfrm>
          <a:off x="1609725" y="57531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31</xdr:row>
      <xdr:rowOff>28575</xdr:rowOff>
    </xdr:from>
    <xdr:to>
      <xdr:col>3</xdr:col>
      <xdr:colOff>161925</xdr:colOff>
      <xdr:row>33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A2BFEDA-FC1B-4F33-9011-0A7E94BEF61B}"/>
            </a:ext>
          </a:extLst>
        </xdr:cNvPr>
        <xdr:cNvCxnSpPr/>
      </xdr:nvCxnSpPr>
      <xdr:spPr>
        <a:xfrm>
          <a:off x="1619250" y="636270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35</xdr:row>
      <xdr:rowOff>28575</xdr:rowOff>
    </xdr:from>
    <xdr:to>
      <xdr:col>3</xdr:col>
      <xdr:colOff>142875</xdr:colOff>
      <xdr:row>37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B6F7DDF-5A1B-4B33-BDFA-DF2EFFE29C84}"/>
            </a:ext>
          </a:extLst>
        </xdr:cNvPr>
        <xdr:cNvCxnSpPr/>
      </xdr:nvCxnSpPr>
      <xdr:spPr>
        <a:xfrm>
          <a:off x="1600200" y="7124700"/>
          <a:ext cx="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38</xdr:row>
      <xdr:rowOff>95250</xdr:rowOff>
    </xdr:from>
    <xdr:to>
      <xdr:col>3</xdr:col>
      <xdr:colOff>142875</xdr:colOff>
      <xdr:row>39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3BF65E7-3D86-4CAC-9398-80246EDD83B9}"/>
            </a:ext>
          </a:extLst>
        </xdr:cNvPr>
        <xdr:cNvCxnSpPr/>
      </xdr:nvCxnSpPr>
      <xdr:spPr>
        <a:xfrm>
          <a:off x="1600200" y="77628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40</xdr:row>
      <xdr:rowOff>114300</xdr:rowOff>
    </xdr:from>
    <xdr:to>
      <xdr:col>3</xdr:col>
      <xdr:colOff>142875</xdr:colOff>
      <xdr:row>41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58D7B79-B15C-45BA-BA72-E92B6251FE40}"/>
            </a:ext>
          </a:extLst>
        </xdr:cNvPr>
        <xdr:cNvCxnSpPr/>
      </xdr:nvCxnSpPr>
      <xdr:spPr>
        <a:xfrm>
          <a:off x="1600200" y="81438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43</xdr:row>
      <xdr:rowOff>19050</xdr:rowOff>
    </xdr:from>
    <xdr:to>
      <xdr:col>3</xdr:col>
      <xdr:colOff>133350</xdr:colOff>
      <xdr:row>44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D238A5C-9C15-4FB2-A40C-B3E29F1C7BEB}"/>
            </a:ext>
          </a:extLst>
        </xdr:cNvPr>
        <xdr:cNvCxnSpPr/>
      </xdr:nvCxnSpPr>
      <xdr:spPr>
        <a:xfrm>
          <a:off x="1590675" y="86201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45</xdr:row>
      <xdr:rowOff>114300</xdr:rowOff>
    </xdr:from>
    <xdr:to>
      <xdr:col>3</xdr:col>
      <xdr:colOff>123825</xdr:colOff>
      <xdr:row>46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C1D24A3-2EDF-4097-8A1C-1D6CC00B14A1}"/>
            </a:ext>
          </a:extLst>
        </xdr:cNvPr>
        <xdr:cNvCxnSpPr/>
      </xdr:nvCxnSpPr>
      <xdr:spPr>
        <a:xfrm>
          <a:off x="1581150" y="90963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47</xdr:row>
      <xdr:rowOff>104775</xdr:rowOff>
    </xdr:from>
    <xdr:to>
      <xdr:col>3</xdr:col>
      <xdr:colOff>114300</xdr:colOff>
      <xdr:row>48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EC0F906-23B3-4084-BF72-8F67C07FAB18}"/>
            </a:ext>
          </a:extLst>
        </xdr:cNvPr>
        <xdr:cNvCxnSpPr/>
      </xdr:nvCxnSpPr>
      <xdr:spPr>
        <a:xfrm>
          <a:off x="1571625" y="94678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49</xdr:row>
      <xdr:rowOff>171450</xdr:rowOff>
    </xdr:from>
    <xdr:to>
      <xdr:col>3</xdr:col>
      <xdr:colOff>114300</xdr:colOff>
      <xdr:row>50</xdr:row>
      <xdr:rowOff>85725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6473171-567E-42E3-9C6C-F2632992170D}"/>
            </a:ext>
          </a:extLst>
        </xdr:cNvPr>
        <xdr:cNvCxnSpPr/>
      </xdr:nvCxnSpPr>
      <xdr:spPr>
        <a:xfrm>
          <a:off x="1571625" y="98774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499521</xdr:colOff>
      <xdr:row>83</xdr:row>
      <xdr:rowOff>909993</xdr:rowOff>
    </xdr:from>
    <xdr:to>
      <xdr:col>26</xdr:col>
      <xdr:colOff>460289</xdr:colOff>
      <xdr:row>85</xdr:row>
      <xdr:rowOff>1225682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D0A42D-6A4B-A9C5-1A58-491E7C8C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4521" y="20486669"/>
          <a:ext cx="2257975" cy="2980128"/>
        </a:xfrm>
        <a:prstGeom prst="rect">
          <a:avLst/>
        </a:prstGeom>
      </xdr:spPr>
    </xdr:pic>
    <xdr:clientData/>
  </xdr:twoCellAnchor>
  <xdr:twoCellAnchor>
    <xdr:from>
      <xdr:col>14</xdr:col>
      <xdr:colOff>2794</xdr:colOff>
      <xdr:row>83</xdr:row>
      <xdr:rowOff>887260</xdr:rowOff>
    </xdr:from>
    <xdr:to>
      <xdr:col>19</xdr:col>
      <xdr:colOff>515471</xdr:colOff>
      <xdr:row>86</xdr:row>
      <xdr:rowOff>369795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311301E-AFEF-8CD0-9D18-A61F299D741D}"/>
            </a:ext>
          </a:extLst>
        </xdr:cNvPr>
        <xdr:cNvGrpSpPr/>
      </xdr:nvGrpSpPr>
      <xdr:grpSpPr>
        <a:xfrm>
          <a:off x="22319869" y="19127635"/>
          <a:ext cx="2827252" cy="3092510"/>
          <a:chOff x="12058723" y="19855617"/>
          <a:chExt cx="2963561" cy="2966023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E2251DC0-B497-4235-2407-B94C6F7321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58723" y="19855617"/>
            <a:ext cx="2963561" cy="2966023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98BBA8E-5906-F0F4-DF9E-0E527AB89FF4}"/>
              </a:ext>
            </a:extLst>
          </xdr:cNvPr>
          <xdr:cNvSpPr/>
        </xdr:nvSpPr>
        <xdr:spPr>
          <a:xfrm>
            <a:off x="12328072" y="20261035"/>
            <a:ext cx="1741713" cy="91167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26</xdr:col>
      <xdr:colOff>453038</xdr:colOff>
      <xdr:row>83</xdr:row>
      <xdr:rowOff>919618</xdr:rowOff>
    </xdr:from>
    <xdr:to>
      <xdr:col>31</xdr:col>
      <xdr:colOff>208109</xdr:colOff>
      <xdr:row>85</xdr:row>
      <xdr:rowOff>1225270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3D764D-62A6-101C-52C5-219517F4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5244" y="20496294"/>
          <a:ext cx="2231571" cy="2970091"/>
        </a:xfrm>
        <a:prstGeom prst="rect">
          <a:avLst/>
        </a:prstGeom>
      </xdr:spPr>
    </xdr:pic>
    <xdr:clientData/>
  </xdr:twoCellAnchor>
  <xdr:twoCellAnchor editAs="oneCell">
    <xdr:from>
      <xdr:col>31</xdr:col>
      <xdr:colOff>206029</xdr:colOff>
      <xdr:row>83</xdr:row>
      <xdr:rowOff>915140</xdr:rowOff>
    </xdr:from>
    <xdr:to>
      <xdr:col>37</xdr:col>
      <xdr:colOff>1171815</xdr:colOff>
      <xdr:row>86</xdr:row>
      <xdr:rowOff>6801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33E921-299C-AB89-1B40-88726F89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4735" y="20491816"/>
          <a:ext cx="2769932" cy="2986186"/>
        </a:xfrm>
        <a:prstGeom prst="rect">
          <a:avLst/>
        </a:prstGeom>
      </xdr:spPr>
    </xdr:pic>
    <xdr:clientData/>
  </xdr:twoCellAnchor>
  <xdr:twoCellAnchor editAs="oneCell">
    <xdr:from>
      <xdr:col>37</xdr:col>
      <xdr:colOff>1137457</xdr:colOff>
      <xdr:row>83</xdr:row>
      <xdr:rowOff>881843</xdr:rowOff>
    </xdr:from>
    <xdr:to>
      <xdr:col>40</xdr:col>
      <xdr:colOff>468143</xdr:colOff>
      <xdr:row>85</xdr:row>
      <xdr:rowOff>1227291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B181EF-231F-67FF-4CFA-3EE1218C2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465"/>
        <a:stretch>
          <a:fillRect/>
        </a:stretch>
      </xdr:blipFill>
      <xdr:spPr>
        <a:xfrm>
          <a:off x="20984093" y="20555298"/>
          <a:ext cx="2061458" cy="3012943"/>
        </a:xfrm>
        <a:prstGeom prst="rect">
          <a:avLst/>
        </a:prstGeom>
      </xdr:spPr>
    </xdr:pic>
    <xdr:clientData/>
  </xdr:twoCellAnchor>
  <xdr:twoCellAnchor editAs="oneCell">
    <xdr:from>
      <xdr:col>4</xdr:col>
      <xdr:colOff>1953847</xdr:colOff>
      <xdr:row>93</xdr:row>
      <xdr:rowOff>97691</xdr:rowOff>
    </xdr:from>
    <xdr:to>
      <xdr:col>9</xdr:col>
      <xdr:colOff>402909</xdr:colOff>
      <xdr:row>118</xdr:row>
      <xdr:rowOff>135051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E93378-67B8-C3A3-FB28-313228FD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81059" y="24850479"/>
          <a:ext cx="8083965" cy="4616687"/>
        </a:xfrm>
        <a:prstGeom prst="rect">
          <a:avLst/>
        </a:prstGeom>
      </xdr:spPr>
    </xdr:pic>
    <xdr:clientData/>
  </xdr:twoCellAnchor>
  <xdr:twoCellAnchor editAs="oneCell">
    <xdr:from>
      <xdr:col>0</xdr:col>
      <xdr:colOff>341923</xdr:colOff>
      <xdr:row>94</xdr:row>
      <xdr:rowOff>12210</xdr:rowOff>
    </xdr:from>
    <xdr:to>
      <xdr:col>5</xdr:col>
      <xdr:colOff>227557</xdr:colOff>
      <xdr:row>118</xdr:row>
      <xdr:rowOff>146539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2DDB4A-B0BB-DB83-C8D6-0CCB16D1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923" y="24948172"/>
          <a:ext cx="7688807" cy="4530482"/>
        </a:xfrm>
        <a:prstGeom prst="rect">
          <a:avLst/>
        </a:prstGeom>
      </xdr:spPr>
    </xdr:pic>
    <xdr:clientData/>
  </xdr:twoCellAnchor>
  <xdr:twoCellAnchor editAs="oneCell">
    <xdr:from>
      <xdr:col>0</xdr:col>
      <xdr:colOff>386839</xdr:colOff>
      <xdr:row>120</xdr:row>
      <xdr:rowOff>1</xdr:rowOff>
    </xdr:from>
    <xdr:to>
      <xdr:col>3</xdr:col>
      <xdr:colOff>1737126</xdr:colOff>
      <xdr:row>133</xdr:row>
      <xdr:rowOff>180631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B9C6EE-B207-0A77-61DD-74CA63D6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839" y="29487357"/>
          <a:ext cx="3496149" cy="2552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sheetPr>
    <tabColor rgb="FF00B050"/>
  </sheetPr>
  <dimension ref="B2:S37"/>
  <sheetViews>
    <sheetView workbookViewId="0">
      <selection activeCell="A27" sqref="A27:XFD27"/>
    </sheetView>
  </sheetViews>
  <sheetFormatPr defaultColWidth="8.85546875" defaultRowHeight="14.45"/>
  <cols>
    <col min="1" max="1" width="3.42578125" style="5" customWidth="1"/>
    <col min="2" max="2" width="2.85546875" style="5" hidden="1" customWidth="1"/>
    <col min="3" max="6" width="8.85546875" style="5"/>
    <col min="7" max="7" width="11.85546875" style="5" customWidth="1"/>
    <col min="8" max="10" width="8.85546875" style="5"/>
    <col min="11" max="11" width="9.42578125" style="5" customWidth="1"/>
    <col min="12" max="12" width="11.42578125" style="5" customWidth="1"/>
    <col min="13" max="13" width="19.28515625" style="5" customWidth="1"/>
    <col min="14" max="14" width="10.42578125" style="103" customWidth="1"/>
    <col min="15" max="15" width="12.42578125" style="143" customWidth="1"/>
    <col min="16" max="16" width="25.42578125" style="153" customWidth="1"/>
    <col min="17" max="17" width="28" style="153" customWidth="1"/>
    <col min="18" max="18" width="7.28515625" style="355" customWidth="1"/>
    <col min="19" max="19" width="23.42578125" style="5" customWidth="1"/>
    <col min="20" max="16384" width="8.85546875" style="5"/>
  </cols>
  <sheetData>
    <row r="2" spans="3:19" hidden="1"/>
    <row r="3" spans="3:19" ht="31.9">
      <c r="D3" s="1063" t="s">
        <v>0</v>
      </c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  <c r="S3" s="1063"/>
    </row>
    <row r="4" spans="3:19" ht="3" customHeight="1" thickBot="1"/>
    <row r="5" spans="3:19" s="6" customFormat="1" ht="26.1" customHeight="1" thickBot="1">
      <c r="C5" s="1064" t="s">
        <v>1</v>
      </c>
      <c r="D5" s="1065"/>
      <c r="E5" s="1065"/>
      <c r="F5" s="1065"/>
      <c r="G5" s="1065"/>
      <c r="H5" s="1065"/>
      <c r="I5" s="1065"/>
      <c r="J5" s="1065"/>
      <c r="K5" s="1065"/>
      <c r="L5" s="1065"/>
      <c r="M5" s="1065"/>
      <c r="N5" s="1065"/>
      <c r="O5" s="1065"/>
      <c r="P5" s="1065"/>
      <c r="Q5" s="1065"/>
      <c r="R5" s="1065"/>
      <c r="S5" s="1066"/>
    </row>
    <row r="6" spans="3:19" ht="19.5" customHeight="1" thickBot="1">
      <c r="C6" s="1067" t="s">
        <v>2</v>
      </c>
      <c r="D6" s="1068"/>
      <c r="E6" s="1068"/>
      <c r="F6" s="1068"/>
      <c r="G6" s="1069"/>
      <c r="H6" s="1070" t="s">
        <v>3</v>
      </c>
      <c r="I6" s="1071"/>
      <c r="J6" s="1071"/>
      <c r="K6" s="1072"/>
      <c r="L6" s="1073" t="s">
        <v>4</v>
      </c>
      <c r="M6" s="1073"/>
      <c r="N6" s="1073"/>
      <c r="O6" s="1073"/>
      <c r="P6" s="1074"/>
      <c r="Q6" s="1070" t="s">
        <v>5</v>
      </c>
      <c r="R6" s="1072"/>
      <c r="S6" s="155" t="s">
        <v>6</v>
      </c>
    </row>
    <row r="7" spans="3:19" ht="19.5" customHeight="1">
      <c r="C7" s="157"/>
      <c r="D7" s="288"/>
      <c r="E7" s="288"/>
      <c r="F7" s="288"/>
      <c r="G7" s="289"/>
      <c r="H7" s="157"/>
      <c r="I7" s="288"/>
      <c r="J7" s="288"/>
      <c r="K7" s="289"/>
      <c r="L7" s="157"/>
      <c r="M7" s="288"/>
      <c r="N7" s="288"/>
      <c r="O7" s="288"/>
      <c r="P7" s="289"/>
      <c r="Q7" s="157"/>
      <c r="R7" s="356"/>
      <c r="S7" s="344"/>
    </row>
    <row r="8" spans="3:19" ht="14.45" customHeight="1">
      <c r="C8" s="290"/>
      <c r="D8" s="1075" t="s">
        <v>7</v>
      </c>
      <c r="E8" s="1075"/>
      <c r="F8" s="255"/>
      <c r="G8" s="291"/>
      <c r="H8" s="311"/>
      <c r="K8" s="7"/>
      <c r="L8" s="311" t="s">
        <v>8</v>
      </c>
      <c r="N8" s="103">
        <v>0.1</v>
      </c>
      <c r="O8" s="143" t="s">
        <v>9</v>
      </c>
      <c r="P8" s="318"/>
      <c r="Q8" s="195" t="s">
        <v>10</v>
      </c>
      <c r="R8" s="357" t="s">
        <v>11</v>
      </c>
      <c r="S8" s="1076"/>
    </row>
    <row r="9" spans="3:19">
      <c r="C9" s="290"/>
      <c r="D9" s="255"/>
      <c r="E9" s="255"/>
      <c r="F9" s="255"/>
      <c r="G9" s="291"/>
      <c r="H9" s="311"/>
      <c r="K9" s="7"/>
      <c r="L9" s="311"/>
      <c r="P9" s="318"/>
      <c r="Q9" s="196"/>
      <c r="R9" s="358"/>
      <c r="S9" s="1076"/>
    </row>
    <row r="10" spans="3:19">
      <c r="C10" s="292"/>
      <c r="D10" s="256"/>
      <c r="E10" s="256"/>
      <c r="F10" s="256"/>
      <c r="G10" s="293"/>
      <c r="H10" s="1077" t="s">
        <v>12</v>
      </c>
      <c r="I10" s="1078"/>
      <c r="J10" s="1078"/>
      <c r="K10" s="1079"/>
      <c r="L10" s="319" t="s">
        <v>8</v>
      </c>
      <c r="M10" s="107"/>
      <c r="N10" s="120">
        <v>30</v>
      </c>
      <c r="O10" s="144" t="s">
        <v>9</v>
      </c>
      <c r="P10" s="320"/>
      <c r="Q10" s="197"/>
      <c r="R10" s="215"/>
      <c r="S10" s="1076"/>
    </row>
    <row r="11" spans="3:19">
      <c r="C11" s="292"/>
      <c r="D11" s="1080" t="s">
        <v>13</v>
      </c>
      <c r="E11" s="1080"/>
      <c r="F11" s="1080"/>
      <c r="G11" s="293"/>
      <c r="H11" s="1077"/>
      <c r="I11" s="1078"/>
      <c r="J11" s="1078"/>
      <c r="K11" s="1079"/>
      <c r="L11" s="319" t="s">
        <v>14</v>
      </c>
      <c r="M11" s="107"/>
      <c r="N11" s="364">
        <v>2</v>
      </c>
      <c r="O11" s="144" t="s">
        <v>9</v>
      </c>
      <c r="P11" s="321" t="s">
        <v>15</v>
      </c>
      <c r="Q11" s="197" t="s">
        <v>16</v>
      </c>
      <c r="R11" s="215" t="s">
        <v>17</v>
      </c>
      <c r="S11" s="1076"/>
    </row>
    <row r="12" spans="3:19">
      <c r="C12" s="292"/>
      <c r="D12" s="1080"/>
      <c r="E12" s="1080"/>
      <c r="F12" s="1080"/>
      <c r="G12" s="293"/>
      <c r="H12" s="1077"/>
      <c r="I12" s="1078"/>
      <c r="J12" s="1078"/>
      <c r="K12" s="1079"/>
      <c r="L12" s="319" t="s">
        <v>18</v>
      </c>
      <c r="M12" s="107"/>
      <c r="N12" s="120">
        <v>0</v>
      </c>
      <c r="O12" s="118" t="s">
        <v>19</v>
      </c>
      <c r="P12" s="321"/>
      <c r="Q12" s="197" t="s">
        <v>20</v>
      </c>
      <c r="R12" s="215" t="s">
        <v>21</v>
      </c>
      <c r="S12" s="1076"/>
    </row>
    <row r="13" spans="3:19">
      <c r="C13" s="294"/>
      <c r="D13" s="257"/>
      <c r="E13" s="257"/>
      <c r="F13" s="257"/>
      <c r="G13" s="295"/>
      <c r="H13" s="1059" t="s">
        <v>22</v>
      </c>
      <c r="I13" s="1060"/>
      <c r="J13" s="1060"/>
      <c r="K13" s="1061"/>
      <c r="L13" s="312" t="s">
        <v>8</v>
      </c>
      <c r="M13" s="112"/>
      <c r="N13" s="121">
        <v>120</v>
      </c>
      <c r="O13" s="145" t="s">
        <v>9</v>
      </c>
      <c r="P13" s="322"/>
      <c r="Q13" s="198"/>
      <c r="R13" s="218"/>
      <c r="S13" s="345"/>
    </row>
    <row r="14" spans="3:19">
      <c r="C14" s="294"/>
      <c r="D14" s="296" t="s">
        <v>23</v>
      </c>
      <c r="E14" s="296"/>
      <c r="F14" s="296"/>
      <c r="G14" s="295"/>
      <c r="H14" s="1062"/>
      <c r="I14" s="1060"/>
      <c r="J14" s="1060"/>
      <c r="K14" s="1061"/>
      <c r="L14" s="312" t="s">
        <v>14</v>
      </c>
      <c r="M14" s="112"/>
      <c r="N14" s="323">
        <v>3</v>
      </c>
      <c r="O14" s="145" t="s">
        <v>9</v>
      </c>
      <c r="P14" s="322"/>
      <c r="Q14" s="287" t="s">
        <v>24</v>
      </c>
      <c r="R14" s="218" t="s">
        <v>17</v>
      </c>
      <c r="S14" s="345"/>
    </row>
    <row r="15" spans="3:19">
      <c r="C15" s="294"/>
      <c r="D15" s="257"/>
      <c r="E15" s="257"/>
      <c r="F15" s="257"/>
      <c r="G15" s="295"/>
      <c r="H15" s="312"/>
      <c r="I15" s="112"/>
      <c r="J15" s="112"/>
      <c r="K15" s="313"/>
      <c r="L15" s="312" t="s">
        <v>25</v>
      </c>
      <c r="M15" s="112"/>
      <c r="N15" s="323">
        <v>243</v>
      </c>
      <c r="O15" s="116" t="s">
        <v>26</v>
      </c>
      <c r="P15" s="324"/>
      <c r="Q15" s="287" t="s">
        <v>27</v>
      </c>
      <c r="R15" s="239" t="s">
        <v>21</v>
      </c>
      <c r="S15" s="345"/>
    </row>
    <row r="16" spans="3:19" ht="27.6">
      <c r="C16" s="294"/>
      <c r="D16" s="257"/>
      <c r="E16" s="257"/>
      <c r="F16" s="257"/>
      <c r="G16" s="295"/>
      <c r="H16" s="312"/>
      <c r="I16" s="112"/>
      <c r="J16" s="112"/>
      <c r="K16" s="313"/>
      <c r="L16" s="312" t="s">
        <v>28</v>
      </c>
      <c r="M16" s="112"/>
      <c r="N16" s="121">
        <v>27</v>
      </c>
      <c r="O16" s="116" t="s">
        <v>26</v>
      </c>
      <c r="P16" s="324"/>
      <c r="Q16" s="287" t="s">
        <v>29</v>
      </c>
      <c r="R16" s="239"/>
      <c r="S16" s="345"/>
    </row>
    <row r="17" spans="3:19">
      <c r="C17" s="297"/>
      <c r="D17" s="258"/>
      <c r="E17" s="258"/>
      <c r="F17" s="258"/>
      <c r="G17" s="298"/>
      <c r="H17" s="1088" t="s">
        <v>30</v>
      </c>
      <c r="I17" s="1089"/>
      <c r="J17" s="1089"/>
      <c r="K17" s="1090"/>
      <c r="L17" s="314"/>
      <c r="M17" s="111"/>
      <c r="N17" s="122"/>
      <c r="O17" s="146"/>
      <c r="P17" s="325"/>
      <c r="Q17" s="200"/>
      <c r="R17" s="220"/>
      <c r="S17" s="345"/>
    </row>
    <row r="18" spans="3:19">
      <c r="C18" s="297"/>
      <c r="D18" s="1082" t="s">
        <v>31</v>
      </c>
      <c r="E18" s="1082"/>
      <c r="F18" s="1082"/>
      <c r="G18" s="298"/>
      <c r="H18" s="1088"/>
      <c r="I18" s="1089"/>
      <c r="J18" s="1089"/>
      <c r="K18" s="1090"/>
      <c r="L18" s="314" t="s">
        <v>14</v>
      </c>
      <c r="M18" s="111"/>
      <c r="N18" s="362">
        <v>180</v>
      </c>
      <c r="O18" s="146" t="s">
        <v>9</v>
      </c>
      <c r="P18" s="325"/>
      <c r="Q18" s="201" t="s">
        <v>32</v>
      </c>
      <c r="R18" s="220" t="s">
        <v>11</v>
      </c>
      <c r="S18" s="345"/>
    </row>
    <row r="19" spans="3:19">
      <c r="C19" s="297"/>
      <c r="D19" s="260"/>
      <c r="E19" s="260"/>
      <c r="F19" s="260"/>
      <c r="G19" s="298"/>
      <c r="H19" s="1088"/>
      <c r="I19" s="1089"/>
      <c r="J19" s="1089"/>
      <c r="K19" s="1090"/>
      <c r="L19" s="314"/>
      <c r="M19" s="111"/>
      <c r="N19" s="122"/>
      <c r="O19" s="119"/>
      <c r="P19" s="326"/>
      <c r="Q19" s="201"/>
      <c r="R19" s="220"/>
      <c r="S19" s="345"/>
    </row>
    <row r="20" spans="3:19">
      <c r="C20" s="299"/>
      <c r="D20" s="241"/>
      <c r="E20" s="241"/>
      <c r="F20" s="241"/>
      <c r="G20" s="300"/>
      <c r="H20" s="1083" t="s">
        <v>33</v>
      </c>
      <c r="I20" s="1084"/>
      <c r="J20" s="1084"/>
      <c r="K20" s="1085"/>
      <c r="L20" s="327" t="s">
        <v>8</v>
      </c>
      <c r="M20" s="108"/>
      <c r="N20" s="123">
        <v>1</v>
      </c>
      <c r="O20" s="147" t="s">
        <v>9</v>
      </c>
      <c r="P20" s="328"/>
      <c r="Q20" s="202"/>
      <c r="R20" s="222"/>
      <c r="S20" s="345"/>
    </row>
    <row r="21" spans="3:19">
      <c r="C21" s="299"/>
      <c r="D21" s="1086" t="s">
        <v>34</v>
      </c>
      <c r="E21" s="1086"/>
      <c r="F21" s="1086"/>
      <c r="G21" s="300"/>
      <c r="H21" s="1083"/>
      <c r="I21" s="1084"/>
      <c r="J21" s="1084"/>
      <c r="K21" s="1085"/>
      <c r="L21" s="327" t="s">
        <v>35</v>
      </c>
      <c r="M21" s="108"/>
      <c r="N21" s="123">
        <v>0</v>
      </c>
      <c r="O21" s="173" t="s">
        <v>36</v>
      </c>
      <c r="P21" s="329"/>
      <c r="Q21" s="203"/>
      <c r="R21" s="222"/>
      <c r="S21" s="346"/>
    </row>
    <row r="22" spans="3:19">
      <c r="C22" s="299"/>
      <c r="D22" s="1086"/>
      <c r="E22" s="1086"/>
      <c r="F22" s="1086"/>
      <c r="G22" s="1087"/>
      <c r="H22" s="1083"/>
      <c r="I22" s="1084"/>
      <c r="J22" s="1084"/>
      <c r="K22" s="1085"/>
      <c r="L22" s="327" t="s">
        <v>37</v>
      </c>
      <c r="M22" s="108"/>
      <c r="N22" s="123">
        <v>0.2</v>
      </c>
      <c r="O22" s="147" t="s">
        <v>38</v>
      </c>
      <c r="P22" s="329" t="s">
        <v>39</v>
      </c>
      <c r="Q22" s="204" t="s">
        <v>40</v>
      </c>
      <c r="R22" s="223" t="s">
        <v>11</v>
      </c>
      <c r="S22" s="347"/>
    </row>
    <row r="23" spans="3:19">
      <c r="C23" s="292"/>
      <c r="D23" s="256"/>
      <c r="E23" s="256"/>
      <c r="F23" s="256"/>
      <c r="G23" s="293"/>
      <c r="H23" s="1077" t="s">
        <v>41</v>
      </c>
      <c r="I23" s="1097"/>
      <c r="J23" s="1097"/>
      <c r="K23" s="1098"/>
      <c r="L23" s="319" t="s">
        <v>8</v>
      </c>
      <c r="M23" s="107"/>
      <c r="N23" s="120">
        <v>10</v>
      </c>
      <c r="O23" s="144" t="s">
        <v>9</v>
      </c>
      <c r="P23" s="320"/>
      <c r="Q23" s="205"/>
      <c r="R23" s="215"/>
      <c r="S23" s="346"/>
    </row>
    <row r="24" spans="3:19" ht="15" customHeight="1">
      <c r="C24" s="292"/>
      <c r="D24" s="256" t="s">
        <v>42</v>
      </c>
      <c r="E24" s="256"/>
      <c r="F24" s="256"/>
      <c r="G24" s="293"/>
      <c r="H24" s="1099"/>
      <c r="I24" s="1097"/>
      <c r="J24" s="1097"/>
      <c r="K24" s="1098"/>
      <c r="L24" s="330" t="s">
        <v>43</v>
      </c>
      <c r="M24" s="331"/>
      <c r="N24" s="332">
        <v>1.1200000000000001</v>
      </c>
      <c r="O24" s="144" t="s">
        <v>38</v>
      </c>
      <c r="P24" s="1081" t="s">
        <v>44</v>
      </c>
      <c r="Q24" s="240" t="s">
        <v>40</v>
      </c>
      <c r="R24" s="235" t="s">
        <v>11</v>
      </c>
      <c r="S24" s="346"/>
    </row>
    <row r="25" spans="3:19">
      <c r="C25" s="292"/>
      <c r="D25" s="256"/>
      <c r="E25" s="256"/>
      <c r="F25" s="256"/>
      <c r="G25" s="293"/>
      <c r="H25" s="1099"/>
      <c r="I25" s="1097"/>
      <c r="J25" s="1097"/>
      <c r="K25" s="1098"/>
      <c r="L25" s="319"/>
      <c r="M25" s="107"/>
      <c r="N25" s="120"/>
      <c r="O25" s="144"/>
      <c r="P25" s="1081"/>
      <c r="Q25" s="205"/>
      <c r="R25" s="215"/>
      <c r="S25" s="346"/>
    </row>
    <row r="26" spans="3:19">
      <c r="C26" s="302"/>
      <c r="D26" s="303"/>
      <c r="E26" s="303"/>
      <c r="F26" s="303"/>
      <c r="G26" s="304"/>
      <c r="H26" s="316"/>
      <c r="I26" s="175"/>
      <c r="J26" s="175"/>
      <c r="K26" s="317"/>
      <c r="L26" s="333" t="s">
        <v>8</v>
      </c>
      <c r="M26" s="109"/>
      <c r="N26" s="124">
        <v>20</v>
      </c>
      <c r="O26" s="148" t="s">
        <v>9</v>
      </c>
      <c r="P26" s="334"/>
      <c r="Q26" s="286"/>
      <c r="R26" s="154"/>
      <c r="S26" s="346"/>
    </row>
    <row r="27" spans="3:19">
      <c r="C27" s="302"/>
      <c r="D27" s="1100" t="s">
        <v>45</v>
      </c>
      <c r="E27" s="1100"/>
      <c r="F27" s="1100"/>
      <c r="G27" s="1101"/>
      <c r="H27" s="1102" t="s">
        <v>46</v>
      </c>
      <c r="I27" s="1103"/>
      <c r="J27" s="1103"/>
      <c r="K27" s="1104"/>
      <c r="L27" s="333" t="s">
        <v>47</v>
      </c>
      <c r="M27" s="109"/>
      <c r="N27" s="363">
        <v>3</v>
      </c>
      <c r="O27" s="148" t="s">
        <v>9</v>
      </c>
      <c r="P27" s="335" t="s">
        <v>48</v>
      </c>
      <c r="Q27" s="352" t="s">
        <v>49</v>
      </c>
      <c r="R27" s="226" t="s">
        <v>11</v>
      </c>
      <c r="S27" s="348"/>
    </row>
    <row r="28" spans="3:19">
      <c r="C28" s="302"/>
      <c r="D28" s="1100"/>
      <c r="E28" s="1100"/>
      <c r="F28" s="1100"/>
      <c r="G28" s="1101"/>
      <c r="H28" s="1102"/>
      <c r="I28" s="1103"/>
      <c r="J28" s="1103"/>
      <c r="K28" s="1104"/>
      <c r="L28" s="333" t="s">
        <v>50</v>
      </c>
      <c r="M28" s="109"/>
      <c r="N28" s="363">
        <v>28</v>
      </c>
      <c r="O28" s="148" t="s">
        <v>51</v>
      </c>
      <c r="P28" s="335" t="s">
        <v>52</v>
      </c>
      <c r="Q28" s="352"/>
      <c r="R28" s="226"/>
      <c r="S28" s="348"/>
    </row>
    <row r="29" spans="3:19" ht="35.25" customHeight="1">
      <c r="C29" s="302"/>
      <c r="D29" s="1100"/>
      <c r="E29" s="1100"/>
      <c r="F29" s="1100"/>
      <c r="G29" s="1101"/>
      <c r="H29" s="1102"/>
      <c r="I29" s="1103"/>
      <c r="J29" s="1103"/>
      <c r="K29" s="1104"/>
      <c r="L29" s="1105" t="s">
        <v>53</v>
      </c>
      <c r="M29" s="1106"/>
      <c r="N29" s="125">
        <v>2.12</v>
      </c>
      <c r="O29" s="148" t="s">
        <v>38</v>
      </c>
      <c r="P29" s="317" t="s">
        <v>54</v>
      </c>
      <c r="Q29" s="354"/>
      <c r="R29" s="154"/>
      <c r="S29" s="348"/>
    </row>
    <row r="30" spans="3:19">
      <c r="C30" s="305"/>
      <c r="D30" s="306"/>
      <c r="E30" s="306"/>
      <c r="F30" s="306"/>
      <c r="G30" s="307"/>
      <c r="H30" s="1091" t="s">
        <v>55</v>
      </c>
      <c r="I30" s="1092"/>
      <c r="J30" s="1092"/>
      <c r="K30" s="1093"/>
      <c r="L30" s="305"/>
      <c r="M30" s="306"/>
      <c r="N30" s="336"/>
      <c r="O30" s="337"/>
      <c r="P30" s="338"/>
      <c r="Q30" s="342"/>
      <c r="R30" s="359"/>
      <c r="S30" s="349"/>
    </row>
    <row r="31" spans="3:19" ht="15" thickBot="1">
      <c r="C31" s="308"/>
      <c r="D31" s="351" t="s">
        <v>56</v>
      </c>
      <c r="E31" s="309"/>
      <c r="F31" s="309"/>
      <c r="G31" s="310"/>
      <c r="H31" s="1094"/>
      <c r="I31" s="1095"/>
      <c r="J31" s="1095"/>
      <c r="K31" s="1096"/>
      <c r="L31" s="308"/>
      <c r="M31" s="309"/>
      <c r="N31" s="339"/>
      <c r="O31" s="340"/>
      <c r="P31" s="341"/>
      <c r="Q31" s="343"/>
      <c r="R31" s="360"/>
      <c r="S31" s="350"/>
    </row>
    <row r="35" spans="4:18" ht="21.95" customHeight="1">
      <c r="D35" s="9"/>
      <c r="E35" s="9"/>
      <c r="F35" s="9"/>
      <c r="G35" s="9"/>
      <c r="H35" s="9"/>
    </row>
    <row r="36" spans="4:18" s="12" customFormat="1" ht="18">
      <c r="D36" s="10"/>
      <c r="E36" s="11"/>
      <c r="F36" s="11"/>
      <c r="G36" s="11"/>
      <c r="H36" s="11"/>
      <c r="N36" s="106"/>
      <c r="O36" s="104"/>
      <c r="P36" s="105"/>
      <c r="Q36" s="105"/>
      <c r="R36" s="355"/>
    </row>
    <row r="37" spans="4:18" s="12" customFormat="1" ht="18">
      <c r="D37" s="10"/>
      <c r="E37" s="11"/>
      <c r="F37" s="11"/>
      <c r="G37" s="11"/>
      <c r="H37" s="11"/>
      <c r="N37" s="106"/>
      <c r="O37" s="104"/>
      <c r="P37" s="105"/>
      <c r="Q37" s="105"/>
      <c r="R37" s="355"/>
    </row>
  </sheetData>
  <mergeCells count="23">
    <mergeCell ref="H30:K31"/>
    <mergeCell ref="H23:K25"/>
    <mergeCell ref="D27:G29"/>
    <mergeCell ref="H27:K29"/>
    <mergeCell ref="L29:M29"/>
    <mergeCell ref="P24:P25"/>
    <mergeCell ref="D18:F18"/>
    <mergeCell ref="H20:K22"/>
    <mergeCell ref="D21:F21"/>
    <mergeCell ref="D22:G22"/>
    <mergeCell ref="H17:K19"/>
    <mergeCell ref="H13:K14"/>
    <mergeCell ref="D3:S3"/>
    <mergeCell ref="C5:S5"/>
    <mergeCell ref="C6:G6"/>
    <mergeCell ref="H6:K6"/>
    <mergeCell ref="L6:P6"/>
    <mergeCell ref="Q6:R6"/>
    <mergeCell ref="D8:E8"/>
    <mergeCell ref="S8:S12"/>
    <mergeCell ref="H10:K12"/>
    <mergeCell ref="D11:F11"/>
    <mergeCell ref="D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0B97-DB24-418E-9ACA-68B3DE4E0C44}">
  <sheetPr>
    <tabColor rgb="FF002060"/>
  </sheetPr>
  <dimension ref="C2:S117"/>
  <sheetViews>
    <sheetView topLeftCell="A66" workbookViewId="0">
      <selection activeCell="E91" sqref="E91"/>
    </sheetView>
  </sheetViews>
  <sheetFormatPr defaultColWidth="8.85546875" defaultRowHeight="14.45"/>
  <cols>
    <col min="1" max="1" width="3.42578125" style="5" customWidth="1"/>
    <col min="2" max="2" width="2.85546875" style="5" customWidth="1"/>
    <col min="3" max="10" width="8.85546875" style="5"/>
    <col min="11" max="11" width="9.42578125" style="5" customWidth="1"/>
    <col min="12" max="12" width="12.42578125" style="5" customWidth="1"/>
    <col min="13" max="13" width="35.7109375" style="5" customWidth="1"/>
    <col min="14" max="14" width="10.42578125" style="103" customWidth="1"/>
    <col min="15" max="15" width="12.42578125" style="143" customWidth="1"/>
    <col min="16" max="16" width="25.42578125" style="365" customWidth="1"/>
    <col min="17" max="17" width="27.140625" style="153" customWidth="1"/>
    <col min="18" max="18" width="7.28515625" style="211" customWidth="1"/>
    <col min="19" max="19" width="36.7109375" style="5" customWidth="1"/>
    <col min="20" max="16384" width="8.85546875" style="5"/>
  </cols>
  <sheetData>
    <row r="2" spans="3:19" ht="0.75" customHeight="1"/>
    <row r="3" spans="3:19" ht="29.25" customHeight="1">
      <c r="D3" s="1063" t="s">
        <v>57</v>
      </c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  <c r="S3" s="1063"/>
    </row>
    <row r="4" spans="3:19" ht="15" thickBot="1"/>
    <row r="5" spans="3:19" s="6" customFormat="1" ht="26.1" customHeight="1" thickBot="1">
      <c r="C5" s="1107" t="s">
        <v>58</v>
      </c>
      <c r="D5" s="1108"/>
      <c r="E5" s="1108"/>
      <c r="F5" s="1108"/>
      <c r="G5" s="1108"/>
      <c r="H5" s="1108"/>
      <c r="I5" s="1108"/>
      <c r="J5" s="1108"/>
      <c r="K5" s="1108"/>
      <c r="L5" s="1108"/>
      <c r="M5" s="1108"/>
      <c r="N5" s="1108"/>
      <c r="O5" s="1108"/>
      <c r="P5" s="1108"/>
      <c r="Q5" s="1108"/>
      <c r="R5" s="1108"/>
      <c r="S5" s="1109"/>
    </row>
    <row r="6" spans="3:19" ht="19.5" customHeight="1" thickBot="1">
      <c r="C6" s="1067" t="s">
        <v>58</v>
      </c>
      <c r="D6" s="1068"/>
      <c r="E6" s="1068"/>
      <c r="F6" s="1068"/>
      <c r="G6" s="1069"/>
      <c r="H6" s="1070" t="s">
        <v>3</v>
      </c>
      <c r="I6" s="1071"/>
      <c r="J6" s="1071"/>
      <c r="K6" s="1072"/>
      <c r="L6" s="1073" t="s">
        <v>4</v>
      </c>
      <c r="M6" s="1073"/>
      <c r="N6" s="1073"/>
      <c r="O6" s="1073"/>
      <c r="P6" s="1074"/>
      <c r="Q6" s="1070" t="s">
        <v>5</v>
      </c>
      <c r="R6" s="1072"/>
      <c r="S6" s="155" t="s">
        <v>6</v>
      </c>
    </row>
    <row r="7" spans="3:19" ht="12.75" customHeight="1">
      <c r="C7" s="157"/>
      <c r="D7" s="288"/>
      <c r="E7" s="288"/>
      <c r="F7" s="288"/>
      <c r="G7" s="289"/>
      <c r="H7" s="157"/>
      <c r="I7" s="288"/>
      <c r="J7" s="288"/>
      <c r="K7" s="289"/>
      <c r="L7" s="157"/>
      <c r="M7" s="288"/>
      <c r="N7" s="288"/>
      <c r="O7" s="288"/>
      <c r="P7" s="415"/>
      <c r="Q7" s="157"/>
      <c r="R7" s="212"/>
      <c r="S7" s="344"/>
    </row>
    <row r="8" spans="3:19" ht="12.75" customHeight="1">
      <c r="C8" s="290"/>
      <c r="D8" s="1075" t="s">
        <v>7</v>
      </c>
      <c r="E8" s="1075"/>
      <c r="F8" s="255"/>
      <c r="G8" s="291"/>
      <c r="H8" s="418"/>
      <c r="I8" s="8"/>
      <c r="J8" s="8"/>
      <c r="K8" s="188"/>
      <c r="L8" s="418" t="s">
        <v>8</v>
      </c>
      <c r="M8" s="8"/>
      <c r="N8" s="419">
        <v>0.1</v>
      </c>
      <c r="O8" s="420" t="s">
        <v>9</v>
      </c>
      <c r="P8" s="416"/>
      <c r="Q8" s="421" t="s">
        <v>10</v>
      </c>
      <c r="R8" s="357" t="s">
        <v>11</v>
      </c>
      <c r="S8" s="1076"/>
    </row>
    <row r="9" spans="3:19" ht="12.75" customHeight="1">
      <c r="C9" s="290"/>
      <c r="D9" s="255"/>
      <c r="E9" s="255"/>
      <c r="F9" s="255"/>
      <c r="G9" s="291"/>
      <c r="H9" s="418"/>
      <c r="I9" s="8"/>
      <c r="J9" s="8"/>
      <c r="K9" s="188"/>
      <c r="L9" s="418"/>
      <c r="M9" s="8"/>
      <c r="N9" s="419"/>
      <c r="O9" s="420"/>
      <c r="P9" s="416"/>
      <c r="Q9" s="422"/>
      <c r="R9" s="358"/>
      <c r="S9" s="1076"/>
    </row>
    <row r="10" spans="3:19" ht="15" customHeight="1">
      <c r="C10" s="292"/>
      <c r="D10" s="256"/>
      <c r="E10" s="256"/>
      <c r="F10" s="256"/>
      <c r="G10" s="293"/>
      <c r="H10" s="1077" t="s">
        <v>59</v>
      </c>
      <c r="I10" s="1078"/>
      <c r="J10" s="1078"/>
      <c r="K10" s="1079"/>
      <c r="L10" s="319" t="s">
        <v>8</v>
      </c>
      <c r="M10" s="107"/>
      <c r="N10" s="131">
        <v>1.3</v>
      </c>
      <c r="O10" s="118" t="s">
        <v>9</v>
      </c>
      <c r="P10" s="321"/>
      <c r="Q10" s="197" t="s">
        <v>60</v>
      </c>
      <c r="R10" s="215" t="s">
        <v>17</v>
      </c>
      <c r="S10" s="1076"/>
    </row>
    <row r="11" spans="3:19">
      <c r="C11" s="292"/>
      <c r="D11" s="1080" t="s">
        <v>61</v>
      </c>
      <c r="E11" s="1080"/>
      <c r="F11" s="1080"/>
      <c r="G11" s="293"/>
      <c r="H11" s="1077"/>
      <c r="I11" s="1078"/>
      <c r="J11" s="1078"/>
      <c r="K11" s="1079"/>
      <c r="L11" s="319" t="s">
        <v>14</v>
      </c>
      <c r="M11" s="107"/>
      <c r="N11" s="131">
        <v>0.3</v>
      </c>
      <c r="O11" s="118" t="s">
        <v>9</v>
      </c>
      <c r="P11" s="321" t="s">
        <v>62</v>
      </c>
      <c r="Q11" s="197" t="s">
        <v>63</v>
      </c>
      <c r="R11" s="216" t="s">
        <v>21</v>
      </c>
      <c r="S11" s="1076"/>
    </row>
    <row r="12" spans="3:19">
      <c r="C12" s="292"/>
      <c r="D12" s="256"/>
      <c r="E12" s="256"/>
      <c r="F12" s="256"/>
      <c r="G12" s="256"/>
      <c r="H12" s="1077"/>
      <c r="I12" s="1078"/>
      <c r="J12" s="1078"/>
      <c r="K12" s="1079"/>
      <c r="L12" s="319"/>
      <c r="M12" s="107"/>
      <c r="N12" s="131"/>
      <c r="O12" s="118"/>
      <c r="P12" s="321"/>
      <c r="Q12" s="197"/>
      <c r="R12" s="216"/>
      <c r="S12" s="1076"/>
    </row>
    <row r="13" spans="3:19" ht="15" customHeight="1">
      <c r="C13" s="294"/>
      <c r="D13" s="257"/>
      <c r="E13" s="257"/>
      <c r="F13" s="257"/>
      <c r="G13" s="295"/>
      <c r="H13" s="1062" t="s">
        <v>64</v>
      </c>
      <c r="I13" s="1060"/>
      <c r="J13" s="1060"/>
      <c r="K13" s="1061"/>
      <c r="L13" s="312" t="s">
        <v>8</v>
      </c>
      <c r="M13" s="112"/>
      <c r="N13" s="132">
        <v>3</v>
      </c>
      <c r="O13" s="116" t="s">
        <v>9</v>
      </c>
      <c r="P13" s="324"/>
      <c r="Q13" s="199"/>
      <c r="R13" s="218"/>
      <c r="S13" s="345"/>
    </row>
    <row r="14" spans="3:19">
      <c r="C14" s="294"/>
      <c r="D14" s="1111" t="s">
        <v>65</v>
      </c>
      <c r="E14" s="1111"/>
      <c r="F14" s="1111"/>
      <c r="G14" s="295"/>
      <c r="H14" s="1062"/>
      <c r="I14" s="1060"/>
      <c r="J14" s="1060"/>
      <c r="K14" s="1061"/>
      <c r="L14" s="312" t="s">
        <v>66</v>
      </c>
      <c r="M14" s="112"/>
      <c r="N14" s="132">
        <v>58</v>
      </c>
      <c r="O14" s="116" t="s">
        <v>67</v>
      </c>
      <c r="P14" s="324"/>
      <c r="Q14" s="1115" t="s">
        <v>68</v>
      </c>
      <c r="R14" s="1110" t="s">
        <v>11</v>
      </c>
      <c r="S14" s="345"/>
    </row>
    <row r="15" spans="3:19">
      <c r="C15" s="294"/>
      <c r="D15" s="257"/>
      <c r="E15" s="257"/>
      <c r="F15" s="257"/>
      <c r="G15" s="295"/>
      <c r="H15" s="1062"/>
      <c r="I15" s="1060"/>
      <c r="J15" s="1060"/>
      <c r="K15" s="1061"/>
      <c r="L15" s="312" t="s">
        <v>69</v>
      </c>
      <c r="M15" s="112"/>
      <c r="N15" s="133">
        <v>2.2000000000000002</v>
      </c>
      <c r="O15" s="116" t="s">
        <v>70</v>
      </c>
      <c r="P15" s="324"/>
      <c r="Q15" s="1115"/>
      <c r="R15" s="1110"/>
      <c r="S15" s="345"/>
    </row>
    <row r="16" spans="3:19">
      <c r="C16" s="297"/>
      <c r="D16" s="258"/>
      <c r="E16" s="258"/>
      <c r="F16" s="258"/>
      <c r="G16" s="298"/>
      <c r="H16" s="314"/>
      <c r="I16" s="111"/>
      <c r="J16" s="111"/>
      <c r="K16" s="424"/>
      <c r="L16" s="314" t="s">
        <v>8</v>
      </c>
      <c r="M16" s="111"/>
      <c r="N16" s="129">
        <v>1</v>
      </c>
      <c r="O16" s="119" t="s">
        <v>9</v>
      </c>
      <c r="P16" s="326"/>
      <c r="Q16" s="201"/>
      <c r="R16" s="220"/>
      <c r="S16" s="345"/>
    </row>
    <row r="17" spans="3:19">
      <c r="C17" s="297"/>
      <c r="D17" s="262" t="s">
        <v>71</v>
      </c>
      <c r="E17" s="262"/>
      <c r="F17" s="262"/>
      <c r="G17" s="298"/>
      <c r="H17" s="314"/>
      <c r="I17" s="111"/>
      <c r="J17" s="111"/>
      <c r="K17" s="424"/>
      <c r="L17" s="314" t="s">
        <v>14</v>
      </c>
      <c r="M17" s="111"/>
      <c r="N17" s="129">
        <v>0</v>
      </c>
      <c r="O17" s="119" t="s">
        <v>9</v>
      </c>
      <c r="P17" s="326"/>
      <c r="Q17" s="201"/>
      <c r="R17" s="220"/>
      <c r="S17" s="345"/>
    </row>
    <row r="18" spans="3:19">
      <c r="C18" s="297"/>
      <c r="D18" s="260"/>
      <c r="E18" s="260"/>
      <c r="F18" s="260"/>
      <c r="G18" s="298"/>
      <c r="H18" s="314"/>
      <c r="I18" s="111"/>
      <c r="J18" s="111"/>
      <c r="K18" s="424"/>
      <c r="L18" s="314" t="s">
        <v>72</v>
      </c>
      <c r="M18" s="111"/>
      <c r="N18" s="129">
        <v>0</v>
      </c>
      <c r="O18" s="119" t="s">
        <v>73</v>
      </c>
      <c r="P18" s="326"/>
      <c r="Q18" s="201"/>
      <c r="R18" s="220"/>
      <c r="S18" s="345"/>
    </row>
    <row r="19" spans="3:19">
      <c r="C19" s="297"/>
      <c r="D19" s="260"/>
      <c r="E19" s="260"/>
      <c r="F19" s="260"/>
      <c r="G19" s="298"/>
      <c r="H19" s="314"/>
      <c r="I19" s="111"/>
      <c r="J19" s="111"/>
      <c r="K19" s="424"/>
      <c r="L19" s="314" t="s">
        <v>74</v>
      </c>
      <c r="M19" s="111"/>
      <c r="N19" s="129">
        <v>0</v>
      </c>
      <c r="O19" s="119" t="s">
        <v>75</v>
      </c>
      <c r="P19" s="326" t="s">
        <v>52</v>
      </c>
      <c r="Q19" s="201"/>
      <c r="R19" s="220"/>
      <c r="S19" s="345"/>
    </row>
    <row r="20" spans="3:19" ht="27.6">
      <c r="C20" s="297"/>
      <c r="D20" s="258"/>
      <c r="E20" s="258"/>
      <c r="F20" s="258"/>
      <c r="G20" s="298"/>
      <c r="H20" s="314"/>
      <c r="I20" s="111"/>
      <c r="J20" s="111"/>
      <c r="K20" s="424"/>
      <c r="L20" s="201" t="s">
        <v>76</v>
      </c>
      <c r="M20" s="171"/>
      <c r="N20" s="450">
        <v>1.1200000000000001</v>
      </c>
      <c r="O20" s="119" t="s">
        <v>38</v>
      </c>
      <c r="P20" s="361" t="s">
        <v>77</v>
      </c>
      <c r="Q20" s="201"/>
      <c r="R20" s="220"/>
      <c r="S20" s="345"/>
    </row>
    <row r="21" spans="3:19">
      <c r="C21" s="299"/>
      <c r="D21" s="241"/>
      <c r="E21" s="241"/>
      <c r="F21" s="241"/>
      <c r="G21" s="300"/>
      <c r="H21" s="1083" t="s">
        <v>78</v>
      </c>
      <c r="I21" s="1084"/>
      <c r="J21" s="1084"/>
      <c r="K21" s="1085"/>
      <c r="L21" s="327" t="s">
        <v>8</v>
      </c>
      <c r="M21" s="108"/>
      <c r="N21" s="134">
        <v>30</v>
      </c>
      <c r="O21" s="117" t="s">
        <v>9</v>
      </c>
      <c r="P21" s="329"/>
      <c r="Q21" s="203"/>
      <c r="R21" s="222"/>
      <c r="S21" s="345"/>
    </row>
    <row r="22" spans="3:19">
      <c r="C22" s="299"/>
      <c r="D22" s="241"/>
      <c r="E22" s="241"/>
      <c r="F22" s="241"/>
      <c r="G22" s="300"/>
      <c r="H22" s="1083"/>
      <c r="I22" s="1084"/>
      <c r="J22" s="1084"/>
      <c r="K22" s="1085"/>
      <c r="L22" s="327" t="s">
        <v>14</v>
      </c>
      <c r="M22" s="108"/>
      <c r="N22" s="134">
        <v>0.5</v>
      </c>
      <c r="O22" s="117" t="s">
        <v>9</v>
      </c>
      <c r="P22" s="329" t="s">
        <v>79</v>
      </c>
      <c r="Q22" s="203"/>
      <c r="R22" s="222"/>
      <c r="S22" s="345"/>
    </row>
    <row r="23" spans="3:19">
      <c r="C23" s="299"/>
      <c r="D23" s="241"/>
      <c r="E23" s="241"/>
      <c r="F23" s="241"/>
      <c r="G23" s="300"/>
      <c r="H23" s="1083"/>
      <c r="I23" s="1084"/>
      <c r="J23" s="1084"/>
      <c r="K23" s="1085"/>
      <c r="L23" s="327" t="s">
        <v>66</v>
      </c>
      <c r="M23" s="108"/>
      <c r="N23" s="135">
        <v>58</v>
      </c>
      <c r="O23" s="117" t="s">
        <v>73</v>
      </c>
      <c r="P23" s="329"/>
      <c r="Q23" s="203"/>
      <c r="R23" s="222"/>
      <c r="S23" s="345"/>
    </row>
    <row r="24" spans="3:19">
      <c r="C24" s="299"/>
      <c r="D24" s="1086" t="s">
        <v>80</v>
      </c>
      <c r="E24" s="1086"/>
      <c r="F24" s="1086"/>
      <c r="G24" s="300"/>
      <c r="H24" s="1083"/>
      <c r="I24" s="1084"/>
      <c r="J24" s="1084"/>
      <c r="K24" s="1085"/>
      <c r="L24" s="327" t="s">
        <v>81</v>
      </c>
      <c r="M24" s="108"/>
      <c r="N24" s="135">
        <v>7</v>
      </c>
      <c r="O24" s="117" t="s">
        <v>70</v>
      </c>
      <c r="P24" s="329"/>
      <c r="Q24" s="203" t="s">
        <v>82</v>
      </c>
      <c r="R24" s="222" t="s">
        <v>17</v>
      </c>
      <c r="S24" s="346"/>
    </row>
    <row r="25" spans="3:19">
      <c r="C25" s="299"/>
      <c r="D25" s="285"/>
      <c r="E25" s="285"/>
      <c r="F25" s="285"/>
      <c r="G25" s="300"/>
      <c r="H25" s="1083"/>
      <c r="I25" s="1084"/>
      <c r="J25" s="1084"/>
      <c r="K25" s="1085"/>
      <c r="L25" s="327" t="s">
        <v>83</v>
      </c>
      <c r="M25" s="108"/>
      <c r="N25" s="134">
        <v>50</v>
      </c>
      <c r="O25" s="117" t="s">
        <v>75</v>
      </c>
      <c r="P25" s="329" t="s">
        <v>52</v>
      </c>
      <c r="Q25" s="203"/>
      <c r="R25" s="222"/>
      <c r="S25" s="346"/>
    </row>
    <row r="26" spans="3:19">
      <c r="C26" s="299"/>
      <c r="D26" s="1086"/>
      <c r="E26" s="1086"/>
      <c r="F26" s="1086"/>
      <c r="G26" s="1087"/>
      <c r="H26" s="1083"/>
      <c r="I26" s="1084"/>
      <c r="J26" s="1084"/>
      <c r="K26" s="1085"/>
      <c r="L26" s="327" t="s">
        <v>84</v>
      </c>
      <c r="M26" s="108"/>
      <c r="N26" s="134">
        <v>0.05</v>
      </c>
      <c r="O26" s="117" t="s">
        <v>85</v>
      </c>
      <c r="P26" s="329"/>
      <c r="Q26" s="204"/>
      <c r="R26" s="223"/>
      <c r="S26" s="347"/>
    </row>
    <row r="27" spans="3:19">
      <c r="C27" s="299"/>
      <c r="D27" s="285"/>
      <c r="E27" s="285"/>
      <c r="F27" s="285"/>
      <c r="G27" s="301"/>
      <c r="H27" s="1083"/>
      <c r="I27" s="1084"/>
      <c r="J27" s="1084"/>
      <c r="K27" s="1085"/>
      <c r="L27" s="327" t="s">
        <v>86</v>
      </c>
      <c r="M27" s="108"/>
      <c r="N27" s="134">
        <v>88</v>
      </c>
      <c r="O27" s="117" t="s">
        <v>51</v>
      </c>
      <c r="P27" s="329" t="s">
        <v>52</v>
      </c>
      <c r="Q27" s="204"/>
      <c r="R27" s="223"/>
      <c r="S27" s="347"/>
    </row>
    <row r="28" spans="3:19">
      <c r="C28" s="299"/>
      <c r="D28" s="285"/>
      <c r="E28" s="285"/>
      <c r="F28" s="285"/>
      <c r="G28" s="301"/>
      <c r="H28" s="1083"/>
      <c r="I28" s="1084"/>
      <c r="J28" s="1084"/>
      <c r="K28" s="1085"/>
      <c r="L28" s="327" t="s">
        <v>87</v>
      </c>
      <c r="M28" s="108"/>
      <c r="N28" s="134">
        <v>3</v>
      </c>
      <c r="O28" s="117" t="s">
        <v>70</v>
      </c>
      <c r="P28" s="329"/>
      <c r="Q28" s="204" t="s">
        <v>88</v>
      </c>
      <c r="R28" s="223"/>
      <c r="S28" s="347"/>
    </row>
    <row r="29" spans="3:19">
      <c r="C29" s="299"/>
      <c r="D29" s="285"/>
      <c r="E29" s="285"/>
      <c r="F29" s="285"/>
      <c r="G29" s="301"/>
      <c r="H29" s="1083"/>
      <c r="I29" s="1084"/>
      <c r="J29" s="1084"/>
      <c r="K29" s="1085"/>
      <c r="L29" s="327" t="s">
        <v>72</v>
      </c>
      <c r="M29" s="108"/>
      <c r="N29" s="134">
        <v>58</v>
      </c>
      <c r="O29" s="117" t="s">
        <v>73</v>
      </c>
      <c r="P29" s="329"/>
      <c r="Q29" s="204"/>
      <c r="R29" s="223"/>
      <c r="S29" s="347"/>
    </row>
    <row r="30" spans="3:19">
      <c r="C30" s="299"/>
      <c r="D30" s="241"/>
      <c r="E30" s="241"/>
      <c r="F30" s="241"/>
      <c r="G30" s="300"/>
      <c r="H30" s="1083"/>
      <c r="I30" s="1084"/>
      <c r="J30" s="1084"/>
      <c r="K30" s="1085"/>
      <c r="L30" s="327" t="s">
        <v>89</v>
      </c>
      <c r="M30" s="108"/>
      <c r="N30" s="135">
        <v>200</v>
      </c>
      <c r="O30" s="117" t="s">
        <v>90</v>
      </c>
      <c r="P30" s="329"/>
      <c r="Q30" s="203" t="s">
        <v>91</v>
      </c>
      <c r="R30" s="222" t="s">
        <v>21</v>
      </c>
      <c r="S30" s="347"/>
    </row>
    <row r="31" spans="3:19">
      <c r="C31" s="292"/>
      <c r="D31" s="256"/>
      <c r="E31" s="256"/>
      <c r="F31" s="256"/>
      <c r="G31" s="293"/>
      <c r="H31" s="1077"/>
      <c r="I31" s="1097"/>
      <c r="J31" s="1097"/>
      <c r="K31" s="1098"/>
      <c r="L31" s="319" t="s">
        <v>8</v>
      </c>
      <c r="M31" s="107"/>
      <c r="N31" s="131">
        <v>1</v>
      </c>
      <c r="O31" s="118" t="s">
        <v>9</v>
      </c>
      <c r="P31" s="321"/>
      <c r="Q31" s="197"/>
      <c r="R31" s="215"/>
      <c r="S31" s="346"/>
    </row>
    <row r="32" spans="3:19">
      <c r="C32" s="292"/>
      <c r="D32" s="256" t="s">
        <v>92</v>
      </c>
      <c r="E32" s="256"/>
      <c r="F32" s="256"/>
      <c r="G32" s="293"/>
      <c r="H32" s="1099"/>
      <c r="I32" s="1097"/>
      <c r="J32" s="1097"/>
      <c r="K32" s="1098"/>
      <c r="L32" s="319" t="s">
        <v>14</v>
      </c>
      <c r="M32" s="107"/>
      <c r="N32" s="131">
        <v>0</v>
      </c>
      <c r="O32" s="118" t="s">
        <v>9</v>
      </c>
      <c r="P32" s="321"/>
      <c r="Q32" s="1077"/>
      <c r="R32" s="235"/>
      <c r="S32" s="346"/>
    </row>
    <row r="33" spans="3:19">
      <c r="C33" s="292"/>
      <c r="D33" s="256"/>
      <c r="E33" s="256"/>
      <c r="F33" s="256"/>
      <c r="G33" s="293"/>
      <c r="H33" s="1099"/>
      <c r="I33" s="1097"/>
      <c r="J33" s="1097"/>
      <c r="K33" s="1098"/>
      <c r="L33" s="319" t="s">
        <v>72</v>
      </c>
      <c r="M33" s="107"/>
      <c r="N33" s="131">
        <v>0</v>
      </c>
      <c r="O33" s="118" t="s">
        <v>73</v>
      </c>
      <c r="P33" s="321"/>
      <c r="Q33" s="1077"/>
      <c r="R33" s="235"/>
      <c r="S33" s="346"/>
    </row>
    <row r="34" spans="3:19">
      <c r="C34" s="292"/>
      <c r="D34" s="256"/>
      <c r="E34" s="256"/>
      <c r="F34" s="256"/>
      <c r="G34" s="293"/>
      <c r="H34" s="1099"/>
      <c r="I34" s="1097"/>
      <c r="J34" s="1097"/>
      <c r="K34" s="1098"/>
      <c r="L34" s="319" t="s">
        <v>93</v>
      </c>
      <c r="M34" s="107"/>
      <c r="N34" s="131">
        <v>88</v>
      </c>
      <c r="O34" s="118" t="s">
        <v>75</v>
      </c>
      <c r="P34" s="321" t="s">
        <v>52</v>
      </c>
      <c r="Q34" s="240"/>
      <c r="R34" s="235"/>
      <c r="S34" s="346"/>
    </row>
    <row r="35" spans="3:19" ht="27.6">
      <c r="C35" s="292"/>
      <c r="D35" s="256"/>
      <c r="E35" s="256"/>
      <c r="F35" s="256"/>
      <c r="G35" s="293"/>
      <c r="H35" s="1099"/>
      <c r="I35" s="1097"/>
      <c r="J35" s="1097"/>
      <c r="K35" s="1098"/>
      <c r="L35" s="197" t="s">
        <v>76</v>
      </c>
      <c r="M35" s="107"/>
      <c r="N35" s="426">
        <v>2.12</v>
      </c>
      <c r="O35" s="118" t="s">
        <v>38</v>
      </c>
      <c r="P35" s="315" t="s">
        <v>77</v>
      </c>
      <c r="Q35" s="197"/>
      <c r="R35" s="215"/>
      <c r="S35" s="346"/>
    </row>
    <row r="36" spans="3:19">
      <c r="C36" s="302"/>
      <c r="D36" s="1112" t="s">
        <v>94</v>
      </c>
      <c r="E36" s="1112"/>
      <c r="F36" s="1112"/>
      <c r="G36" s="1113"/>
      <c r="H36" s="1105" t="s">
        <v>95</v>
      </c>
      <c r="I36" s="1106"/>
      <c r="J36" s="1106"/>
      <c r="K36" s="1114"/>
      <c r="L36" s="333" t="s">
        <v>8</v>
      </c>
      <c r="M36" s="109"/>
      <c r="N36" s="427">
        <v>1</v>
      </c>
      <c r="O36" s="395" t="s">
        <v>9</v>
      </c>
      <c r="P36" s="335"/>
      <c r="Q36" s="352"/>
      <c r="R36" s="226"/>
      <c r="S36" s="348"/>
    </row>
    <row r="37" spans="3:19">
      <c r="C37" s="302"/>
      <c r="D37" s="1112"/>
      <c r="E37" s="1112"/>
      <c r="F37" s="1112"/>
      <c r="G37" s="1113"/>
      <c r="H37" s="1105"/>
      <c r="I37" s="1106"/>
      <c r="J37" s="1106"/>
      <c r="K37" s="1114"/>
      <c r="L37" s="333" t="s">
        <v>66</v>
      </c>
      <c r="M37" s="109"/>
      <c r="N37" s="428">
        <v>58</v>
      </c>
      <c r="O37" s="395" t="s">
        <v>73</v>
      </c>
      <c r="P37" s="335"/>
      <c r="Q37" s="352"/>
      <c r="R37" s="226"/>
      <c r="S37" s="348"/>
    </row>
    <row r="38" spans="3:19">
      <c r="C38" s="302"/>
      <c r="D38" s="1112"/>
      <c r="E38" s="1112"/>
      <c r="F38" s="1112"/>
      <c r="G38" s="1113"/>
      <c r="H38" s="1105"/>
      <c r="I38" s="1106"/>
      <c r="J38" s="1106"/>
      <c r="K38" s="1114"/>
      <c r="L38" s="333" t="s">
        <v>81</v>
      </c>
      <c r="M38" s="109"/>
      <c r="N38" s="428">
        <v>0.8</v>
      </c>
      <c r="O38" s="395" t="s">
        <v>70</v>
      </c>
      <c r="P38" s="335"/>
      <c r="Q38" s="352" t="s">
        <v>96</v>
      </c>
      <c r="R38" s="226" t="s">
        <v>11</v>
      </c>
      <c r="S38" s="348"/>
    </row>
    <row r="39" spans="3:19">
      <c r="C39" s="302"/>
      <c r="D39" s="1112"/>
      <c r="E39" s="1112"/>
      <c r="F39" s="1112"/>
      <c r="G39" s="1113"/>
      <c r="H39" s="1105"/>
      <c r="I39" s="1106"/>
      <c r="J39" s="1106"/>
      <c r="K39" s="1114"/>
      <c r="L39" s="333" t="s">
        <v>97</v>
      </c>
      <c r="M39" s="109"/>
      <c r="N39" s="427">
        <v>6.06</v>
      </c>
      <c r="O39" s="395" t="s">
        <v>98</v>
      </c>
      <c r="P39" s="335"/>
      <c r="Q39" s="352"/>
      <c r="R39" s="226"/>
      <c r="S39" s="348"/>
    </row>
    <row r="40" spans="3:19">
      <c r="C40" s="302"/>
      <c r="D40" s="1112"/>
      <c r="E40" s="1112"/>
      <c r="F40" s="1112"/>
      <c r="G40" s="1113"/>
      <c r="H40" s="1105"/>
      <c r="I40" s="1106"/>
      <c r="J40" s="1106"/>
      <c r="K40" s="1114"/>
      <c r="L40" s="333" t="s">
        <v>72</v>
      </c>
      <c r="M40" s="109"/>
      <c r="N40" s="427">
        <v>58</v>
      </c>
      <c r="O40" s="395" t="s">
        <v>73</v>
      </c>
      <c r="P40" s="335"/>
      <c r="Q40" s="352"/>
      <c r="R40" s="226"/>
      <c r="S40" s="348"/>
    </row>
    <row r="41" spans="3:19" ht="14.25" customHeight="1">
      <c r="C41" s="302"/>
      <c r="D41" s="1112"/>
      <c r="E41" s="1112"/>
      <c r="F41" s="1112"/>
      <c r="G41" s="1113"/>
      <c r="H41" s="1105"/>
      <c r="I41" s="1106"/>
      <c r="J41" s="1106"/>
      <c r="K41" s="1114"/>
      <c r="L41" s="1105" t="s">
        <v>93</v>
      </c>
      <c r="M41" s="1106"/>
      <c r="N41" s="429">
        <v>88</v>
      </c>
      <c r="O41" s="395" t="s">
        <v>51</v>
      </c>
      <c r="P41" s="335" t="s">
        <v>52</v>
      </c>
      <c r="Q41" s="353"/>
      <c r="R41" s="154"/>
      <c r="S41" s="348"/>
    </row>
    <row r="42" spans="3:19">
      <c r="C42" s="370"/>
      <c r="D42" s="1116"/>
      <c r="E42" s="1116"/>
      <c r="F42" s="1116"/>
      <c r="G42" s="1117"/>
      <c r="H42" s="1118" t="s">
        <v>99</v>
      </c>
      <c r="I42" s="1119"/>
      <c r="J42" s="1119"/>
      <c r="K42" s="1128"/>
      <c r="L42" s="394" t="s">
        <v>14</v>
      </c>
      <c r="M42" s="110"/>
      <c r="N42" s="126">
        <v>10</v>
      </c>
      <c r="O42" s="127" t="s">
        <v>9</v>
      </c>
      <c r="P42" s="396"/>
      <c r="Q42" s="206" t="s">
        <v>100</v>
      </c>
      <c r="R42" s="227" t="s">
        <v>101</v>
      </c>
      <c r="S42" s="348"/>
    </row>
    <row r="43" spans="3:19">
      <c r="C43" s="370"/>
      <c r="D43" s="275" t="s">
        <v>102</v>
      </c>
      <c r="E43" s="275"/>
      <c r="F43" s="275"/>
      <c r="G43" s="371"/>
      <c r="H43" s="1118"/>
      <c r="I43" s="1119"/>
      <c r="J43" s="1119"/>
      <c r="K43" s="1128"/>
      <c r="L43" s="394" t="s">
        <v>72</v>
      </c>
      <c r="M43" s="110"/>
      <c r="N43" s="126">
        <v>58</v>
      </c>
      <c r="O43" s="127" t="s">
        <v>73</v>
      </c>
      <c r="P43" s="397"/>
      <c r="Q43" s="206" t="s">
        <v>103</v>
      </c>
      <c r="R43" s="228" t="s">
        <v>104</v>
      </c>
      <c r="S43" s="410"/>
    </row>
    <row r="44" spans="3:19">
      <c r="C44" s="370"/>
      <c r="D44" s="275"/>
      <c r="E44" s="275"/>
      <c r="F44" s="275"/>
      <c r="G44" s="371"/>
      <c r="H44" s="1118"/>
      <c r="I44" s="1119"/>
      <c r="J44" s="1119"/>
      <c r="K44" s="1128"/>
      <c r="L44" s="394" t="s">
        <v>105</v>
      </c>
      <c r="M44" s="110"/>
      <c r="N44" s="126">
        <v>2</v>
      </c>
      <c r="O44" s="127" t="s">
        <v>73</v>
      </c>
      <c r="P44" s="397"/>
      <c r="Q44" s="207"/>
      <c r="R44" s="228"/>
      <c r="S44" s="410"/>
    </row>
    <row r="45" spans="3:19" ht="26.25" customHeight="1">
      <c r="C45" s="370"/>
      <c r="D45" s="259"/>
      <c r="E45" s="259"/>
      <c r="F45" s="259"/>
      <c r="G45" s="371"/>
      <c r="H45" s="1118"/>
      <c r="I45" s="1119"/>
      <c r="J45" s="1119"/>
      <c r="K45" s="1128"/>
      <c r="L45" s="1118" t="s">
        <v>93</v>
      </c>
      <c r="M45" s="1119"/>
      <c r="N45" s="128">
        <v>75</v>
      </c>
      <c r="O45" s="127" t="s">
        <v>51</v>
      </c>
      <c r="P45" s="396" t="s">
        <v>52</v>
      </c>
      <c r="Q45" s="208"/>
      <c r="R45" s="229"/>
      <c r="S45" s="347"/>
    </row>
    <row r="46" spans="3:19">
      <c r="C46" s="297"/>
      <c r="D46" s="258"/>
      <c r="E46" s="258"/>
      <c r="F46" s="258"/>
      <c r="G46" s="298"/>
      <c r="H46" s="1120" t="s">
        <v>106</v>
      </c>
      <c r="I46" s="1121"/>
      <c r="J46" s="1121"/>
      <c r="K46" s="1122"/>
      <c r="L46" s="314" t="s">
        <v>8</v>
      </c>
      <c r="M46" s="111"/>
      <c r="N46" s="129">
        <v>15</v>
      </c>
      <c r="O46" s="119" t="s">
        <v>9</v>
      </c>
      <c r="P46" s="326"/>
      <c r="Q46" s="201"/>
      <c r="R46" s="220"/>
      <c r="S46" s="347"/>
    </row>
    <row r="47" spans="3:19">
      <c r="C47" s="297"/>
      <c r="D47" s="258"/>
      <c r="E47" s="258"/>
      <c r="F47" s="258"/>
      <c r="G47" s="298"/>
      <c r="H47" s="1120"/>
      <c r="I47" s="1121"/>
      <c r="J47" s="1121"/>
      <c r="K47" s="1122"/>
      <c r="L47" s="314" t="s">
        <v>72</v>
      </c>
      <c r="M47" s="111"/>
      <c r="N47" s="129">
        <v>61</v>
      </c>
      <c r="O47" s="119" t="s">
        <v>73</v>
      </c>
      <c r="P47" s="326"/>
      <c r="Q47" s="201" t="s">
        <v>107</v>
      </c>
      <c r="R47" s="220" t="s">
        <v>11</v>
      </c>
      <c r="S47" s="347"/>
    </row>
    <row r="48" spans="3:19" s="8" customFormat="1">
      <c r="C48" s="297"/>
      <c r="D48" s="262" t="s">
        <v>108</v>
      </c>
      <c r="E48" s="262"/>
      <c r="F48" s="262"/>
      <c r="G48" s="372"/>
      <c r="H48" s="1120"/>
      <c r="I48" s="1121"/>
      <c r="J48" s="1121"/>
      <c r="K48" s="1122"/>
      <c r="L48" s="314" t="s">
        <v>109</v>
      </c>
      <c r="M48" s="111"/>
      <c r="N48" s="129">
        <v>61</v>
      </c>
      <c r="O48" s="119" t="s">
        <v>73</v>
      </c>
      <c r="P48" s="326"/>
      <c r="Q48" s="201"/>
      <c r="R48" s="220"/>
      <c r="S48" s="411"/>
    </row>
    <row r="49" spans="3:19" s="8" customFormat="1">
      <c r="C49" s="297"/>
      <c r="D49" s="258"/>
      <c r="E49" s="258"/>
      <c r="F49" s="258"/>
      <c r="G49" s="298"/>
      <c r="H49" s="1120"/>
      <c r="I49" s="1121"/>
      <c r="J49" s="1121"/>
      <c r="K49" s="1122"/>
      <c r="L49" s="1120" t="s">
        <v>93</v>
      </c>
      <c r="M49" s="1121"/>
      <c r="N49" s="425">
        <v>80</v>
      </c>
      <c r="O49" s="119" t="s">
        <v>51</v>
      </c>
      <c r="P49" s="326" t="s">
        <v>52</v>
      </c>
      <c r="Q49" s="209"/>
      <c r="R49" s="230"/>
      <c r="S49" s="411"/>
    </row>
    <row r="50" spans="3:19" s="8" customFormat="1">
      <c r="C50" s="297"/>
      <c r="D50" s="258"/>
      <c r="E50" s="258"/>
      <c r="F50" s="258"/>
      <c r="G50" s="298"/>
      <c r="H50" s="1120"/>
      <c r="I50" s="1121"/>
      <c r="J50" s="1121"/>
      <c r="K50" s="1122"/>
      <c r="L50" s="314" t="s">
        <v>110</v>
      </c>
      <c r="M50" s="111"/>
      <c r="N50" s="129">
        <v>60</v>
      </c>
      <c r="O50" s="119" t="s">
        <v>73</v>
      </c>
      <c r="P50" s="398"/>
      <c r="Q50" s="201"/>
      <c r="R50" s="220"/>
      <c r="S50" s="411"/>
    </row>
    <row r="51" spans="3:19" s="8" customFormat="1" ht="14.45" customHeight="1">
      <c r="C51" s="292"/>
      <c r="D51" s="256"/>
      <c r="E51" s="261"/>
      <c r="F51" s="261"/>
      <c r="G51" s="373"/>
      <c r="H51" s="1077" t="s">
        <v>111</v>
      </c>
      <c r="I51" s="1078"/>
      <c r="J51" s="1078"/>
      <c r="K51" s="1079"/>
      <c r="L51" s="319" t="s">
        <v>14</v>
      </c>
      <c r="M51" s="107"/>
      <c r="N51" s="131">
        <v>30</v>
      </c>
      <c r="O51" s="118" t="s">
        <v>9</v>
      </c>
      <c r="P51" s="321"/>
      <c r="Q51" s="206" t="s">
        <v>112</v>
      </c>
      <c r="R51" s="227" t="s">
        <v>101</v>
      </c>
      <c r="S51" s="412"/>
    </row>
    <row r="52" spans="3:19" s="8" customFormat="1" ht="14.45" customHeight="1">
      <c r="C52" s="292"/>
      <c r="D52" s="256" t="s">
        <v>113</v>
      </c>
      <c r="E52" s="261"/>
      <c r="F52" s="261"/>
      <c r="G52" s="373"/>
      <c r="H52" s="1077"/>
      <c r="I52" s="1078"/>
      <c r="J52" s="1078"/>
      <c r="K52" s="1079"/>
      <c r="L52" s="319" t="s">
        <v>72</v>
      </c>
      <c r="M52" s="107"/>
      <c r="N52" s="131">
        <v>61</v>
      </c>
      <c r="O52" s="118" t="s">
        <v>73</v>
      </c>
      <c r="P52" s="321"/>
      <c r="Q52" s="206" t="s">
        <v>114</v>
      </c>
      <c r="R52" s="228" t="s">
        <v>104</v>
      </c>
      <c r="S52" s="412"/>
    </row>
    <row r="53" spans="3:19" s="8" customFormat="1">
      <c r="C53" s="292"/>
      <c r="D53" s="256"/>
      <c r="E53" s="256"/>
      <c r="F53" s="256"/>
      <c r="G53" s="293"/>
      <c r="H53" s="1077"/>
      <c r="I53" s="1078"/>
      <c r="J53" s="1078"/>
      <c r="K53" s="1079"/>
      <c r="L53" s="319" t="s">
        <v>105</v>
      </c>
      <c r="M53" s="107"/>
      <c r="N53" s="131">
        <v>2</v>
      </c>
      <c r="O53" s="118" t="s">
        <v>73</v>
      </c>
      <c r="P53" s="321"/>
      <c r="Q53" s="206"/>
      <c r="R53" s="227"/>
      <c r="S53" s="347"/>
    </row>
    <row r="54" spans="3:19" s="8" customFormat="1">
      <c r="C54" s="292"/>
      <c r="D54" s="256"/>
      <c r="E54" s="256"/>
      <c r="F54" s="256"/>
      <c r="G54" s="293"/>
      <c r="H54" s="1077"/>
      <c r="I54" s="1078"/>
      <c r="J54" s="1078"/>
      <c r="K54" s="1079"/>
      <c r="L54" s="1077" t="s">
        <v>93</v>
      </c>
      <c r="M54" s="1078"/>
      <c r="N54" s="426">
        <v>72</v>
      </c>
      <c r="O54" s="118" t="s">
        <v>51</v>
      </c>
      <c r="P54" s="321" t="s">
        <v>52</v>
      </c>
      <c r="Q54" s="206"/>
      <c r="R54" s="228"/>
      <c r="S54" s="347"/>
    </row>
    <row r="55" spans="3:19" s="8" customFormat="1" ht="15.75" customHeight="1">
      <c r="C55" s="297"/>
      <c r="D55" s="258"/>
      <c r="E55" s="258"/>
      <c r="F55" s="258"/>
      <c r="G55" s="298"/>
      <c r="H55" s="1120" t="s">
        <v>106</v>
      </c>
      <c r="I55" s="1089"/>
      <c r="J55" s="1089"/>
      <c r="K55" s="1090"/>
      <c r="L55" s="314" t="s">
        <v>8</v>
      </c>
      <c r="M55" s="111"/>
      <c r="N55" s="129">
        <v>15</v>
      </c>
      <c r="O55" s="119" t="s">
        <v>9</v>
      </c>
      <c r="P55" s="326"/>
      <c r="Q55" s="451"/>
      <c r="R55" s="231"/>
      <c r="S55" s="347"/>
    </row>
    <row r="56" spans="3:19" s="8" customFormat="1" ht="15.75" customHeight="1">
      <c r="C56" s="297"/>
      <c r="D56" s="258"/>
      <c r="E56" s="258"/>
      <c r="F56" s="258"/>
      <c r="G56" s="298"/>
      <c r="H56" s="1120"/>
      <c r="I56" s="1089"/>
      <c r="J56" s="1089"/>
      <c r="K56" s="1090"/>
      <c r="L56" s="314" t="s">
        <v>72</v>
      </c>
      <c r="M56" s="111"/>
      <c r="N56" s="129">
        <v>64</v>
      </c>
      <c r="O56" s="119" t="s">
        <v>73</v>
      </c>
      <c r="P56" s="326"/>
      <c r="Q56" s="201" t="s">
        <v>115</v>
      </c>
      <c r="R56" s="220" t="s">
        <v>11</v>
      </c>
      <c r="S56" s="347"/>
    </row>
    <row r="57" spans="3:19" s="8" customFormat="1" ht="15.75" customHeight="1">
      <c r="C57" s="297"/>
      <c r="D57" s="262" t="s">
        <v>116</v>
      </c>
      <c r="E57" s="258"/>
      <c r="F57" s="258"/>
      <c r="G57" s="298"/>
      <c r="H57" s="1120"/>
      <c r="I57" s="1089"/>
      <c r="J57" s="1089"/>
      <c r="K57" s="1090"/>
      <c r="L57" s="314" t="s">
        <v>109</v>
      </c>
      <c r="M57" s="111"/>
      <c r="N57" s="129">
        <v>64</v>
      </c>
      <c r="O57" s="119" t="s">
        <v>73</v>
      </c>
      <c r="P57" s="326"/>
      <c r="Q57" s="451"/>
      <c r="R57" s="231"/>
      <c r="S57" s="347"/>
    </row>
    <row r="58" spans="3:19" s="8" customFormat="1" ht="15.75" customHeight="1">
      <c r="C58" s="297"/>
      <c r="D58" s="258"/>
      <c r="E58" s="258"/>
      <c r="F58" s="258"/>
      <c r="G58" s="298"/>
      <c r="H58" s="1120"/>
      <c r="I58" s="1089"/>
      <c r="J58" s="1089"/>
      <c r="K58" s="1090"/>
      <c r="L58" s="1120" t="s">
        <v>93</v>
      </c>
      <c r="M58" s="1121"/>
      <c r="N58" s="425">
        <v>75</v>
      </c>
      <c r="O58" s="119" t="s">
        <v>51</v>
      </c>
      <c r="P58" s="326" t="s">
        <v>52</v>
      </c>
      <c r="Q58" s="451"/>
      <c r="R58" s="231"/>
      <c r="S58" s="347"/>
    </row>
    <row r="59" spans="3:19" s="8" customFormat="1" ht="15.75" customHeight="1">
      <c r="C59" s="297"/>
      <c r="D59" s="258"/>
      <c r="E59" s="258"/>
      <c r="F59" s="258"/>
      <c r="G59" s="298"/>
      <c r="H59" s="1088"/>
      <c r="I59" s="1089"/>
      <c r="J59" s="1089"/>
      <c r="K59" s="1090"/>
      <c r="L59" s="314" t="s">
        <v>110</v>
      </c>
      <c r="M59" s="111"/>
      <c r="N59" s="129">
        <v>63</v>
      </c>
      <c r="O59" s="119" t="s">
        <v>73</v>
      </c>
      <c r="P59" s="398"/>
      <c r="Q59" s="451"/>
      <c r="R59" s="231"/>
      <c r="S59" s="1126"/>
    </row>
    <row r="60" spans="3:19" s="8" customFormat="1">
      <c r="C60" s="370"/>
      <c r="D60" s="259"/>
      <c r="E60" s="259"/>
      <c r="F60" s="259"/>
      <c r="G60" s="371"/>
      <c r="H60" s="1118" t="s">
        <v>111</v>
      </c>
      <c r="I60" s="1119"/>
      <c r="J60" s="1119"/>
      <c r="K60" s="1128"/>
      <c r="L60" s="394" t="s">
        <v>14</v>
      </c>
      <c r="M60" s="110"/>
      <c r="N60" s="126">
        <v>30</v>
      </c>
      <c r="O60" s="127" t="s">
        <v>9</v>
      </c>
      <c r="P60" s="396"/>
      <c r="Q60" s="206" t="s">
        <v>112</v>
      </c>
      <c r="R60" s="227" t="s">
        <v>101</v>
      </c>
      <c r="S60" s="1127"/>
    </row>
    <row r="61" spans="3:19" s="8" customFormat="1">
      <c r="C61" s="370"/>
      <c r="D61" s="1116"/>
      <c r="E61" s="1116"/>
      <c r="F61" s="1116"/>
      <c r="G61" s="1117"/>
      <c r="H61" s="1118"/>
      <c r="I61" s="1119"/>
      <c r="J61" s="1119"/>
      <c r="K61" s="1128"/>
      <c r="L61" s="394" t="s">
        <v>72</v>
      </c>
      <c r="M61" s="110"/>
      <c r="N61" s="126">
        <v>64</v>
      </c>
      <c r="O61" s="127" t="s">
        <v>73</v>
      </c>
      <c r="P61" s="397"/>
      <c r="Q61" s="206" t="s">
        <v>117</v>
      </c>
      <c r="R61" s="228" t="s">
        <v>104</v>
      </c>
      <c r="S61" s="1127"/>
    </row>
    <row r="62" spans="3:19" s="8" customFormat="1">
      <c r="C62" s="370"/>
      <c r="D62" s="259" t="s">
        <v>118</v>
      </c>
      <c r="E62" s="259"/>
      <c r="F62" s="259"/>
      <c r="G62" s="371"/>
      <c r="H62" s="1118"/>
      <c r="I62" s="1119"/>
      <c r="J62" s="1119"/>
      <c r="K62" s="1128"/>
      <c r="L62" s="394" t="s">
        <v>105</v>
      </c>
      <c r="M62" s="110"/>
      <c r="N62" s="126">
        <v>2</v>
      </c>
      <c r="O62" s="127" t="s">
        <v>73</v>
      </c>
      <c r="P62" s="397"/>
      <c r="Q62" s="206"/>
      <c r="R62" s="227"/>
      <c r="S62" s="1127"/>
    </row>
    <row r="63" spans="3:19" s="8" customFormat="1" ht="14.45" customHeight="1">
      <c r="C63" s="370"/>
      <c r="D63" s="259"/>
      <c r="E63" s="259"/>
      <c r="F63" s="259"/>
      <c r="G63" s="371"/>
      <c r="H63" s="1118"/>
      <c r="I63" s="1119"/>
      <c r="J63" s="1119"/>
      <c r="K63" s="1128"/>
      <c r="L63" s="1118" t="s">
        <v>93</v>
      </c>
      <c r="M63" s="1119"/>
      <c r="N63" s="128">
        <v>65</v>
      </c>
      <c r="O63" s="127" t="s">
        <v>51</v>
      </c>
      <c r="P63" s="396" t="s">
        <v>52</v>
      </c>
      <c r="Q63" s="206"/>
      <c r="R63" s="227"/>
      <c r="S63" s="1127"/>
    </row>
    <row r="64" spans="3:19" s="8" customFormat="1">
      <c r="C64" s="457"/>
      <c r="D64" s="458"/>
      <c r="E64" s="458"/>
      <c r="F64" s="458"/>
      <c r="G64" s="459"/>
      <c r="H64" s="1124" t="s">
        <v>106</v>
      </c>
      <c r="I64" s="1125"/>
      <c r="J64" s="1125"/>
      <c r="K64" s="1130"/>
      <c r="L64" s="406" t="s">
        <v>8</v>
      </c>
      <c r="M64" s="409"/>
      <c r="N64" s="438">
        <v>15</v>
      </c>
      <c r="O64" s="407" t="s">
        <v>9</v>
      </c>
      <c r="P64" s="408"/>
      <c r="Q64" s="439"/>
      <c r="R64" s="359"/>
      <c r="S64" s="411"/>
    </row>
    <row r="65" spans="3:19" s="8" customFormat="1">
      <c r="C65" s="457"/>
      <c r="D65" s="458"/>
      <c r="E65" s="458"/>
      <c r="F65" s="458"/>
      <c r="G65" s="459"/>
      <c r="H65" s="1124"/>
      <c r="I65" s="1125"/>
      <c r="J65" s="1125"/>
      <c r="K65" s="1130"/>
      <c r="L65" s="406" t="s">
        <v>72</v>
      </c>
      <c r="M65" s="409"/>
      <c r="N65" s="438">
        <v>72</v>
      </c>
      <c r="O65" s="407" t="s">
        <v>73</v>
      </c>
      <c r="P65" s="408"/>
      <c r="Q65" s="439" t="s">
        <v>119</v>
      </c>
      <c r="R65" s="359" t="s">
        <v>11</v>
      </c>
      <c r="S65" s="411"/>
    </row>
    <row r="66" spans="3:19" s="8" customFormat="1">
      <c r="C66" s="457"/>
      <c r="D66" s="458" t="s">
        <v>120</v>
      </c>
      <c r="E66" s="458"/>
      <c r="F66" s="458"/>
      <c r="G66" s="459"/>
      <c r="H66" s="1124"/>
      <c r="I66" s="1125"/>
      <c r="J66" s="1125"/>
      <c r="K66" s="1130"/>
      <c r="L66" s="406" t="s">
        <v>109</v>
      </c>
      <c r="M66" s="409"/>
      <c r="N66" s="438">
        <v>72</v>
      </c>
      <c r="O66" s="407" t="s">
        <v>73</v>
      </c>
      <c r="P66" s="408"/>
      <c r="Q66" s="439"/>
      <c r="R66" s="359"/>
      <c r="S66" s="411"/>
    </row>
    <row r="67" spans="3:19" s="8" customFormat="1">
      <c r="C67" s="457"/>
      <c r="D67" s="458"/>
      <c r="E67" s="458"/>
      <c r="F67" s="458"/>
      <c r="G67" s="459"/>
      <c r="H67" s="1124"/>
      <c r="I67" s="1125"/>
      <c r="J67" s="1125"/>
      <c r="K67" s="1130"/>
      <c r="L67" s="1124" t="s">
        <v>93</v>
      </c>
      <c r="M67" s="1125"/>
      <c r="N67" s="441">
        <v>38</v>
      </c>
      <c r="O67" s="407" t="s">
        <v>51</v>
      </c>
      <c r="P67" s="408" t="s">
        <v>52</v>
      </c>
      <c r="Q67" s="439"/>
      <c r="R67" s="359"/>
      <c r="S67" s="412"/>
    </row>
    <row r="68" spans="3:19" s="8" customFormat="1">
      <c r="C68" s="457"/>
      <c r="D68" s="458"/>
      <c r="E68" s="458"/>
      <c r="F68" s="458"/>
      <c r="G68" s="459"/>
      <c r="H68" s="1124"/>
      <c r="I68" s="1125"/>
      <c r="J68" s="1125"/>
      <c r="K68" s="1130"/>
      <c r="L68" s="406" t="s">
        <v>110</v>
      </c>
      <c r="M68" s="409"/>
      <c r="N68" s="438">
        <v>71</v>
      </c>
      <c r="O68" s="407" t="s">
        <v>73</v>
      </c>
      <c r="P68" s="460"/>
      <c r="Q68" s="461"/>
      <c r="R68" s="462"/>
      <c r="S68" s="347"/>
    </row>
    <row r="69" spans="3:19" s="8" customFormat="1">
      <c r="C69" s="292"/>
      <c r="D69" s="256"/>
      <c r="E69" s="256"/>
      <c r="F69" s="256"/>
      <c r="G69" s="293"/>
      <c r="H69" s="1077" t="s">
        <v>111</v>
      </c>
      <c r="I69" s="1078"/>
      <c r="J69" s="1078"/>
      <c r="K69" s="1079"/>
      <c r="L69" s="319" t="s">
        <v>14</v>
      </c>
      <c r="M69" s="107"/>
      <c r="N69" s="131">
        <v>20</v>
      </c>
      <c r="O69" s="118" t="s">
        <v>9</v>
      </c>
      <c r="P69" s="321"/>
      <c r="Q69" s="206" t="s">
        <v>121</v>
      </c>
      <c r="R69" s="227" t="s">
        <v>101</v>
      </c>
      <c r="S69" s="411"/>
    </row>
    <row r="70" spans="3:19" s="8" customFormat="1">
      <c r="C70" s="292"/>
      <c r="D70" s="1123" t="s">
        <v>122</v>
      </c>
      <c r="E70" s="1123"/>
      <c r="F70" s="256"/>
      <c r="G70" s="293"/>
      <c r="H70" s="1077"/>
      <c r="I70" s="1078"/>
      <c r="J70" s="1078"/>
      <c r="K70" s="1079"/>
      <c r="L70" s="319" t="s">
        <v>72</v>
      </c>
      <c r="M70" s="107"/>
      <c r="N70" s="131">
        <v>72</v>
      </c>
      <c r="O70" s="118" t="s">
        <v>73</v>
      </c>
      <c r="P70" s="321"/>
      <c r="Q70" s="206" t="s">
        <v>123</v>
      </c>
      <c r="R70" s="228" t="s">
        <v>104</v>
      </c>
      <c r="S70" s="411"/>
    </row>
    <row r="71" spans="3:19" s="8" customFormat="1">
      <c r="C71" s="292"/>
      <c r="D71" s="256"/>
      <c r="E71" s="256"/>
      <c r="F71" s="256"/>
      <c r="G71" s="293"/>
      <c r="H71" s="1077"/>
      <c r="I71" s="1078"/>
      <c r="J71" s="1078"/>
      <c r="K71" s="1079"/>
      <c r="L71" s="319" t="s">
        <v>105</v>
      </c>
      <c r="M71" s="107"/>
      <c r="N71" s="131">
        <v>2</v>
      </c>
      <c r="O71" s="118" t="s">
        <v>73</v>
      </c>
      <c r="P71" s="321"/>
      <c r="Q71" s="210"/>
      <c r="R71" s="234"/>
      <c r="S71" s="411"/>
    </row>
    <row r="72" spans="3:19" s="8" customFormat="1">
      <c r="C72" s="292"/>
      <c r="D72" s="256"/>
      <c r="E72" s="256"/>
      <c r="F72" s="256"/>
      <c r="G72" s="293"/>
      <c r="H72" s="1077"/>
      <c r="I72" s="1078"/>
      <c r="J72" s="1078"/>
      <c r="K72" s="1079"/>
      <c r="L72" s="1077" t="s">
        <v>93</v>
      </c>
      <c r="M72" s="1078"/>
      <c r="N72" s="426">
        <v>60</v>
      </c>
      <c r="O72" s="118" t="s">
        <v>51</v>
      </c>
      <c r="P72" s="321" t="s">
        <v>52</v>
      </c>
      <c r="Q72" s="210"/>
      <c r="R72" s="234"/>
      <c r="S72" s="412"/>
    </row>
    <row r="73" spans="3:19" s="8" customFormat="1">
      <c r="C73" s="297"/>
      <c r="D73" s="258"/>
      <c r="E73" s="258"/>
      <c r="F73" s="258"/>
      <c r="G73" s="298"/>
      <c r="H73" s="1120" t="s">
        <v>124</v>
      </c>
      <c r="I73" s="1089"/>
      <c r="J73" s="1089"/>
      <c r="K73" s="1090"/>
      <c r="L73" s="314" t="s">
        <v>8</v>
      </c>
      <c r="M73" s="111"/>
      <c r="N73" s="129">
        <v>1</v>
      </c>
      <c r="O73" s="119" t="s">
        <v>9</v>
      </c>
      <c r="P73" s="326"/>
      <c r="Q73" s="201"/>
      <c r="R73" s="220"/>
      <c r="S73" s="347"/>
    </row>
    <row r="74" spans="3:19" s="8" customFormat="1">
      <c r="C74" s="297"/>
      <c r="D74" s="258" t="s">
        <v>125</v>
      </c>
      <c r="E74" s="258"/>
      <c r="F74" s="258"/>
      <c r="G74" s="298"/>
      <c r="H74" s="1088"/>
      <c r="I74" s="1089"/>
      <c r="J74" s="1089"/>
      <c r="K74" s="1090"/>
      <c r="L74" s="399" t="s">
        <v>126</v>
      </c>
      <c r="M74" s="111"/>
      <c r="N74" s="137">
        <v>0</v>
      </c>
      <c r="O74" s="119" t="s">
        <v>36</v>
      </c>
      <c r="P74" s="326"/>
      <c r="Q74" s="201"/>
      <c r="R74" s="220"/>
      <c r="S74" s="347"/>
    </row>
    <row r="75" spans="3:19" s="8" customFormat="1">
      <c r="C75" s="297"/>
      <c r="D75" s="258"/>
      <c r="E75" s="258"/>
      <c r="F75" s="258"/>
      <c r="G75" s="298"/>
      <c r="H75" s="1088"/>
      <c r="I75" s="1089"/>
      <c r="J75" s="1089"/>
      <c r="K75" s="1090"/>
      <c r="L75" s="201" t="s">
        <v>127</v>
      </c>
      <c r="M75" s="111"/>
      <c r="N75" s="425">
        <v>2</v>
      </c>
      <c r="O75" s="119" t="s">
        <v>38</v>
      </c>
      <c r="P75" s="361" t="s">
        <v>39</v>
      </c>
      <c r="Q75" s="201"/>
      <c r="R75" s="220"/>
      <c r="S75" s="411"/>
    </row>
    <row r="76" spans="3:19" s="8" customFormat="1">
      <c r="C76" s="292"/>
      <c r="D76" s="256"/>
      <c r="E76" s="256"/>
      <c r="F76" s="256"/>
      <c r="G76" s="293"/>
      <c r="H76" s="1077" t="s">
        <v>106</v>
      </c>
      <c r="I76" s="1078"/>
      <c r="J76" s="1078"/>
      <c r="K76" s="1079"/>
      <c r="L76" s="319" t="s">
        <v>8</v>
      </c>
      <c r="M76" s="107"/>
      <c r="N76" s="131">
        <v>15</v>
      </c>
      <c r="O76" s="118" t="s">
        <v>9</v>
      </c>
      <c r="P76" s="321"/>
      <c r="Q76" s="197"/>
      <c r="R76" s="215"/>
      <c r="S76" s="411"/>
    </row>
    <row r="77" spans="3:19" s="8" customFormat="1">
      <c r="C77" s="292"/>
      <c r="D77" s="256"/>
      <c r="E77" s="256"/>
      <c r="F77" s="256"/>
      <c r="G77" s="293"/>
      <c r="H77" s="1077"/>
      <c r="I77" s="1078"/>
      <c r="J77" s="1078"/>
      <c r="K77" s="1079"/>
      <c r="L77" s="319" t="s">
        <v>72</v>
      </c>
      <c r="M77" s="107"/>
      <c r="N77" s="131">
        <v>78</v>
      </c>
      <c r="O77" s="118" t="s">
        <v>73</v>
      </c>
      <c r="P77" s="321"/>
      <c r="Q77" s="197" t="s">
        <v>128</v>
      </c>
      <c r="R77" s="215" t="s">
        <v>11</v>
      </c>
      <c r="S77" s="411"/>
    </row>
    <row r="78" spans="3:19" s="8" customFormat="1">
      <c r="C78" s="292"/>
      <c r="D78" s="256" t="s">
        <v>129</v>
      </c>
      <c r="E78" s="256"/>
      <c r="F78" s="256"/>
      <c r="G78" s="293"/>
      <c r="H78" s="1077"/>
      <c r="I78" s="1078"/>
      <c r="J78" s="1078"/>
      <c r="K78" s="1079"/>
      <c r="L78" s="319" t="s">
        <v>109</v>
      </c>
      <c r="M78" s="107"/>
      <c r="N78" s="131">
        <v>78</v>
      </c>
      <c r="O78" s="118" t="s">
        <v>73</v>
      </c>
      <c r="P78" s="321"/>
      <c r="Q78" s="197"/>
      <c r="R78" s="215"/>
      <c r="S78" s="347"/>
    </row>
    <row r="79" spans="3:19" s="8" customFormat="1">
      <c r="C79" s="292"/>
      <c r="D79" s="256"/>
      <c r="E79" s="256"/>
      <c r="F79" s="256"/>
      <c r="G79" s="293"/>
      <c r="H79" s="1077"/>
      <c r="I79" s="1078"/>
      <c r="J79" s="1078"/>
      <c r="K79" s="1079"/>
      <c r="L79" s="1077" t="s">
        <v>93</v>
      </c>
      <c r="M79" s="1078"/>
      <c r="N79" s="426">
        <v>65</v>
      </c>
      <c r="O79" s="118" t="s">
        <v>51</v>
      </c>
      <c r="P79" s="321" t="s">
        <v>52</v>
      </c>
      <c r="Q79" s="210"/>
      <c r="R79" s="234"/>
      <c r="S79" s="347"/>
    </row>
    <row r="80" spans="3:19" s="8" customFormat="1">
      <c r="C80" s="292"/>
      <c r="D80" s="256"/>
      <c r="E80" s="256"/>
      <c r="F80" s="256"/>
      <c r="G80" s="293"/>
      <c r="H80" s="1077"/>
      <c r="I80" s="1078"/>
      <c r="J80" s="1078"/>
      <c r="K80" s="1079"/>
      <c r="L80" s="319" t="s">
        <v>110</v>
      </c>
      <c r="M80" s="107"/>
      <c r="N80" s="131">
        <v>77.5</v>
      </c>
      <c r="O80" s="118" t="s">
        <v>73</v>
      </c>
      <c r="P80" s="400"/>
      <c r="Q80" s="210"/>
      <c r="R80" s="234"/>
      <c r="S80" s="347"/>
    </row>
    <row r="81" spans="3:19" ht="14.25" customHeight="1">
      <c r="C81" s="370"/>
      <c r="D81" s="259"/>
      <c r="E81" s="259"/>
      <c r="F81" s="259"/>
      <c r="G81" s="371"/>
      <c r="H81" s="1138" t="s">
        <v>130</v>
      </c>
      <c r="I81" s="1139"/>
      <c r="J81" s="1139"/>
      <c r="K81" s="1140"/>
      <c r="L81" s="394" t="s">
        <v>14</v>
      </c>
      <c r="M81" s="110"/>
      <c r="N81" s="126">
        <v>3</v>
      </c>
      <c r="O81" s="127" t="s">
        <v>9</v>
      </c>
      <c r="P81" s="396"/>
      <c r="Q81" s="206" t="s">
        <v>131</v>
      </c>
      <c r="R81" s="227" t="s">
        <v>101</v>
      </c>
      <c r="S81" s="346"/>
    </row>
    <row r="82" spans="3:19" ht="14.25" customHeight="1">
      <c r="C82" s="370"/>
      <c r="D82" s="259"/>
      <c r="E82" s="259"/>
      <c r="F82" s="259"/>
      <c r="G82" s="371"/>
      <c r="H82" s="1138"/>
      <c r="I82" s="1139"/>
      <c r="J82" s="1139"/>
      <c r="K82" s="1140"/>
      <c r="L82" s="394" t="s">
        <v>72</v>
      </c>
      <c r="M82" s="110"/>
      <c r="N82" s="126">
        <v>78</v>
      </c>
      <c r="O82" s="127" t="s">
        <v>73</v>
      </c>
      <c r="P82" s="397"/>
      <c r="Q82" s="206" t="s">
        <v>132</v>
      </c>
      <c r="R82" s="228" t="s">
        <v>104</v>
      </c>
      <c r="S82" s="346"/>
    </row>
    <row r="83" spans="3:19" ht="14.25" customHeight="1">
      <c r="C83" s="370"/>
      <c r="D83" s="259" t="s">
        <v>133</v>
      </c>
      <c r="E83" s="259"/>
      <c r="F83" s="259"/>
      <c r="G83" s="371"/>
      <c r="H83" s="1138"/>
      <c r="I83" s="1139"/>
      <c r="J83" s="1139"/>
      <c r="K83" s="1140"/>
      <c r="L83" s="394" t="s">
        <v>105</v>
      </c>
      <c r="M83" s="110"/>
      <c r="N83" s="126">
        <v>2</v>
      </c>
      <c r="O83" s="127" t="s">
        <v>73</v>
      </c>
      <c r="P83" s="397"/>
      <c r="Q83" s="206"/>
      <c r="R83" s="227"/>
      <c r="S83" s="346"/>
    </row>
    <row r="84" spans="3:19" ht="14.25" customHeight="1">
      <c r="C84" s="370"/>
      <c r="D84" s="259"/>
      <c r="E84" s="259"/>
      <c r="F84" s="259"/>
      <c r="G84" s="371"/>
      <c r="H84" s="1138"/>
      <c r="I84" s="1139"/>
      <c r="J84" s="1139"/>
      <c r="K84" s="1140"/>
      <c r="L84" s="1118" t="s">
        <v>93</v>
      </c>
      <c r="M84" s="1119"/>
      <c r="N84" s="128">
        <v>55</v>
      </c>
      <c r="O84" s="127" t="s">
        <v>51</v>
      </c>
      <c r="P84" s="396" t="s">
        <v>52</v>
      </c>
      <c r="Q84" s="207"/>
      <c r="R84" s="228"/>
      <c r="S84" s="346"/>
    </row>
    <row r="85" spans="3:19">
      <c r="C85" s="374"/>
      <c r="D85" s="368"/>
      <c r="E85" s="366"/>
      <c r="F85" s="366"/>
      <c r="G85" s="375"/>
      <c r="H85" s="1141"/>
      <c r="I85" s="1142"/>
      <c r="J85" s="1142"/>
      <c r="K85" s="1143"/>
      <c r="L85" s="401" t="s">
        <v>8</v>
      </c>
      <c r="M85" s="367"/>
      <c r="N85" s="430">
        <v>10</v>
      </c>
      <c r="O85" s="402" t="s">
        <v>9</v>
      </c>
      <c r="P85" s="403"/>
      <c r="Q85" s="1129"/>
      <c r="R85" s="431"/>
      <c r="S85" s="346"/>
    </row>
    <row r="86" spans="3:19">
      <c r="C86" s="374"/>
      <c r="D86" s="366"/>
      <c r="E86" s="366"/>
      <c r="F86" s="366"/>
      <c r="G86" s="375"/>
      <c r="H86" s="1141"/>
      <c r="I86" s="1142"/>
      <c r="J86" s="1142"/>
      <c r="K86" s="1143"/>
      <c r="L86" s="401" t="s">
        <v>72</v>
      </c>
      <c r="M86" s="367"/>
      <c r="N86" s="430">
        <v>78</v>
      </c>
      <c r="O86" s="402" t="s">
        <v>73</v>
      </c>
      <c r="P86" s="403"/>
      <c r="Q86" s="1129"/>
      <c r="R86" s="431"/>
      <c r="S86" s="346"/>
    </row>
    <row r="87" spans="3:19">
      <c r="C87" s="376"/>
      <c r="D87" s="366" t="s">
        <v>134</v>
      </c>
      <c r="E87" s="368"/>
      <c r="F87" s="368"/>
      <c r="G87" s="377"/>
      <c r="H87" s="401"/>
      <c r="I87" s="367"/>
      <c r="J87" s="367"/>
      <c r="K87" s="432"/>
      <c r="L87" s="1134" t="s">
        <v>93</v>
      </c>
      <c r="M87" s="1135"/>
      <c r="N87" s="433">
        <v>50</v>
      </c>
      <c r="O87" s="402" t="s">
        <v>51</v>
      </c>
      <c r="P87" s="403" t="s">
        <v>52</v>
      </c>
      <c r="Q87" s="404"/>
      <c r="R87" s="434"/>
      <c r="S87" s="346"/>
    </row>
    <row r="88" spans="3:19" ht="27.6">
      <c r="C88" s="376"/>
      <c r="D88" s="368"/>
      <c r="E88" s="368"/>
      <c r="F88" s="368"/>
      <c r="G88" s="377"/>
      <c r="H88" s="401"/>
      <c r="I88" s="367"/>
      <c r="J88" s="367"/>
      <c r="K88" s="432"/>
      <c r="L88" s="404" t="s">
        <v>76</v>
      </c>
      <c r="M88" s="367"/>
      <c r="N88" s="433">
        <v>1.24</v>
      </c>
      <c r="O88" s="402" t="s">
        <v>38</v>
      </c>
      <c r="P88" s="405" t="s">
        <v>77</v>
      </c>
      <c r="Q88" s="404"/>
      <c r="R88" s="434"/>
      <c r="S88" s="346"/>
    </row>
    <row r="89" spans="3:19">
      <c r="C89" s="378"/>
      <c r="D89" s="369"/>
      <c r="E89" s="369"/>
      <c r="F89" s="369"/>
      <c r="G89" s="379"/>
      <c r="H89" s="327"/>
      <c r="I89" s="108"/>
      <c r="J89" s="108"/>
      <c r="K89" s="435"/>
      <c r="L89" s="327" t="s">
        <v>8</v>
      </c>
      <c r="M89" s="108"/>
      <c r="N89" s="134">
        <v>12</v>
      </c>
      <c r="O89" s="117" t="s">
        <v>9</v>
      </c>
      <c r="P89" s="329"/>
      <c r="Q89" s="203"/>
      <c r="R89" s="222"/>
      <c r="S89" s="346"/>
    </row>
    <row r="90" spans="3:19">
      <c r="C90" s="378"/>
      <c r="D90" s="369"/>
      <c r="E90" s="369"/>
      <c r="F90" s="369"/>
      <c r="G90" s="379"/>
      <c r="H90" s="327"/>
      <c r="I90" s="108"/>
      <c r="J90" s="108"/>
      <c r="K90" s="435"/>
      <c r="L90" s="327" t="s">
        <v>14</v>
      </c>
      <c r="M90" s="108"/>
      <c r="N90" s="134">
        <v>3</v>
      </c>
      <c r="O90" s="117" t="s">
        <v>9</v>
      </c>
      <c r="P90" s="329" t="s">
        <v>62</v>
      </c>
      <c r="Q90" s="203" t="s">
        <v>135</v>
      </c>
      <c r="R90" s="222" t="s">
        <v>17</v>
      </c>
      <c r="S90" s="346"/>
    </row>
    <row r="91" spans="3:19">
      <c r="C91" s="378"/>
      <c r="D91" s="380" t="s">
        <v>136</v>
      </c>
      <c r="E91" s="369"/>
      <c r="F91" s="369"/>
      <c r="G91" s="379"/>
      <c r="H91" s="1131" t="s">
        <v>137</v>
      </c>
      <c r="I91" s="1132"/>
      <c r="J91" s="1132"/>
      <c r="K91" s="1133"/>
      <c r="L91" s="1136" t="s">
        <v>93</v>
      </c>
      <c r="M91" s="1137"/>
      <c r="N91" s="436">
        <v>40</v>
      </c>
      <c r="O91" s="117" t="s">
        <v>51</v>
      </c>
      <c r="P91" s="329" t="s">
        <v>52</v>
      </c>
      <c r="Q91" s="203" t="s">
        <v>138</v>
      </c>
      <c r="R91" s="222" t="s">
        <v>21</v>
      </c>
      <c r="S91" s="346"/>
    </row>
    <row r="92" spans="3:19">
      <c r="C92" s="378"/>
      <c r="D92" s="369"/>
      <c r="E92" s="369"/>
      <c r="F92" s="369"/>
      <c r="G92" s="379"/>
      <c r="H92" s="1131"/>
      <c r="I92" s="1132"/>
      <c r="J92" s="1132"/>
      <c r="K92" s="1133"/>
      <c r="L92" s="327" t="s">
        <v>139</v>
      </c>
      <c r="M92" s="108"/>
      <c r="N92" s="134">
        <v>35</v>
      </c>
      <c r="O92" s="117" t="s">
        <v>51</v>
      </c>
      <c r="P92" s="329" t="s">
        <v>140</v>
      </c>
      <c r="Q92" s="203"/>
      <c r="R92" s="222"/>
      <c r="S92" s="346"/>
    </row>
    <row r="93" spans="3:19">
      <c r="C93" s="378"/>
      <c r="D93" s="369"/>
      <c r="E93" s="369"/>
      <c r="F93" s="369"/>
      <c r="G93" s="379"/>
      <c r="H93" s="327"/>
      <c r="I93" s="108"/>
      <c r="J93" s="108"/>
      <c r="K93" s="435"/>
      <c r="L93" s="327" t="s">
        <v>141</v>
      </c>
      <c r="M93" s="108"/>
      <c r="N93" s="134">
        <v>0.1</v>
      </c>
      <c r="O93" s="117" t="s">
        <v>85</v>
      </c>
      <c r="P93" s="329"/>
      <c r="Q93" s="203"/>
      <c r="R93" s="222"/>
      <c r="S93" s="346"/>
    </row>
    <row r="94" spans="3:19">
      <c r="C94" s="378"/>
      <c r="D94" s="369"/>
      <c r="E94" s="369"/>
      <c r="F94" s="369"/>
      <c r="G94" s="379"/>
      <c r="H94" s="327"/>
      <c r="I94" s="108"/>
      <c r="J94" s="108"/>
      <c r="K94" s="435"/>
      <c r="L94" s="327" t="s">
        <v>142</v>
      </c>
      <c r="M94" s="108"/>
      <c r="N94" s="134">
        <v>50</v>
      </c>
      <c r="O94" s="117" t="s">
        <v>51</v>
      </c>
      <c r="P94" s="329" t="s">
        <v>140</v>
      </c>
      <c r="Q94" s="203"/>
      <c r="R94" s="222"/>
      <c r="S94" s="346"/>
    </row>
    <row r="95" spans="3:19">
      <c r="C95" s="378"/>
      <c r="D95" s="369"/>
      <c r="E95" s="369"/>
      <c r="F95" s="369"/>
      <c r="G95" s="379"/>
      <c r="H95" s="327"/>
      <c r="I95" s="108"/>
      <c r="J95" s="108"/>
      <c r="K95" s="435"/>
      <c r="L95" s="327" t="s">
        <v>143</v>
      </c>
      <c r="M95" s="108"/>
      <c r="N95" s="135">
        <v>0</v>
      </c>
      <c r="O95" s="117" t="s">
        <v>36</v>
      </c>
      <c r="P95" s="329"/>
      <c r="Q95" s="203"/>
      <c r="R95" s="222"/>
      <c r="S95" s="346"/>
    </row>
    <row r="96" spans="3:19" ht="15" customHeight="1">
      <c r="C96" s="381"/>
      <c r="D96" s="382"/>
      <c r="E96" s="382"/>
      <c r="F96" s="382"/>
      <c r="G96" s="383"/>
      <c r="H96" s="1077" t="s">
        <v>144</v>
      </c>
      <c r="I96" s="1078"/>
      <c r="J96" s="1078"/>
      <c r="K96" s="1079"/>
      <c r="L96" s="319" t="s">
        <v>8</v>
      </c>
      <c r="M96" s="107"/>
      <c r="N96" s="131">
        <v>2</v>
      </c>
      <c r="O96" s="118" t="s">
        <v>9</v>
      </c>
      <c r="P96" s="321"/>
      <c r="Q96" s="197"/>
      <c r="R96" s="215"/>
      <c r="S96" s="346"/>
    </row>
    <row r="97" spans="3:19" ht="15">
      <c r="C97" s="381"/>
      <c r="D97" s="279"/>
      <c r="E97" s="382"/>
      <c r="F97" s="382"/>
      <c r="G97" s="383"/>
      <c r="H97" s="1077"/>
      <c r="I97" s="1078"/>
      <c r="J97" s="1078"/>
      <c r="K97" s="1079"/>
      <c r="L97" s="319" t="s">
        <v>14</v>
      </c>
      <c r="M97" s="107"/>
      <c r="N97" s="131">
        <v>0.15</v>
      </c>
      <c r="O97" s="118" t="s">
        <v>9</v>
      </c>
      <c r="P97" s="321" t="s">
        <v>79</v>
      </c>
      <c r="Q97" s="197" t="s">
        <v>145</v>
      </c>
      <c r="R97" s="215" t="s">
        <v>17</v>
      </c>
      <c r="S97" s="346" t="s">
        <v>146</v>
      </c>
    </row>
    <row r="98" spans="3:19" ht="15" customHeight="1">
      <c r="C98" s="381"/>
      <c r="D98" s="382"/>
      <c r="E98" s="382"/>
      <c r="F98" s="382"/>
      <c r="G98" s="383"/>
      <c r="H98" s="1077"/>
      <c r="I98" s="1078"/>
      <c r="J98" s="1078"/>
      <c r="K98" s="1079"/>
      <c r="L98" s="319" t="s">
        <v>66</v>
      </c>
      <c r="M98" s="107"/>
      <c r="N98" s="136">
        <v>78</v>
      </c>
      <c r="O98" s="118" t="s">
        <v>73</v>
      </c>
      <c r="P98" s="321"/>
      <c r="Q98" s="197"/>
      <c r="R98" s="215"/>
      <c r="S98" s="346"/>
    </row>
    <row r="99" spans="3:19" ht="15" customHeight="1">
      <c r="C99" s="381"/>
      <c r="D99" s="279" t="s">
        <v>147</v>
      </c>
      <c r="E99" s="382"/>
      <c r="F99" s="382"/>
      <c r="G99" s="383"/>
      <c r="H99" s="1077"/>
      <c r="I99" s="1078"/>
      <c r="J99" s="1078"/>
      <c r="K99" s="1079"/>
      <c r="L99" s="319" t="s">
        <v>81</v>
      </c>
      <c r="M99" s="107"/>
      <c r="N99" s="136">
        <v>0.6</v>
      </c>
      <c r="O99" s="118" t="s">
        <v>70</v>
      </c>
      <c r="P99" s="321"/>
      <c r="Q99" s="197" t="s">
        <v>148</v>
      </c>
      <c r="R99" s="215" t="s">
        <v>21</v>
      </c>
      <c r="S99" s="346"/>
    </row>
    <row r="100" spans="3:19" s="12" customFormat="1" ht="18">
      <c r="C100" s="384"/>
      <c r="D100" s="385"/>
      <c r="E100" s="386"/>
      <c r="F100" s="386"/>
      <c r="G100" s="387"/>
      <c r="H100" s="1077"/>
      <c r="I100" s="1078"/>
      <c r="J100" s="1078"/>
      <c r="K100" s="1079"/>
      <c r="L100" s="1077" t="s">
        <v>93</v>
      </c>
      <c r="M100" s="1078"/>
      <c r="N100" s="426">
        <v>20</v>
      </c>
      <c r="O100" s="118" t="s">
        <v>51</v>
      </c>
      <c r="P100" s="321" t="s">
        <v>52</v>
      </c>
      <c r="Q100" s="197"/>
      <c r="R100" s="215"/>
      <c r="S100" s="413"/>
    </row>
    <row r="101" spans="3:19" s="12" customFormat="1" ht="18">
      <c r="C101" s="384"/>
      <c r="D101" s="385"/>
      <c r="E101" s="386"/>
      <c r="F101" s="386"/>
      <c r="G101" s="387"/>
      <c r="H101" s="1077"/>
      <c r="I101" s="1078"/>
      <c r="J101" s="1078"/>
      <c r="K101" s="1079"/>
      <c r="L101" s="319" t="s">
        <v>149</v>
      </c>
      <c r="M101" s="107"/>
      <c r="N101" s="131">
        <v>50</v>
      </c>
      <c r="O101" s="118" t="s">
        <v>51</v>
      </c>
      <c r="P101" s="321" t="s">
        <v>140</v>
      </c>
      <c r="Q101" s="197"/>
      <c r="R101" s="215"/>
      <c r="S101" s="413"/>
    </row>
    <row r="102" spans="3:19">
      <c r="C102" s="381"/>
      <c r="D102" s="382"/>
      <c r="E102" s="382"/>
      <c r="F102" s="382"/>
      <c r="G102" s="383"/>
      <c r="H102" s="1077"/>
      <c r="I102" s="1078"/>
      <c r="J102" s="1078"/>
      <c r="K102" s="1079"/>
      <c r="L102" s="319" t="s">
        <v>143</v>
      </c>
      <c r="M102" s="107"/>
      <c r="N102" s="426">
        <v>0</v>
      </c>
      <c r="O102" s="118" t="s">
        <v>36</v>
      </c>
      <c r="P102" s="321"/>
      <c r="Q102" s="197"/>
      <c r="R102" s="215"/>
      <c r="S102" s="346"/>
    </row>
    <row r="103" spans="3:19">
      <c r="C103" s="378"/>
      <c r="D103" s="369"/>
      <c r="E103" s="369"/>
      <c r="F103" s="369"/>
      <c r="G103" s="379"/>
      <c r="H103" s="327"/>
      <c r="I103" s="108"/>
      <c r="J103" s="108"/>
      <c r="K103" s="435"/>
      <c r="L103" s="327" t="s">
        <v>8</v>
      </c>
      <c r="M103" s="108"/>
      <c r="N103" s="134">
        <v>2</v>
      </c>
      <c r="O103" s="117" t="s">
        <v>9</v>
      </c>
      <c r="P103" s="329"/>
      <c r="Q103" s="203"/>
      <c r="R103" s="222"/>
      <c r="S103" s="346"/>
    </row>
    <row r="104" spans="3:19">
      <c r="C104" s="378"/>
      <c r="D104" s="369"/>
      <c r="E104" s="369"/>
      <c r="F104" s="369"/>
      <c r="G104" s="379"/>
      <c r="H104" s="1131" t="s">
        <v>150</v>
      </c>
      <c r="I104" s="1132"/>
      <c r="J104" s="1132"/>
      <c r="K104" s="1133"/>
      <c r="L104" s="327" t="s">
        <v>66</v>
      </c>
      <c r="M104" s="108"/>
      <c r="N104" s="135">
        <v>78</v>
      </c>
      <c r="O104" s="117" t="s">
        <v>73</v>
      </c>
      <c r="P104" s="329"/>
      <c r="Q104" s="203"/>
      <c r="R104" s="222"/>
      <c r="S104" s="346"/>
    </row>
    <row r="105" spans="3:19" ht="15" customHeight="1">
      <c r="C105" s="378"/>
      <c r="D105" s="380" t="s">
        <v>151</v>
      </c>
      <c r="E105" s="369"/>
      <c r="F105" s="369"/>
      <c r="G105" s="379"/>
      <c r="H105" s="1131"/>
      <c r="I105" s="1132"/>
      <c r="J105" s="1132"/>
      <c r="K105" s="1133"/>
      <c r="L105" s="327" t="s">
        <v>81</v>
      </c>
      <c r="M105" s="108"/>
      <c r="N105" s="135">
        <v>0.5</v>
      </c>
      <c r="O105" s="117" t="s">
        <v>70</v>
      </c>
      <c r="P105" s="329"/>
      <c r="Q105" s="352" t="s">
        <v>152</v>
      </c>
      <c r="R105" s="226" t="s">
        <v>11</v>
      </c>
      <c r="S105" s="346"/>
    </row>
    <row r="106" spans="3:19">
      <c r="C106" s="378"/>
      <c r="D106" s="369"/>
      <c r="E106" s="369"/>
      <c r="F106" s="369"/>
      <c r="G106" s="379"/>
      <c r="H106" s="1131"/>
      <c r="I106" s="1132"/>
      <c r="J106" s="1132"/>
      <c r="K106" s="1133"/>
      <c r="L106" s="327" t="s">
        <v>153</v>
      </c>
      <c r="M106" s="108"/>
      <c r="N106" s="134">
        <v>6.06</v>
      </c>
      <c r="O106" s="117" t="s">
        <v>98</v>
      </c>
      <c r="P106" s="329"/>
      <c r="Q106" s="203"/>
      <c r="R106" s="222"/>
      <c r="S106" s="346"/>
    </row>
    <row r="107" spans="3:19">
      <c r="C107" s="378"/>
      <c r="D107" s="369"/>
      <c r="E107" s="369"/>
      <c r="F107" s="369"/>
      <c r="G107" s="379"/>
      <c r="H107" s="327"/>
      <c r="I107" s="108"/>
      <c r="J107" s="108"/>
      <c r="K107" s="435"/>
      <c r="L107" s="327" t="s">
        <v>143</v>
      </c>
      <c r="M107" s="108"/>
      <c r="N107" s="135">
        <v>0</v>
      </c>
      <c r="O107" s="117" t="s">
        <v>36</v>
      </c>
      <c r="P107" s="329"/>
      <c r="Q107" s="203"/>
      <c r="R107" s="222"/>
      <c r="S107" s="346"/>
    </row>
    <row r="108" spans="3:19">
      <c r="C108" s="381"/>
      <c r="D108" s="382"/>
      <c r="E108" s="382"/>
      <c r="F108" s="382"/>
      <c r="G108" s="383"/>
      <c r="H108" s="319"/>
      <c r="I108" s="107"/>
      <c r="J108" s="107"/>
      <c r="K108" s="437"/>
      <c r="L108" s="319" t="s">
        <v>8</v>
      </c>
      <c r="M108" s="107"/>
      <c r="N108" s="131">
        <v>2</v>
      </c>
      <c r="O108" s="118" t="s">
        <v>9</v>
      </c>
      <c r="P108" s="321"/>
      <c r="Q108" s="197"/>
      <c r="R108" s="215"/>
      <c r="S108" s="346"/>
    </row>
    <row r="109" spans="3:19">
      <c r="C109" s="381"/>
      <c r="D109" s="382"/>
      <c r="E109" s="382"/>
      <c r="F109" s="382"/>
      <c r="G109" s="383"/>
      <c r="H109" s="319"/>
      <c r="I109" s="107"/>
      <c r="J109" s="107"/>
      <c r="K109" s="437"/>
      <c r="L109" s="319" t="s">
        <v>72</v>
      </c>
      <c r="M109" s="107"/>
      <c r="N109" s="131">
        <v>78</v>
      </c>
      <c r="O109" s="118" t="s">
        <v>73</v>
      </c>
      <c r="P109" s="321"/>
      <c r="Q109" s="197"/>
      <c r="R109" s="215"/>
      <c r="S109" s="346"/>
    </row>
    <row r="110" spans="3:19">
      <c r="C110" s="381"/>
      <c r="D110" s="279" t="s">
        <v>154</v>
      </c>
      <c r="E110" s="382"/>
      <c r="F110" s="382"/>
      <c r="G110" s="383"/>
      <c r="H110" s="319"/>
      <c r="I110" s="107"/>
      <c r="J110" s="107"/>
      <c r="K110" s="437"/>
      <c r="L110" s="1077" t="s">
        <v>93</v>
      </c>
      <c r="M110" s="1078"/>
      <c r="N110" s="426">
        <v>20</v>
      </c>
      <c r="O110" s="118" t="s">
        <v>51</v>
      </c>
      <c r="P110" s="321" t="s">
        <v>52</v>
      </c>
      <c r="Q110" s="197"/>
      <c r="R110" s="215"/>
      <c r="S110" s="346"/>
    </row>
    <row r="111" spans="3:19" ht="27.6">
      <c r="C111" s="381"/>
      <c r="D111" s="382"/>
      <c r="E111" s="382"/>
      <c r="F111" s="382"/>
      <c r="G111" s="383"/>
      <c r="H111" s="319"/>
      <c r="I111" s="107"/>
      <c r="J111" s="107"/>
      <c r="K111" s="437"/>
      <c r="L111" s="197" t="s">
        <v>76</v>
      </c>
      <c r="M111" s="167"/>
      <c r="N111" s="426">
        <v>1.1200000000000001</v>
      </c>
      <c r="O111" s="118" t="s">
        <v>38</v>
      </c>
      <c r="P111" s="315" t="s">
        <v>77</v>
      </c>
      <c r="Q111" s="197"/>
      <c r="R111" s="215"/>
      <c r="S111" s="346"/>
    </row>
    <row r="112" spans="3:19">
      <c r="C112" s="305"/>
      <c r="D112" s="306"/>
      <c r="E112" s="306"/>
      <c r="F112" s="306"/>
      <c r="G112" s="307"/>
      <c r="H112" s="1124" t="s">
        <v>155</v>
      </c>
      <c r="I112" s="1125"/>
      <c r="J112" s="1125"/>
      <c r="K112" s="1130"/>
      <c r="L112" s="406" t="s">
        <v>8</v>
      </c>
      <c r="M112" s="409"/>
      <c r="N112" s="438">
        <v>2</v>
      </c>
      <c r="O112" s="407" t="s">
        <v>9</v>
      </c>
      <c r="P112" s="408"/>
      <c r="Q112" s="439"/>
      <c r="R112" s="359"/>
      <c r="S112" s="346"/>
    </row>
    <row r="113" spans="3:19">
      <c r="C113" s="305"/>
      <c r="D113" s="388" t="s">
        <v>156</v>
      </c>
      <c r="E113" s="306"/>
      <c r="F113" s="306"/>
      <c r="G113" s="307"/>
      <c r="H113" s="1124"/>
      <c r="I113" s="1125"/>
      <c r="J113" s="1125"/>
      <c r="K113" s="1130"/>
      <c r="L113" s="406" t="s">
        <v>157</v>
      </c>
      <c r="M113" s="440"/>
      <c r="N113" s="441">
        <v>50</v>
      </c>
      <c r="O113" s="407" t="s">
        <v>51</v>
      </c>
      <c r="P113" s="408" t="s">
        <v>158</v>
      </c>
      <c r="Q113" s="439"/>
      <c r="R113" s="359"/>
      <c r="S113" s="346"/>
    </row>
    <row r="114" spans="3:19">
      <c r="C114" s="305"/>
      <c r="D114" s="306"/>
      <c r="E114" s="306"/>
      <c r="F114" s="306"/>
      <c r="G114" s="307"/>
      <c r="H114" s="1124"/>
      <c r="I114" s="1125"/>
      <c r="J114" s="1125"/>
      <c r="K114" s="1130"/>
      <c r="L114" s="406" t="s">
        <v>81</v>
      </c>
      <c r="M114" s="409"/>
      <c r="N114" s="442">
        <v>1</v>
      </c>
      <c r="O114" s="407" t="s">
        <v>70</v>
      </c>
      <c r="P114" s="408"/>
      <c r="Q114" s="352" t="s">
        <v>159</v>
      </c>
      <c r="R114" s="226" t="s">
        <v>11</v>
      </c>
      <c r="S114" s="346"/>
    </row>
    <row r="115" spans="3:19">
      <c r="C115" s="389"/>
      <c r="D115" s="296"/>
      <c r="E115" s="390"/>
      <c r="F115" s="390"/>
      <c r="G115" s="313"/>
      <c r="H115" s="312"/>
      <c r="I115" s="112"/>
      <c r="J115" s="112"/>
      <c r="K115" s="423"/>
      <c r="L115" s="312"/>
      <c r="M115" s="112"/>
      <c r="N115" s="132"/>
      <c r="O115" s="116"/>
      <c r="P115" s="324"/>
      <c r="Q115" s="199"/>
      <c r="R115" s="218"/>
      <c r="S115" s="346"/>
    </row>
    <row r="116" spans="3:19">
      <c r="C116" s="389"/>
      <c r="D116" s="257" t="s">
        <v>160</v>
      </c>
      <c r="E116" s="390"/>
      <c r="F116" s="390"/>
      <c r="G116" s="313"/>
      <c r="H116" s="312"/>
      <c r="I116" s="112"/>
      <c r="J116" s="112"/>
      <c r="K116" s="423"/>
      <c r="L116" s="312"/>
      <c r="M116" s="112"/>
      <c r="N116" s="132"/>
      <c r="O116" s="116"/>
      <c r="P116" s="324"/>
      <c r="Q116" s="199"/>
      <c r="R116" s="218"/>
      <c r="S116" s="346"/>
    </row>
    <row r="117" spans="3:19" ht="15" thickBot="1">
      <c r="C117" s="391"/>
      <c r="D117" s="392"/>
      <c r="E117" s="392"/>
      <c r="F117" s="392"/>
      <c r="G117" s="393"/>
      <c r="H117" s="443"/>
      <c r="I117" s="444"/>
      <c r="J117" s="444"/>
      <c r="K117" s="445"/>
      <c r="L117" s="443"/>
      <c r="M117" s="444"/>
      <c r="N117" s="446"/>
      <c r="O117" s="447"/>
      <c r="P117" s="417"/>
      <c r="Q117" s="448"/>
      <c r="R117" s="449"/>
      <c r="S117" s="414"/>
    </row>
  </sheetData>
  <mergeCells count="55">
    <mergeCell ref="H104:K106"/>
    <mergeCell ref="H112:K114"/>
    <mergeCell ref="L100:M100"/>
    <mergeCell ref="L110:M110"/>
    <mergeCell ref="H13:K15"/>
    <mergeCell ref="H42:K45"/>
    <mergeCell ref="H91:K92"/>
    <mergeCell ref="H96:K102"/>
    <mergeCell ref="L72:M72"/>
    <mergeCell ref="L79:M79"/>
    <mergeCell ref="L84:M84"/>
    <mergeCell ref="L87:M87"/>
    <mergeCell ref="L91:M91"/>
    <mergeCell ref="H81:K84"/>
    <mergeCell ref="H85:K86"/>
    <mergeCell ref="H31:K35"/>
    <mergeCell ref="Q85:Q86"/>
    <mergeCell ref="H73:K75"/>
    <mergeCell ref="H76:K80"/>
    <mergeCell ref="H64:K68"/>
    <mergeCell ref="H69:K72"/>
    <mergeCell ref="D70:E70"/>
    <mergeCell ref="L67:M67"/>
    <mergeCell ref="H55:K59"/>
    <mergeCell ref="S59:S63"/>
    <mergeCell ref="H60:K63"/>
    <mergeCell ref="D61:G61"/>
    <mergeCell ref="L58:M58"/>
    <mergeCell ref="L63:M63"/>
    <mergeCell ref="D42:G42"/>
    <mergeCell ref="L45:M45"/>
    <mergeCell ref="H46:K50"/>
    <mergeCell ref="H51:K54"/>
    <mergeCell ref="L49:M49"/>
    <mergeCell ref="L54:M54"/>
    <mergeCell ref="Q32:Q33"/>
    <mergeCell ref="D36:G41"/>
    <mergeCell ref="H36:K41"/>
    <mergeCell ref="L41:M41"/>
    <mergeCell ref="Q14:Q15"/>
    <mergeCell ref="R14:R15"/>
    <mergeCell ref="H21:K30"/>
    <mergeCell ref="D24:F24"/>
    <mergeCell ref="D26:G26"/>
    <mergeCell ref="D14:F14"/>
    <mergeCell ref="D8:E8"/>
    <mergeCell ref="S8:S12"/>
    <mergeCell ref="H10:K12"/>
    <mergeCell ref="D11:F11"/>
    <mergeCell ref="D3:S3"/>
    <mergeCell ref="C5:S5"/>
    <mergeCell ref="C6:G6"/>
    <mergeCell ref="H6:K6"/>
    <mergeCell ref="L6:P6"/>
    <mergeCell ref="Q6:R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C000"/>
  </sheetPr>
  <dimension ref="C2:S128"/>
  <sheetViews>
    <sheetView topLeftCell="A46" zoomScaleNormal="100" workbookViewId="0">
      <selection activeCell="C48" sqref="C46:R54"/>
    </sheetView>
  </sheetViews>
  <sheetFormatPr defaultColWidth="8.85546875" defaultRowHeight="14.45"/>
  <cols>
    <col min="1" max="1" width="3.42578125" style="5" customWidth="1"/>
    <col min="2" max="2" width="2.85546875" style="5" customWidth="1"/>
    <col min="3" max="3" width="8.85546875" style="5" customWidth="1"/>
    <col min="4" max="10" width="8.85546875" style="5"/>
    <col min="11" max="11" width="9.42578125" style="5" customWidth="1"/>
    <col min="12" max="12" width="8.85546875" style="5"/>
    <col min="13" max="13" width="16.42578125" style="5" customWidth="1"/>
    <col min="14" max="14" width="10.42578125" style="103" customWidth="1"/>
    <col min="15" max="15" width="16.140625" style="143" customWidth="1"/>
    <col min="16" max="16" width="25.42578125" style="153" customWidth="1"/>
    <col min="17" max="17" width="27.140625" style="153" customWidth="1"/>
    <col min="18" max="18" width="7.28515625" style="211" customWidth="1"/>
    <col min="19" max="19" width="39.140625" style="5" customWidth="1"/>
    <col min="20" max="16384" width="8.85546875" style="5"/>
  </cols>
  <sheetData>
    <row r="2" spans="3:19" ht="1.5" customHeight="1"/>
    <row r="3" spans="3:19" ht="31.9">
      <c r="D3" s="1063" t="s">
        <v>161</v>
      </c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  <c r="S3" s="1063"/>
    </row>
    <row r="4" spans="3:19" ht="1.5" customHeight="1" thickBot="1"/>
    <row r="5" spans="3:19" s="6" customFormat="1" ht="26.1" customHeight="1">
      <c r="C5" s="1064" t="s">
        <v>162</v>
      </c>
      <c r="D5" s="1065"/>
      <c r="E5" s="1065"/>
      <c r="F5" s="1065"/>
      <c r="G5" s="1065"/>
      <c r="H5" s="1065"/>
      <c r="I5" s="1065"/>
      <c r="J5" s="1065"/>
      <c r="K5" s="1065"/>
      <c r="L5" s="1065"/>
      <c r="M5" s="1065"/>
      <c r="N5" s="1065"/>
      <c r="O5" s="1065"/>
      <c r="P5" s="1065"/>
      <c r="Q5" s="1065"/>
      <c r="R5" s="1065"/>
      <c r="S5" s="1066"/>
    </row>
    <row r="6" spans="3:19" ht="19.5" customHeight="1">
      <c r="C6" s="1067" t="s">
        <v>163</v>
      </c>
      <c r="D6" s="1068"/>
      <c r="E6" s="1068"/>
      <c r="F6" s="1068"/>
      <c r="G6" s="1069"/>
      <c r="H6" s="1070" t="s">
        <v>3</v>
      </c>
      <c r="I6" s="1071"/>
      <c r="J6" s="1071"/>
      <c r="K6" s="1072"/>
      <c r="L6" s="1073" t="s">
        <v>4</v>
      </c>
      <c r="M6" s="1073"/>
      <c r="N6" s="1073"/>
      <c r="O6" s="1073"/>
      <c r="P6" s="1074"/>
      <c r="Q6" s="1070" t="s">
        <v>5</v>
      </c>
      <c r="R6" s="1072"/>
      <c r="S6" s="155" t="s">
        <v>6</v>
      </c>
    </row>
    <row r="7" spans="3:19" ht="19.5" customHeight="1">
      <c r="C7" s="242"/>
      <c r="D7" s="243"/>
      <c r="E7" s="243"/>
      <c r="F7" s="243"/>
      <c r="G7" s="244"/>
      <c r="H7" s="243"/>
      <c r="I7" s="243"/>
      <c r="J7" s="243"/>
      <c r="K7" s="244"/>
      <c r="L7" s="156"/>
      <c r="M7" s="156"/>
      <c r="N7" s="156"/>
      <c r="O7" s="156"/>
      <c r="P7" s="156"/>
      <c r="Q7" s="157"/>
      <c r="R7" s="212"/>
      <c r="S7" s="165"/>
    </row>
    <row r="8" spans="3:19" ht="14.45" customHeight="1">
      <c r="C8" s="263"/>
      <c r="D8" s="1075" t="s">
        <v>7</v>
      </c>
      <c r="E8" s="1075"/>
      <c r="F8" s="255"/>
      <c r="G8" s="264"/>
      <c r="K8" s="245"/>
      <c r="L8" s="5" t="s">
        <v>8</v>
      </c>
      <c r="N8" s="103">
        <v>0.1</v>
      </c>
      <c r="O8" s="143" t="s">
        <v>9</v>
      </c>
      <c r="Q8" s="195" t="s">
        <v>10</v>
      </c>
      <c r="R8" s="213" t="s">
        <v>11</v>
      </c>
      <c r="S8" s="1180"/>
    </row>
    <row r="9" spans="3:19">
      <c r="C9" s="263"/>
      <c r="D9" s="255"/>
      <c r="E9" s="255"/>
      <c r="F9" s="255"/>
      <c r="G9" s="264"/>
      <c r="K9" s="245"/>
      <c r="Q9" s="196"/>
      <c r="R9" s="214"/>
      <c r="S9" s="1180"/>
    </row>
    <row r="10" spans="3:19">
      <c r="C10" s="265"/>
      <c r="D10" s="256"/>
      <c r="E10" s="256"/>
      <c r="F10" s="256"/>
      <c r="G10" s="266"/>
      <c r="H10" s="1078" t="s">
        <v>59</v>
      </c>
      <c r="I10" s="1078"/>
      <c r="J10" s="1078"/>
      <c r="K10" s="1156"/>
      <c r="L10" s="107" t="s">
        <v>8</v>
      </c>
      <c r="M10" s="107"/>
      <c r="N10" s="120">
        <v>2</v>
      </c>
      <c r="O10" s="144" t="s">
        <v>9</v>
      </c>
      <c r="P10" s="166"/>
      <c r="Q10" s="197" t="s">
        <v>164</v>
      </c>
      <c r="R10" s="215" t="s">
        <v>17</v>
      </c>
      <c r="S10" s="1180"/>
    </row>
    <row r="11" spans="3:19">
      <c r="C11" s="265"/>
      <c r="D11" s="1080" t="s">
        <v>61</v>
      </c>
      <c r="E11" s="1080"/>
      <c r="F11" s="1080"/>
      <c r="G11" s="266"/>
      <c r="H11" s="1078"/>
      <c r="I11" s="1078"/>
      <c r="J11" s="1078"/>
      <c r="K11" s="1156"/>
      <c r="L11" s="107" t="s">
        <v>14</v>
      </c>
      <c r="M11" s="107"/>
      <c r="N11" s="120">
        <v>0.3</v>
      </c>
      <c r="O11" s="144" t="s">
        <v>9</v>
      </c>
      <c r="P11" s="167" t="s">
        <v>62</v>
      </c>
      <c r="Q11" s="197" t="s">
        <v>63</v>
      </c>
      <c r="R11" s="216" t="s">
        <v>165</v>
      </c>
      <c r="S11" s="1180"/>
    </row>
    <row r="12" spans="3:19">
      <c r="C12" s="265"/>
      <c r="D12" s="1080"/>
      <c r="E12" s="1080"/>
      <c r="F12" s="1080"/>
      <c r="G12" s="266"/>
      <c r="H12" s="1078"/>
      <c r="I12" s="1078"/>
      <c r="J12" s="1078"/>
      <c r="K12" s="1156"/>
      <c r="L12" s="107" t="s">
        <v>166</v>
      </c>
      <c r="M12" s="107"/>
      <c r="N12" s="120">
        <v>0</v>
      </c>
      <c r="O12" s="118" t="s">
        <v>75</v>
      </c>
      <c r="P12" s="167" t="s">
        <v>52</v>
      </c>
      <c r="Q12" s="197"/>
      <c r="R12" s="215"/>
      <c r="S12" s="1180"/>
    </row>
    <row r="13" spans="3:19">
      <c r="C13" s="265"/>
      <c r="D13" s="261"/>
      <c r="E13" s="261"/>
      <c r="F13" s="261"/>
      <c r="G13" s="266"/>
      <c r="H13" s="1078"/>
      <c r="I13" s="1078"/>
      <c r="J13" s="1078"/>
      <c r="K13" s="1156"/>
      <c r="L13" s="107" t="s">
        <v>167</v>
      </c>
      <c r="M13" s="107"/>
      <c r="N13" s="120">
        <v>0</v>
      </c>
      <c r="O13" s="118" t="s">
        <v>168</v>
      </c>
      <c r="P13" s="167"/>
      <c r="Q13" s="197"/>
      <c r="R13" s="215"/>
      <c r="S13" s="186"/>
    </row>
    <row r="14" spans="3:19">
      <c r="C14" s="267"/>
      <c r="D14" s="257"/>
      <c r="E14" s="257"/>
      <c r="F14" s="257"/>
      <c r="G14" s="268"/>
      <c r="H14" s="1060" t="s">
        <v>169</v>
      </c>
      <c r="I14" s="1060"/>
      <c r="J14" s="1060"/>
      <c r="K14" s="1181"/>
      <c r="L14" s="112" t="s">
        <v>8</v>
      </c>
      <c r="M14" s="112"/>
      <c r="N14" s="121">
        <v>5</v>
      </c>
      <c r="O14" s="145" t="s">
        <v>9</v>
      </c>
      <c r="P14" s="168"/>
      <c r="Q14" s="198"/>
      <c r="R14" s="217"/>
      <c r="S14" s="187"/>
    </row>
    <row r="15" spans="3:19">
      <c r="C15" s="267"/>
      <c r="D15" s="1111" t="s">
        <v>170</v>
      </c>
      <c r="E15" s="1111"/>
      <c r="F15" s="1111"/>
      <c r="G15" s="268"/>
      <c r="H15" s="1060"/>
      <c r="I15" s="1060"/>
      <c r="J15" s="1060"/>
      <c r="K15" s="1181"/>
      <c r="L15" s="112" t="s">
        <v>171</v>
      </c>
      <c r="M15" s="112"/>
      <c r="N15" s="121">
        <v>2.0499999999999998</v>
      </c>
      <c r="O15" s="145" t="s">
        <v>172</v>
      </c>
      <c r="P15" s="168" t="s">
        <v>173</v>
      </c>
      <c r="Q15" s="198"/>
      <c r="R15" s="217"/>
      <c r="S15" s="187"/>
    </row>
    <row r="16" spans="3:19">
      <c r="C16" s="267"/>
      <c r="D16" s="257"/>
      <c r="E16" s="257"/>
      <c r="F16" s="257"/>
      <c r="G16" s="268"/>
      <c r="H16" s="112"/>
      <c r="I16" s="112"/>
      <c r="J16" s="112"/>
      <c r="K16" s="246"/>
      <c r="L16" s="112" t="s">
        <v>174</v>
      </c>
      <c r="M16" s="112"/>
      <c r="N16" s="121">
        <v>100</v>
      </c>
      <c r="O16" s="116" t="s">
        <v>75</v>
      </c>
      <c r="P16" s="169" t="s">
        <v>175</v>
      </c>
      <c r="Q16" s="1115" t="s">
        <v>176</v>
      </c>
      <c r="R16" s="1110" t="s">
        <v>11</v>
      </c>
      <c r="S16" s="187"/>
    </row>
    <row r="17" spans="3:19">
      <c r="C17" s="267"/>
      <c r="D17" s="257"/>
      <c r="E17" s="257"/>
      <c r="F17" s="257"/>
      <c r="G17" s="268"/>
      <c r="H17" s="112"/>
      <c r="I17" s="112"/>
      <c r="J17" s="112"/>
      <c r="K17" s="246"/>
      <c r="L17" s="112" t="s">
        <v>177</v>
      </c>
      <c r="M17" s="112"/>
      <c r="N17" s="121">
        <v>1.5</v>
      </c>
      <c r="O17" s="116" t="s">
        <v>178</v>
      </c>
      <c r="P17" s="169"/>
      <c r="Q17" s="1115"/>
      <c r="R17" s="1110"/>
      <c r="S17" s="187"/>
    </row>
    <row r="18" spans="3:19">
      <c r="C18" s="267"/>
      <c r="D18" s="257"/>
      <c r="E18" s="257"/>
      <c r="F18" s="257"/>
      <c r="G18" s="268"/>
      <c r="H18" s="112"/>
      <c r="I18" s="112"/>
      <c r="J18" s="112"/>
      <c r="K18" s="246"/>
      <c r="L18" s="112" t="s">
        <v>179</v>
      </c>
      <c r="M18" s="112"/>
      <c r="N18" s="121">
        <v>2</v>
      </c>
      <c r="O18" s="116" t="s">
        <v>75</v>
      </c>
      <c r="P18" s="169"/>
      <c r="Q18" s="1115"/>
      <c r="R18" s="1110"/>
      <c r="S18" s="187"/>
    </row>
    <row r="19" spans="3:19">
      <c r="C19" s="267"/>
      <c r="D19" s="257"/>
      <c r="E19" s="257"/>
      <c r="F19" s="257"/>
      <c r="G19" s="268"/>
      <c r="H19" s="112"/>
      <c r="I19" s="112"/>
      <c r="J19" s="112"/>
      <c r="K19" s="246"/>
      <c r="L19" s="112" t="s">
        <v>167</v>
      </c>
      <c r="M19" s="112"/>
      <c r="N19" s="121">
        <v>0</v>
      </c>
      <c r="O19" s="116" t="s">
        <v>168</v>
      </c>
      <c r="P19" s="169"/>
      <c r="Q19" s="199"/>
      <c r="R19" s="218"/>
      <c r="S19" s="187"/>
    </row>
    <row r="20" spans="3:19">
      <c r="C20" s="269"/>
      <c r="D20" s="258"/>
      <c r="E20" s="258"/>
      <c r="F20" s="258"/>
      <c r="G20" s="270"/>
      <c r="H20" s="111" t="s">
        <v>180</v>
      </c>
      <c r="I20" s="111"/>
      <c r="J20" s="111"/>
      <c r="K20" s="247"/>
      <c r="L20" s="111" t="s">
        <v>8</v>
      </c>
      <c r="M20" s="111"/>
      <c r="N20" s="122">
        <v>5</v>
      </c>
      <c r="O20" s="146" t="s">
        <v>9</v>
      </c>
      <c r="P20" s="170"/>
      <c r="Q20" s="200"/>
      <c r="R20" s="219"/>
      <c r="S20" s="187"/>
    </row>
    <row r="21" spans="3:19">
      <c r="C21" s="269"/>
      <c r="D21" s="1082" t="s">
        <v>181</v>
      </c>
      <c r="E21" s="1082"/>
      <c r="F21" s="1082"/>
      <c r="G21" s="270"/>
      <c r="H21" s="111"/>
      <c r="I21" s="111"/>
      <c r="J21" s="111"/>
      <c r="K21" s="247"/>
      <c r="L21" s="111" t="s">
        <v>14</v>
      </c>
      <c r="M21" s="111"/>
      <c r="N21" s="122">
        <v>0.3</v>
      </c>
      <c r="O21" s="146" t="s">
        <v>9</v>
      </c>
      <c r="P21" s="170" t="s">
        <v>62</v>
      </c>
      <c r="Q21" s="200" t="s">
        <v>164</v>
      </c>
      <c r="R21" s="219" t="s">
        <v>17</v>
      </c>
      <c r="S21" s="187"/>
    </row>
    <row r="22" spans="3:19">
      <c r="C22" s="269"/>
      <c r="D22" s="260"/>
      <c r="E22" s="260"/>
      <c r="F22" s="260"/>
      <c r="G22" s="270"/>
      <c r="H22" s="111"/>
      <c r="I22" s="111"/>
      <c r="J22" s="111"/>
      <c r="K22" s="247"/>
      <c r="L22" s="111" t="s">
        <v>166</v>
      </c>
      <c r="M22" s="111"/>
      <c r="N22" s="122">
        <v>0</v>
      </c>
      <c r="O22" s="119" t="s">
        <v>75</v>
      </c>
      <c r="P22" s="171" t="s">
        <v>52</v>
      </c>
      <c r="Q22" s="201" t="s">
        <v>63</v>
      </c>
      <c r="R22" s="220" t="s">
        <v>21</v>
      </c>
      <c r="S22" s="187"/>
    </row>
    <row r="23" spans="3:19">
      <c r="C23" s="269"/>
      <c r="D23" s="258"/>
      <c r="E23" s="258"/>
      <c r="F23" s="258"/>
      <c r="G23" s="270"/>
      <c r="H23" s="111"/>
      <c r="I23" s="111"/>
      <c r="J23" s="111"/>
      <c r="K23" s="247"/>
      <c r="L23" s="111" t="s">
        <v>167</v>
      </c>
      <c r="M23" s="111"/>
      <c r="N23" s="122">
        <v>0</v>
      </c>
      <c r="O23" s="119" t="s">
        <v>168</v>
      </c>
      <c r="P23" s="171"/>
      <c r="Q23" s="201"/>
      <c r="R23" s="220"/>
      <c r="S23" s="187"/>
    </row>
    <row r="24" spans="3:19">
      <c r="C24" s="271"/>
      <c r="D24" s="241"/>
      <c r="E24" s="241"/>
      <c r="F24" s="241"/>
      <c r="G24" s="272"/>
      <c r="H24" s="1084" t="s">
        <v>182</v>
      </c>
      <c r="I24" s="1084"/>
      <c r="J24" s="1084"/>
      <c r="K24" s="1149"/>
      <c r="L24" s="108" t="s">
        <v>8</v>
      </c>
      <c r="M24" s="108"/>
      <c r="N24" s="123">
        <v>1.3</v>
      </c>
      <c r="O24" s="147" t="s">
        <v>9</v>
      </c>
      <c r="P24" s="172"/>
      <c r="Q24" s="202"/>
      <c r="R24" s="221"/>
      <c r="S24" s="187"/>
    </row>
    <row r="25" spans="3:19">
      <c r="C25" s="271"/>
      <c r="D25" s="1086" t="s">
        <v>183</v>
      </c>
      <c r="E25" s="1086"/>
      <c r="F25" s="1086"/>
      <c r="G25" s="272"/>
      <c r="H25" s="1084"/>
      <c r="I25" s="1084"/>
      <c r="J25" s="1084"/>
      <c r="K25" s="1149"/>
      <c r="L25" s="108" t="s">
        <v>174</v>
      </c>
      <c r="M25" s="108"/>
      <c r="N25" s="123">
        <v>0</v>
      </c>
      <c r="O25" s="147" t="s">
        <v>75</v>
      </c>
      <c r="P25" s="173" t="s">
        <v>175</v>
      </c>
      <c r="Q25" s="203"/>
      <c r="R25" s="222"/>
      <c r="S25" s="7"/>
    </row>
    <row r="26" spans="3:19">
      <c r="C26" s="271"/>
      <c r="D26" s="1086"/>
      <c r="E26" s="1086"/>
      <c r="F26" s="1086"/>
      <c r="G26" s="1171"/>
      <c r="H26" s="1084"/>
      <c r="I26" s="1084"/>
      <c r="J26" s="1084"/>
      <c r="K26" s="1149"/>
      <c r="L26" s="108" t="s">
        <v>184</v>
      </c>
      <c r="M26" s="108"/>
      <c r="N26" s="123">
        <v>0.2</v>
      </c>
      <c r="O26" s="117" t="s">
        <v>178</v>
      </c>
      <c r="P26" s="173"/>
      <c r="Q26" s="204" t="s">
        <v>185</v>
      </c>
      <c r="R26" s="223" t="s">
        <v>11</v>
      </c>
      <c r="S26" s="188"/>
    </row>
    <row r="27" spans="3:19">
      <c r="C27" s="271"/>
      <c r="D27" s="241"/>
      <c r="E27" s="241"/>
      <c r="F27" s="241"/>
      <c r="G27" s="272"/>
      <c r="H27" s="1084"/>
      <c r="I27" s="1084"/>
      <c r="J27" s="1084"/>
      <c r="K27" s="1149"/>
      <c r="L27" s="108" t="s">
        <v>186</v>
      </c>
      <c r="M27" s="108"/>
      <c r="N27" s="123">
        <v>100</v>
      </c>
      <c r="O27" s="147" t="s">
        <v>75</v>
      </c>
      <c r="P27" s="173" t="s">
        <v>175</v>
      </c>
      <c r="Q27" s="203"/>
      <c r="R27" s="222"/>
      <c r="S27" s="188"/>
    </row>
    <row r="28" spans="3:19">
      <c r="C28" s="265"/>
      <c r="D28" s="256"/>
      <c r="E28" s="256"/>
      <c r="F28" s="256"/>
      <c r="G28" s="266"/>
      <c r="H28" s="1078" t="s">
        <v>187</v>
      </c>
      <c r="I28" s="1097"/>
      <c r="J28" s="1097"/>
      <c r="K28" s="1150"/>
      <c r="L28" s="107" t="s">
        <v>8</v>
      </c>
      <c r="M28" s="107"/>
      <c r="N28" s="120">
        <v>1.3</v>
      </c>
      <c r="O28" s="144" t="s">
        <v>9</v>
      </c>
      <c r="P28" s="166"/>
      <c r="Q28" s="205"/>
      <c r="R28" s="224"/>
      <c r="S28" s="7"/>
    </row>
    <row r="29" spans="3:19">
      <c r="C29" s="265"/>
      <c r="D29" s="256" t="s">
        <v>188</v>
      </c>
      <c r="E29" s="256"/>
      <c r="F29" s="256"/>
      <c r="G29" s="266"/>
      <c r="H29" s="1097"/>
      <c r="I29" s="1097"/>
      <c r="J29" s="1097"/>
      <c r="K29" s="1150"/>
      <c r="L29" s="107" t="s">
        <v>189</v>
      </c>
      <c r="M29" s="107"/>
      <c r="N29" s="120">
        <v>78</v>
      </c>
      <c r="O29" s="144" t="s">
        <v>190</v>
      </c>
      <c r="P29" s="166"/>
      <c r="Q29" s="1177" t="s">
        <v>191</v>
      </c>
      <c r="R29" s="225" t="s">
        <v>11</v>
      </c>
      <c r="S29" s="7"/>
    </row>
    <row r="30" spans="3:19">
      <c r="C30" s="265"/>
      <c r="D30" s="256"/>
      <c r="E30" s="256"/>
      <c r="F30" s="256"/>
      <c r="G30" s="266"/>
      <c r="H30" s="1097"/>
      <c r="I30" s="1097"/>
      <c r="J30" s="1097"/>
      <c r="K30" s="1150"/>
      <c r="L30" s="107" t="s">
        <v>192</v>
      </c>
      <c r="M30" s="107"/>
      <c r="N30" s="120">
        <v>0.8</v>
      </c>
      <c r="O30" s="118" t="s">
        <v>178</v>
      </c>
      <c r="P30" s="166"/>
      <c r="Q30" s="1177"/>
      <c r="R30" s="225"/>
      <c r="S30" s="7"/>
    </row>
    <row r="31" spans="3:19">
      <c r="C31" s="265"/>
      <c r="D31" s="256"/>
      <c r="E31" s="256"/>
      <c r="F31" s="256"/>
      <c r="G31" s="266"/>
      <c r="H31" s="1097"/>
      <c r="I31" s="1097"/>
      <c r="J31" s="1097"/>
      <c r="K31" s="1150"/>
      <c r="L31" s="107"/>
      <c r="M31" s="107"/>
      <c r="N31" s="120"/>
      <c r="O31" s="144"/>
      <c r="P31" s="166"/>
      <c r="Q31" s="205"/>
      <c r="R31" s="224"/>
      <c r="S31" s="7"/>
    </row>
    <row r="32" spans="3:19">
      <c r="C32" s="273"/>
      <c r="D32" s="1112" t="s">
        <v>193</v>
      </c>
      <c r="E32" s="1112"/>
      <c r="F32" s="1112"/>
      <c r="G32" s="1148"/>
      <c r="H32" s="1103" t="s">
        <v>194</v>
      </c>
      <c r="I32" s="1103"/>
      <c r="J32" s="1103"/>
      <c r="K32" s="1175"/>
      <c r="L32" s="109" t="s">
        <v>8</v>
      </c>
      <c r="M32" s="109"/>
      <c r="N32" s="124">
        <v>30</v>
      </c>
      <c r="O32" s="148" t="s">
        <v>9</v>
      </c>
      <c r="P32" s="174"/>
      <c r="Q32" s="1178" t="s">
        <v>195</v>
      </c>
      <c r="R32" s="226"/>
      <c r="S32" s="189"/>
    </row>
    <row r="33" spans="3:19" ht="35.25" customHeight="1">
      <c r="C33" s="273"/>
      <c r="D33" s="1112"/>
      <c r="E33" s="1112"/>
      <c r="F33" s="1112"/>
      <c r="G33" s="1148"/>
      <c r="H33" s="1103"/>
      <c r="I33" s="1103"/>
      <c r="J33" s="1103"/>
      <c r="K33" s="1175"/>
      <c r="L33" s="1152" t="s">
        <v>196</v>
      </c>
      <c r="M33" s="1152"/>
      <c r="N33" s="125">
        <v>1.24</v>
      </c>
      <c r="O33" s="148" t="s">
        <v>172</v>
      </c>
      <c r="P33" s="175" t="s">
        <v>77</v>
      </c>
      <c r="Q33" s="1179"/>
      <c r="R33" s="154"/>
      <c r="S33" s="189"/>
    </row>
    <row r="34" spans="3:19">
      <c r="C34" s="274"/>
      <c r="D34" s="1116"/>
      <c r="E34" s="1116"/>
      <c r="F34" s="1116"/>
      <c r="G34" s="1172"/>
      <c r="H34" s="284" t="s">
        <v>197</v>
      </c>
      <c r="I34" s="110"/>
      <c r="J34" s="110"/>
      <c r="K34" s="248"/>
      <c r="L34" s="110" t="s">
        <v>166</v>
      </c>
      <c r="M34" s="110"/>
      <c r="N34" s="126">
        <v>10</v>
      </c>
      <c r="O34" s="127" t="s">
        <v>75</v>
      </c>
      <c r="P34" s="176" t="s">
        <v>52</v>
      </c>
      <c r="Q34" s="206"/>
      <c r="R34" s="227"/>
      <c r="S34" s="189"/>
    </row>
    <row r="35" spans="3:19">
      <c r="C35" s="274"/>
      <c r="D35" s="275" t="s">
        <v>198</v>
      </c>
      <c r="E35" s="275"/>
      <c r="F35" s="275"/>
      <c r="G35" s="276"/>
      <c r="H35" s="110"/>
      <c r="I35" s="110"/>
      <c r="J35" s="110"/>
      <c r="K35" s="248"/>
      <c r="L35" s="110" t="s">
        <v>167</v>
      </c>
      <c r="M35" s="110"/>
      <c r="N35" s="126">
        <v>0</v>
      </c>
      <c r="O35" s="149" t="s">
        <v>168</v>
      </c>
      <c r="P35" s="177" t="s">
        <v>199</v>
      </c>
      <c r="Q35" s="207"/>
      <c r="R35" s="228"/>
      <c r="S35" s="190"/>
    </row>
    <row r="36" spans="3:19" ht="26.25" customHeight="1">
      <c r="C36" s="274"/>
      <c r="D36" s="259"/>
      <c r="E36" s="259"/>
      <c r="F36" s="259"/>
      <c r="G36" s="276"/>
      <c r="H36" s="110"/>
      <c r="I36" s="110"/>
      <c r="J36" s="110"/>
      <c r="K36" s="248"/>
      <c r="L36" s="1153" t="s">
        <v>196</v>
      </c>
      <c r="M36" s="1153"/>
      <c r="N36" s="128">
        <v>2.2400000000000002</v>
      </c>
      <c r="O36" s="150" t="s">
        <v>172</v>
      </c>
      <c r="P36" s="178" t="s">
        <v>200</v>
      </c>
      <c r="Q36" s="208" t="s">
        <v>195</v>
      </c>
      <c r="R36" s="229"/>
      <c r="S36" s="188"/>
    </row>
    <row r="37" spans="3:19">
      <c r="C37" s="269"/>
      <c r="D37" s="258"/>
      <c r="E37" s="258"/>
      <c r="F37" s="258"/>
      <c r="G37" s="270"/>
      <c r="H37" s="1121" t="s">
        <v>201</v>
      </c>
      <c r="I37" s="1121"/>
      <c r="J37" s="1121"/>
      <c r="K37" s="1176"/>
      <c r="L37" s="111" t="s">
        <v>8</v>
      </c>
      <c r="M37" s="111"/>
      <c r="N37" s="129">
        <v>1</v>
      </c>
      <c r="O37" s="146" t="s">
        <v>9</v>
      </c>
      <c r="P37" s="171"/>
      <c r="Q37" s="201"/>
      <c r="R37" s="220"/>
      <c r="S37" s="188"/>
    </row>
    <row r="38" spans="3:19" s="8" customFormat="1">
      <c r="C38" s="269"/>
      <c r="D38" s="262" t="s">
        <v>202</v>
      </c>
      <c r="E38" s="262"/>
      <c r="F38" s="262"/>
      <c r="G38" s="277"/>
      <c r="H38" s="1121"/>
      <c r="I38" s="1121"/>
      <c r="J38" s="1121"/>
      <c r="K38" s="1176"/>
      <c r="L38" s="158" t="s">
        <v>203</v>
      </c>
      <c r="M38" s="111"/>
      <c r="N38" s="122">
        <v>0</v>
      </c>
      <c r="O38" s="119"/>
      <c r="P38" s="171" t="s">
        <v>204</v>
      </c>
      <c r="Q38" s="201"/>
      <c r="R38" s="220"/>
      <c r="S38" s="191"/>
    </row>
    <row r="39" spans="3:19" s="8" customFormat="1">
      <c r="C39" s="269"/>
      <c r="D39" s="258"/>
      <c r="E39" s="258"/>
      <c r="F39" s="258"/>
      <c r="G39" s="270"/>
      <c r="H39" s="1121"/>
      <c r="I39" s="1121"/>
      <c r="J39" s="1121"/>
      <c r="K39" s="1176"/>
      <c r="L39" s="159" t="s">
        <v>205</v>
      </c>
      <c r="M39" s="130"/>
      <c r="N39" s="122">
        <v>2</v>
      </c>
      <c r="O39" s="146" t="s">
        <v>172</v>
      </c>
      <c r="P39" s="171" t="s">
        <v>206</v>
      </c>
      <c r="Q39" s="209" t="s">
        <v>195</v>
      </c>
      <c r="R39" s="230"/>
      <c r="S39" s="191"/>
    </row>
    <row r="40" spans="3:19" s="8" customFormat="1">
      <c r="C40" s="269"/>
      <c r="D40" s="258"/>
      <c r="E40" s="258"/>
      <c r="F40" s="258"/>
      <c r="G40" s="270"/>
      <c r="H40" s="1121"/>
      <c r="I40" s="1121"/>
      <c r="J40" s="1121"/>
      <c r="K40" s="1176"/>
      <c r="L40" s="160"/>
      <c r="M40" s="115"/>
      <c r="N40" s="129"/>
      <c r="O40" s="119"/>
      <c r="P40" s="171"/>
      <c r="Q40" s="201"/>
      <c r="R40" s="220"/>
      <c r="S40" s="191"/>
    </row>
    <row r="41" spans="3:19" s="8" customFormat="1" ht="14.45" customHeight="1">
      <c r="C41" s="265"/>
      <c r="D41" s="256" t="s">
        <v>207</v>
      </c>
      <c r="E41" s="261"/>
      <c r="F41" s="261"/>
      <c r="G41" s="278"/>
      <c r="H41" s="1078" t="s">
        <v>208</v>
      </c>
      <c r="I41" s="1078"/>
      <c r="J41" s="1078"/>
      <c r="K41" s="1156"/>
      <c r="L41" s="107" t="s">
        <v>14</v>
      </c>
      <c r="M41" s="107"/>
      <c r="N41" s="120">
        <v>10</v>
      </c>
      <c r="O41" s="144" t="s">
        <v>9</v>
      </c>
      <c r="P41" s="166"/>
      <c r="Q41" s="1173" t="s">
        <v>209</v>
      </c>
      <c r="R41" s="1188" t="s">
        <v>11</v>
      </c>
      <c r="S41" s="192"/>
    </row>
    <row r="42" spans="3:19" s="8" customFormat="1">
      <c r="C42" s="265"/>
      <c r="D42" s="256"/>
      <c r="E42" s="256"/>
      <c r="F42" s="256"/>
      <c r="G42" s="266"/>
      <c r="H42" s="1078"/>
      <c r="I42" s="1078"/>
      <c r="J42" s="1078"/>
      <c r="K42" s="1156"/>
      <c r="L42" s="107" t="s">
        <v>210</v>
      </c>
      <c r="M42" s="107"/>
      <c r="N42" s="131">
        <v>28</v>
      </c>
      <c r="O42" s="118" t="s">
        <v>75</v>
      </c>
      <c r="P42" s="167" t="s">
        <v>140</v>
      </c>
      <c r="Q42" s="1173"/>
      <c r="R42" s="1188"/>
      <c r="S42" s="188"/>
    </row>
    <row r="43" spans="3:19" s="8" customFormat="1">
      <c r="C43" s="265"/>
      <c r="D43" s="256"/>
      <c r="E43" s="256"/>
      <c r="F43" s="256"/>
      <c r="G43" s="266"/>
      <c r="H43" s="1078"/>
      <c r="I43" s="1078"/>
      <c r="J43" s="1078"/>
      <c r="K43" s="1156"/>
      <c r="L43" s="113"/>
      <c r="M43" s="113"/>
      <c r="N43" s="131"/>
      <c r="O43" s="118"/>
      <c r="P43" s="167"/>
      <c r="Q43" s="1173"/>
      <c r="R43" s="1188"/>
      <c r="S43" s="188"/>
    </row>
    <row r="44" spans="3:19" s="8" customFormat="1" ht="13.5" customHeight="1">
      <c r="C44" s="269"/>
      <c r="D44" s="258"/>
      <c r="E44" s="258"/>
      <c r="F44" s="258"/>
      <c r="G44" s="270"/>
      <c r="H44" s="1164" t="s">
        <v>211</v>
      </c>
      <c r="I44" s="1165"/>
      <c r="J44" s="1165"/>
      <c r="K44" s="1166"/>
      <c r="L44" s="111" t="s">
        <v>8</v>
      </c>
      <c r="M44" s="111"/>
      <c r="N44" s="122">
        <v>10</v>
      </c>
      <c r="O44" s="146" t="s">
        <v>9</v>
      </c>
      <c r="P44" s="141"/>
      <c r="Q44" s="1120" t="s">
        <v>195</v>
      </c>
      <c r="R44" s="231"/>
      <c r="S44" s="188"/>
    </row>
    <row r="45" spans="3:19" s="8" customFormat="1" ht="27.6">
      <c r="C45" s="269"/>
      <c r="D45" s="262" t="s">
        <v>212</v>
      </c>
      <c r="E45" s="258"/>
      <c r="F45" s="258"/>
      <c r="G45" s="270"/>
      <c r="H45" s="1165"/>
      <c r="I45" s="1165"/>
      <c r="J45" s="1165"/>
      <c r="K45" s="1166"/>
      <c r="L45" s="1174" t="s">
        <v>196</v>
      </c>
      <c r="M45" s="1174"/>
      <c r="N45" s="142">
        <v>1.46</v>
      </c>
      <c r="O45" s="146" t="s">
        <v>172</v>
      </c>
      <c r="P45" s="179" t="s">
        <v>200</v>
      </c>
      <c r="Q45" s="1120"/>
      <c r="R45" s="231"/>
      <c r="S45" s="1161"/>
    </row>
    <row r="46" spans="3:19" s="8" customFormat="1">
      <c r="C46" s="267"/>
      <c r="D46" s="257"/>
      <c r="E46" s="257"/>
      <c r="F46" s="257"/>
      <c r="G46" s="268"/>
      <c r="H46" s="1167" t="s">
        <v>213</v>
      </c>
      <c r="I46" s="1167"/>
      <c r="J46" s="1167"/>
      <c r="K46" s="1168"/>
      <c r="L46" s="112" t="s">
        <v>8</v>
      </c>
      <c r="M46" s="112"/>
      <c r="N46" s="132">
        <v>120</v>
      </c>
      <c r="O46" s="145" t="s">
        <v>9</v>
      </c>
      <c r="P46" s="169"/>
      <c r="Q46" s="199"/>
      <c r="R46" s="218"/>
      <c r="S46" s="1162"/>
    </row>
    <row r="47" spans="3:19" s="8" customFormat="1">
      <c r="C47" s="267"/>
      <c r="D47" s="1111"/>
      <c r="E47" s="1111"/>
      <c r="F47" s="1111"/>
      <c r="G47" s="1163"/>
      <c r="H47" s="1167"/>
      <c r="I47" s="1167"/>
      <c r="J47" s="1167"/>
      <c r="K47" s="1168"/>
      <c r="L47" s="161" t="s">
        <v>214</v>
      </c>
      <c r="M47" s="112"/>
      <c r="N47" s="133">
        <v>7</v>
      </c>
      <c r="O47" s="116" t="s">
        <v>215</v>
      </c>
      <c r="P47" s="169" t="s">
        <v>216</v>
      </c>
      <c r="Q47" s="199" t="s">
        <v>217</v>
      </c>
      <c r="R47" s="218"/>
      <c r="S47" s="1162"/>
    </row>
    <row r="48" spans="3:19" s="8" customFormat="1">
      <c r="C48" s="267"/>
      <c r="D48" s="257"/>
      <c r="E48" s="257"/>
      <c r="F48" s="257"/>
      <c r="G48" s="268"/>
      <c r="H48" s="1167"/>
      <c r="I48" s="1167"/>
      <c r="J48" s="1167"/>
      <c r="K48" s="1168"/>
      <c r="L48" s="161" t="s">
        <v>214</v>
      </c>
      <c r="M48" s="112"/>
      <c r="N48" s="133">
        <v>16</v>
      </c>
      <c r="O48" s="116" t="s">
        <v>215</v>
      </c>
      <c r="P48" s="169" t="s">
        <v>218</v>
      </c>
      <c r="Q48" s="199" t="s">
        <v>219</v>
      </c>
      <c r="R48" s="218"/>
      <c r="S48" s="1162"/>
    </row>
    <row r="49" spans="3:19" s="8" customFormat="1" ht="14.45" customHeight="1">
      <c r="C49" s="267"/>
      <c r="D49" s="257"/>
      <c r="E49" s="257"/>
      <c r="F49" s="257"/>
      <c r="G49" s="268"/>
      <c r="H49" s="1167"/>
      <c r="I49" s="1167"/>
      <c r="J49" s="1167"/>
      <c r="K49" s="1168"/>
      <c r="L49" s="112" t="s">
        <v>220</v>
      </c>
      <c r="M49" s="112"/>
      <c r="N49" s="133">
        <v>6.2</v>
      </c>
      <c r="O49" s="116" t="s">
        <v>178</v>
      </c>
      <c r="P49" s="169"/>
      <c r="Q49" s="199" t="s">
        <v>221</v>
      </c>
      <c r="R49" s="218" t="s">
        <v>11</v>
      </c>
      <c r="S49" s="1162"/>
    </row>
    <row r="50" spans="3:19" s="8" customFormat="1">
      <c r="C50" s="267"/>
      <c r="D50" s="257" t="s">
        <v>222</v>
      </c>
      <c r="E50" s="257"/>
      <c r="F50" s="257"/>
      <c r="G50" s="268"/>
      <c r="H50" s="1167"/>
      <c r="I50" s="1167"/>
      <c r="J50" s="1167"/>
      <c r="K50" s="1168"/>
      <c r="L50" s="112" t="s">
        <v>223</v>
      </c>
      <c r="M50" s="112"/>
      <c r="N50" s="132">
        <v>3.86</v>
      </c>
      <c r="O50" s="116" t="s">
        <v>224</v>
      </c>
      <c r="P50" s="180" t="s">
        <v>199</v>
      </c>
      <c r="Q50" s="199"/>
      <c r="R50" s="218"/>
      <c r="S50" s="1162"/>
    </row>
    <row r="51" spans="3:19" s="8" customFormat="1">
      <c r="C51" s="267"/>
      <c r="D51" s="257"/>
      <c r="E51" s="257"/>
      <c r="F51" s="257"/>
      <c r="G51" s="268"/>
      <c r="H51" s="1167"/>
      <c r="I51" s="1167"/>
      <c r="J51" s="1167"/>
      <c r="K51" s="1168"/>
      <c r="L51" s="112" t="s">
        <v>225</v>
      </c>
      <c r="M51" s="112" t="s">
        <v>226</v>
      </c>
      <c r="N51" s="132">
        <v>2</v>
      </c>
      <c r="O51" s="116" t="s">
        <v>75</v>
      </c>
      <c r="P51" s="169" t="s">
        <v>52</v>
      </c>
      <c r="Q51" s="199"/>
      <c r="R51" s="218"/>
      <c r="S51" s="1162"/>
    </row>
    <row r="52" spans="3:19" s="8" customFormat="1">
      <c r="C52" s="267"/>
      <c r="D52" s="257"/>
      <c r="E52" s="257"/>
      <c r="F52" s="257"/>
      <c r="G52" s="268"/>
      <c r="H52" s="1167"/>
      <c r="I52" s="1167"/>
      <c r="J52" s="1167"/>
      <c r="K52" s="1168"/>
      <c r="L52" s="112" t="s">
        <v>167</v>
      </c>
      <c r="M52" s="112"/>
      <c r="N52" s="132">
        <v>14.37</v>
      </c>
      <c r="O52" s="116" t="s">
        <v>168</v>
      </c>
      <c r="P52" s="180" t="s">
        <v>199</v>
      </c>
      <c r="Q52" s="199"/>
      <c r="R52" s="218"/>
      <c r="S52" s="188"/>
    </row>
    <row r="53" spans="3:19" s="8" customFormat="1" ht="14.1" customHeight="1">
      <c r="C53" s="267"/>
      <c r="D53" s="257"/>
      <c r="E53" s="257"/>
      <c r="F53" s="257"/>
      <c r="G53" s="268"/>
      <c r="H53" s="1167"/>
      <c r="I53" s="1167"/>
      <c r="J53" s="1167"/>
      <c r="K53" s="1168"/>
      <c r="L53" s="112" t="s">
        <v>227</v>
      </c>
      <c r="M53" s="112"/>
      <c r="N53" s="132">
        <v>350</v>
      </c>
      <c r="O53" s="116" t="s">
        <v>168</v>
      </c>
      <c r="P53" s="180" t="s">
        <v>228</v>
      </c>
      <c r="Q53" s="1189" t="s">
        <v>229</v>
      </c>
      <c r="R53" s="232"/>
      <c r="S53" s="188"/>
    </row>
    <row r="54" spans="3:19" s="8" customFormat="1">
      <c r="C54" s="267"/>
      <c r="D54" s="257"/>
      <c r="E54" s="257"/>
      <c r="F54" s="257"/>
      <c r="G54" s="268"/>
      <c r="H54" s="112"/>
      <c r="I54" s="112"/>
      <c r="J54" s="112"/>
      <c r="K54" s="249"/>
      <c r="L54" s="161" t="s">
        <v>214</v>
      </c>
      <c r="M54" s="112"/>
      <c r="N54" s="132">
        <v>0</v>
      </c>
      <c r="O54" s="1169" t="s">
        <v>230</v>
      </c>
      <c r="P54" s="1169"/>
      <c r="Q54" s="1189"/>
      <c r="R54" s="232"/>
      <c r="S54" s="188"/>
    </row>
    <row r="55" spans="3:19" s="8" customFormat="1">
      <c r="C55" s="271"/>
      <c r="D55" s="241"/>
      <c r="E55" s="241"/>
      <c r="F55" s="241"/>
      <c r="G55" s="272"/>
      <c r="H55" s="1137" t="s">
        <v>231</v>
      </c>
      <c r="I55" s="1137"/>
      <c r="J55" s="1137"/>
      <c r="K55" s="1154"/>
      <c r="L55" s="108" t="s">
        <v>8</v>
      </c>
      <c r="M55" s="108"/>
      <c r="N55" s="134">
        <v>60</v>
      </c>
      <c r="O55" s="147" t="s">
        <v>9</v>
      </c>
      <c r="P55" s="173"/>
      <c r="Q55" s="203"/>
      <c r="R55" s="222"/>
      <c r="S55" s="191"/>
    </row>
    <row r="56" spans="3:19" s="8" customFormat="1">
      <c r="C56" s="271"/>
      <c r="D56" s="241"/>
      <c r="E56" s="241"/>
      <c r="F56" s="241"/>
      <c r="G56" s="272"/>
      <c r="H56" s="1137"/>
      <c r="I56" s="1137"/>
      <c r="J56" s="1137"/>
      <c r="K56" s="1154"/>
      <c r="L56" s="162" t="s">
        <v>214</v>
      </c>
      <c r="M56" s="108"/>
      <c r="N56" s="135">
        <v>8</v>
      </c>
      <c r="O56" s="117" t="s">
        <v>215</v>
      </c>
      <c r="P56" s="173" t="s">
        <v>216</v>
      </c>
      <c r="Q56" s="203" t="s">
        <v>232</v>
      </c>
      <c r="R56" s="222"/>
      <c r="S56" s="191"/>
    </row>
    <row r="57" spans="3:19" s="8" customFormat="1">
      <c r="C57" s="271"/>
      <c r="D57" s="241" t="s">
        <v>233</v>
      </c>
      <c r="E57" s="241"/>
      <c r="F57" s="241"/>
      <c r="G57" s="272"/>
      <c r="H57" s="1137"/>
      <c r="I57" s="1137"/>
      <c r="J57" s="1137"/>
      <c r="K57" s="1154"/>
      <c r="L57" s="162" t="s">
        <v>214</v>
      </c>
      <c r="M57" s="108"/>
      <c r="N57" s="135">
        <v>15</v>
      </c>
      <c r="O57" s="117" t="s">
        <v>215</v>
      </c>
      <c r="P57" s="173" t="s">
        <v>218</v>
      </c>
      <c r="Q57" s="203" t="s">
        <v>234</v>
      </c>
      <c r="R57" s="222"/>
      <c r="S57" s="191"/>
    </row>
    <row r="58" spans="3:19" s="8" customFormat="1">
      <c r="C58" s="271"/>
      <c r="D58" s="241"/>
      <c r="E58" s="241"/>
      <c r="F58" s="241"/>
      <c r="G58" s="272"/>
      <c r="H58" s="1137"/>
      <c r="I58" s="1137"/>
      <c r="J58" s="1137"/>
      <c r="K58" s="1154"/>
      <c r="L58" s="108" t="s">
        <v>220</v>
      </c>
      <c r="M58" s="108"/>
      <c r="N58" s="135">
        <v>3</v>
      </c>
      <c r="O58" s="117" t="s">
        <v>178</v>
      </c>
      <c r="P58" s="173"/>
      <c r="Q58" s="203" t="s">
        <v>235</v>
      </c>
      <c r="R58" s="222" t="s">
        <v>236</v>
      </c>
      <c r="S58" s="192" t="s">
        <v>237</v>
      </c>
    </row>
    <row r="59" spans="3:19" s="8" customFormat="1">
      <c r="C59" s="271"/>
      <c r="D59" s="241"/>
      <c r="E59" s="241"/>
      <c r="F59" s="241"/>
      <c r="G59" s="272"/>
      <c r="H59" s="1137"/>
      <c r="I59" s="1137"/>
      <c r="J59" s="1137"/>
      <c r="K59" s="1154"/>
      <c r="L59" s="108" t="s">
        <v>223</v>
      </c>
      <c r="M59" s="108"/>
      <c r="N59" s="134">
        <v>7.13</v>
      </c>
      <c r="O59" s="117" t="s">
        <v>224</v>
      </c>
      <c r="P59" s="181" t="s">
        <v>199</v>
      </c>
      <c r="Q59" s="204"/>
      <c r="R59" s="223"/>
      <c r="S59" s="188"/>
    </row>
    <row r="60" spans="3:19" s="8" customFormat="1">
      <c r="C60" s="271"/>
      <c r="D60" s="241"/>
      <c r="E60" s="241"/>
      <c r="F60" s="241"/>
      <c r="G60" s="272"/>
      <c r="H60" s="1137"/>
      <c r="I60" s="1137"/>
      <c r="J60" s="1137"/>
      <c r="K60" s="1154"/>
      <c r="L60" s="1151" t="s">
        <v>225</v>
      </c>
      <c r="M60" s="1151"/>
      <c r="N60" s="134">
        <v>2</v>
      </c>
      <c r="O60" s="117" t="s">
        <v>75</v>
      </c>
      <c r="P60" s="173" t="s">
        <v>52</v>
      </c>
      <c r="Q60" s="203"/>
      <c r="R60" s="222"/>
      <c r="S60" s="188"/>
    </row>
    <row r="61" spans="3:19" s="8" customFormat="1">
      <c r="C61" s="271"/>
      <c r="D61" s="241"/>
      <c r="E61" s="241"/>
      <c r="F61" s="241"/>
      <c r="G61" s="272"/>
      <c r="H61" s="1137"/>
      <c r="I61" s="1137"/>
      <c r="J61" s="1137"/>
      <c r="K61" s="1154"/>
      <c r="L61" s="108" t="s">
        <v>167</v>
      </c>
      <c r="M61" s="108"/>
      <c r="N61" s="134">
        <v>42.37</v>
      </c>
      <c r="O61" s="117" t="s">
        <v>168</v>
      </c>
      <c r="P61" s="181" t="s">
        <v>199</v>
      </c>
      <c r="Q61" s="204"/>
      <c r="R61" s="223"/>
      <c r="S61" s="188"/>
    </row>
    <row r="62" spans="3:19" s="8" customFormat="1">
      <c r="C62" s="271"/>
      <c r="D62" s="241"/>
      <c r="E62" s="241"/>
      <c r="F62" s="241"/>
      <c r="G62" s="272"/>
      <c r="H62" s="1137"/>
      <c r="I62" s="1137"/>
      <c r="J62" s="1137"/>
      <c r="K62" s="1154"/>
      <c r="L62" s="108" t="s">
        <v>238</v>
      </c>
      <c r="M62" s="108"/>
      <c r="N62" s="135">
        <v>3</v>
      </c>
      <c r="O62" s="117" t="s">
        <v>178</v>
      </c>
      <c r="P62" s="181" t="s">
        <v>239</v>
      </c>
      <c r="Q62" s="204" t="s">
        <v>240</v>
      </c>
      <c r="R62" s="223" t="s">
        <v>241</v>
      </c>
      <c r="S62" s="188"/>
    </row>
    <row r="63" spans="3:19" s="8" customFormat="1">
      <c r="C63" s="271"/>
      <c r="D63" s="241"/>
      <c r="E63" s="241"/>
      <c r="F63" s="241"/>
      <c r="G63" s="272"/>
      <c r="H63" s="1137"/>
      <c r="I63" s="1137"/>
      <c r="J63" s="1137"/>
      <c r="K63" s="1154"/>
      <c r="L63" s="108" t="s">
        <v>242</v>
      </c>
      <c r="M63" s="108"/>
      <c r="N63" s="134">
        <v>78</v>
      </c>
      <c r="O63" s="117" t="s">
        <v>190</v>
      </c>
      <c r="P63" s="181"/>
      <c r="Q63" s="204"/>
      <c r="R63" s="223"/>
      <c r="S63" s="188"/>
    </row>
    <row r="64" spans="3:19" s="8" customFormat="1">
      <c r="C64" s="271"/>
      <c r="D64" s="241"/>
      <c r="E64" s="241"/>
      <c r="F64" s="241"/>
      <c r="G64" s="272"/>
      <c r="H64" s="1137"/>
      <c r="I64" s="1137"/>
      <c r="J64" s="1137"/>
      <c r="K64" s="1154"/>
      <c r="L64" s="108" t="s">
        <v>227</v>
      </c>
      <c r="M64" s="108"/>
      <c r="N64" s="134">
        <v>300</v>
      </c>
      <c r="O64" s="117" t="s">
        <v>168</v>
      </c>
      <c r="P64" s="181" t="s">
        <v>228</v>
      </c>
      <c r="Q64" s="1136" t="s">
        <v>243</v>
      </c>
      <c r="R64" s="233"/>
      <c r="S64" s="188"/>
    </row>
    <row r="65" spans="3:19" s="8" customFormat="1">
      <c r="C65" s="271"/>
      <c r="D65" s="241"/>
      <c r="E65" s="241"/>
      <c r="F65" s="241"/>
      <c r="G65" s="272"/>
      <c r="H65" s="108"/>
      <c r="I65" s="108"/>
      <c r="J65" s="108"/>
      <c r="K65" s="250"/>
      <c r="L65" s="162" t="s">
        <v>214</v>
      </c>
      <c r="M65" s="108"/>
      <c r="N65" s="134">
        <v>0</v>
      </c>
      <c r="O65" s="1170" t="s">
        <v>230</v>
      </c>
      <c r="P65" s="1170"/>
      <c r="Q65" s="1136"/>
      <c r="R65" s="233"/>
      <c r="S65" s="188"/>
    </row>
    <row r="66" spans="3:19" s="8" customFormat="1">
      <c r="C66" s="265"/>
      <c r="D66" s="279"/>
      <c r="E66" s="279"/>
      <c r="F66" s="279"/>
      <c r="G66" s="266"/>
      <c r="H66" s="1078" t="s">
        <v>244</v>
      </c>
      <c r="I66" s="1097"/>
      <c r="J66" s="1097"/>
      <c r="K66" s="1150"/>
      <c r="L66" s="107" t="s">
        <v>8</v>
      </c>
      <c r="M66" s="107"/>
      <c r="N66" s="131">
        <v>60</v>
      </c>
      <c r="O66" s="144" t="s">
        <v>9</v>
      </c>
      <c r="P66" s="167"/>
      <c r="Q66" s="197"/>
      <c r="R66" s="215"/>
      <c r="S66" s="188"/>
    </row>
    <row r="67" spans="3:19" s="8" customFormat="1">
      <c r="C67" s="265"/>
      <c r="D67" s="256"/>
      <c r="E67" s="256"/>
      <c r="F67" s="256"/>
      <c r="G67" s="266"/>
      <c r="H67" s="1097"/>
      <c r="I67" s="1097"/>
      <c r="J67" s="1097"/>
      <c r="K67" s="1150"/>
      <c r="L67" s="163" t="s">
        <v>214</v>
      </c>
      <c r="M67" s="107"/>
      <c r="N67" s="136">
        <v>10</v>
      </c>
      <c r="O67" s="118" t="s">
        <v>215</v>
      </c>
      <c r="P67" s="167" t="s">
        <v>216</v>
      </c>
      <c r="Q67" s="197" t="s">
        <v>245</v>
      </c>
      <c r="R67" s="215"/>
      <c r="S67" s="188"/>
    </row>
    <row r="68" spans="3:19" s="8" customFormat="1">
      <c r="C68" s="265"/>
      <c r="D68" s="256"/>
      <c r="E68" s="256"/>
      <c r="F68" s="256"/>
      <c r="G68" s="266"/>
      <c r="H68" s="1097"/>
      <c r="I68" s="1097"/>
      <c r="J68" s="1097"/>
      <c r="K68" s="1150"/>
      <c r="L68" s="163" t="s">
        <v>214</v>
      </c>
      <c r="M68" s="107"/>
      <c r="N68" s="136">
        <v>15</v>
      </c>
      <c r="O68" s="118" t="s">
        <v>215</v>
      </c>
      <c r="P68" s="167" t="s">
        <v>218</v>
      </c>
      <c r="Q68" s="197" t="s">
        <v>234</v>
      </c>
      <c r="R68" s="215"/>
      <c r="S68" s="188"/>
    </row>
    <row r="69" spans="3:19" s="8" customFormat="1">
      <c r="C69" s="265"/>
      <c r="D69" s="256"/>
      <c r="E69" s="256"/>
      <c r="F69" s="256"/>
      <c r="G69" s="266"/>
      <c r="H69" s="1097"/>
      <c r="I69" s="1097"/>
      <c r="J69" s="1097"/>
      <c r="K69" s="1150"/>
      <c r="L69" s="107" t="s">
        <v>220</v>
      </c>
      <c r="M69" s="107"/>
      <c r="N69" s="136">
        <v>4</v>
      </c>
      <c r="O69" s="118" t="s">
        <v>178</v>
      </c>
      <c r="P69" s="167"/>
      <c r="Q69" s="197" t="s">
        <v>246</v>
      </c>
      <c r="R69" s="215" t="s">
        <v>236</v>
      </c>
      <c r="S69" s="188" t="s">
        <v>247</v>
      </c>
    </row>
    <row r="70" spans="3:19" s="8" customFormat="1">
      <c r="C70" s="265"/>
      <c r="D70" s="256"/>
      <c r="E70" s="256"/>
      <c r="F70" s="256"/>
      <c r="G70" s="266"/>
      <c r="H70" s="1097"/>
      <c r="I70" s="1097"/>
      <c r="J70" s="1097"/>
      <c r="K70" s="1150"/>
      <c r="L70" s="107" t="s">
        <v>223</v>
      </c>
      <c r="M70" s="107"/>
      <c r="N70" s="131">
        <v>14.81</v>
      </c>
      <c r="O70" s="118" t="s">
        <v>224</v>
      </c>
      <c r="P70" s="182" t="s">
        <v>199</v>
      </c>
      <c r="Q70" s="210"/>
      <c r="R70" s="234"/>
      <c r="S70" s="191"/>
    </row>
    <row r="71" spans="3:19" s="8" customFormat="1">
      <c r="C71" s="265"/>
      <c r="D71" s="1123" t="s">
        <v>248</v>
      </c>
      <c r="E71" s="1123"/>
      <c r="F71" s="256"/>
      <c r="G71" s="266"/>
      <c r="H71" s="1097"/>
      <c r="I71" s="1097"/>
      <c r="J71" s="1097"/>
      <c r="K71" s="1150"/>
      <c r="L71" s="1144" t="s">
        <v>225</v>
      </c>
      <c r="M71" s="1144"/>
      <c r="N71" s="131">
        <v>2</v>
      </c>
      <c r="O71" s="118" t="s">
        <v>75</v>
      </c>
      <c r="P71" s="167" t="s">
        <v>52</v>
      </c>
      <c r="Q71" s="197"/>
      <c r="R71" s="215"/>
      <c r="S71" s="191"/>
    </row>
    <row r="72" spans="3:19" s="8" customFormat="1">
      <c r="C72" s="265"/>
      <c r="D72" s="256"/>
      <c r="E72" s="256"/>
      <c r="F72" s="256"/>
      <c r="G72" s="266"/>
      <c r="H72" s="1097"/>
      <c r="I72" s="1097"/>
      <c r="J72" s="1097"/>
      <c r="K72" s="1150"/>
      <c r="L72" s="107" t="s">
        <v>167</v>
      </c>
      <c r="M72" s="107"/>
      <c r="N72" s="131">
        <v>19.52</v>
      </c>
      <c r="O72" s="118" t="s">
        <v>168</v>
      </c>
      <c r="P72" s="182" t="s">
        <v>199</v>
      </c>
      <c r="Q72" s="210"/>
      <c r="R72" s="234"/>
      <c r="S72" s="191"/>
    </row>
    <row r="73" spans="3:19" s="8" customFormat="1">
      <c r="C73" s="265"/>
      <c r="D73" s="256"/>
      <c r="E73" s="256"/>
      <c r="F73" s="256"/>
      <c r="G73" s="266"/>
      <c r="H73" s="1097"/>
      <c r="I73" s="1097"/>
      <c r="J73" s="1097"/>
      <c r="K73" s="1150"/>
      <c r="L73" s="107" t="s">
        <v>238</v>
      </c>
      <c r="M73" s="107"/>
      <c r="N73" s="136">
        <v>4</v>
      </c>
      <c r="O73" s="118" t="s">
        <v>178</v>
      </c>
      <c r="P73" s="182" t="s">
        <v>239</v>
      </c>
      <c r="Q73" s="210" t="s">
        <v>249</v>
      </c>
      <c r="R73" s="234" t="s">
        <v>241</v>
      </c>
      <c r="S73" s="192" t="s">
        <v>247</v>
      </c>
    </row>
    <row r="74" spans="3:19" s="8" customFormat="1">
      <c r="C74" s="265"/>
      <c r="D74" s="256"/>
      <c r="E74" s="256"/>
      <c r="F74" s="256"/>
      <c r="G74" s="266"/>
      <c r="H74" s="1097"/>
      <c r="I74" s="1097"/>
      <c r="J74" s="1097"/>
      <c r="K74" s="1150"/>
      <c r="L74" s="107" t="s">
        <v>242</v>
      </c>
      <c r="M74" s="107"/>
      <c r="N74" s="131">
        <v>78</v>
      </c>
      <c r="O74" s="118" t="s">
        <v>190</v>
      </c>
      <c r="P74" s="182"/>
      <c r="Q74" s="210"/>
      <c r="R74" s="234"/>
      <c r="S74" s="188"/>
    </row>
    <row r="75" spans="3:19" s="8" customFormat="1">
      <c r="C75" s="265"/>
      <c r="D75" s="256"/>
      <c r="E75" s="256"/>
      <c r="F75" s="256"/>
      <c r="G75" s="266"/>
      <c r="H75" s="1097"/>
      <c r="I75" s="1097"/>
      <c r="J75" s="1097"/>
      <c r="K75" s="1150"/>
      <c r="L75" s="107" t="s">
        <v>227</v>
      </c>
      <c r="M75" s="107"/>
      <c r="N75" s="131">
        <v>350</v>
      </c>
      <c r="O75" s="118" t="s">
        <v>168</v>
      </c>
      <c r="P75" s="182" t="s">
        <v>228</v>
      </c>
      <c r="Q75" s="1077" t="s">
        <v>250</v>
      </c>
      <c r="R75" s="235"/>
      <c r="S75" s="188"/>
    </row>
    <row r="76" spans="3:19" s="8" customFormat="1">
      <c r="C76" s="265"/>
      <c r="D76" s="256"/>
      <c r="E76" s="256"/>
      <c r="F76" s="256"/>
      <c r="G76" s="266"/>
      <c r="H76" s="1097"/>
      <c r="I76" s="1097"/>
      <c r="J76" s="1097"/>
      <c r="K76" s="1150"/>
      <c r="L76" s="163" t="s">
        <v>214</v>
      </c>
      <c r="M76" s="107"/>
      <c r="N76" s="131">
        <v>0</v>
      </c>
      <c r="O76" s="1145" t="s">
        <v>230</v>
      </c>
      <c r="P76" s="1145"/>
      <c r="Q76" s="1077"/>
      <c r="R76" s="235"/>
      <c r="S76" s="188"/>
    </row>
    <row r="77" spans="3:19" s="8" customFormat="1" ht="8.4499999999999993" customHeight="1">
      <c r="C77" s="265"/>
      <c r="D77" s="256"/>
      <c r="E77" s="256"/>
      <c r="F77" s="256"/>
      <c r="G77" s="266"/>
      <c r="H77" s="251"/>
      <c r="I77" s="251"/>
      <c r="J77" s="251"/>
      <c r="K77" s="252"/>
      <c r="L77" s="113"/>
      <c r="M77" s="113"/>
      <c r="N77" s="131"/>
      <c r="O77" s="118"/>
      <c r="P77" s="167"/>
      <c r="Q77" s="197"/>
      <c r="R77" s="215"/>
      <c r="S77" s="188"/>
    </row>
    <row r="78" spans="3:19" s="8" customFormat="1">
      <c r="C78" s="269"/>
      <c r="D78" s="258"/>
      <c r="E78" s="258"/>
      <c r="F78" s="258"/>
      <c r="G78" s="270"/>
      <c r="H78" s="1121" t="s">
        <v>251</v>
      </c>
      <c r="I78" s="1089"/>
      <c r="J78" s="1089"/>
      <c r="K78" s="1155"/>
      <c r="L78" s="111" t="s">
        <v>8</v>
      </c>
      <c r="M78" s="111"/>
      <c r="N78" s="129">
        <v>60</v>
      </c>
      <c r="O78" s="146" t="s">
        <v>9</v>
      </c>
      <c r="P78" s="171"/>
      <c r="Q78" s="201"/>
      <c r="R78" s="220"/>
      <c r="S78" s="188"/>
    </row>
    <row r="79" spans="3:19" s="8" customFormat="1">
      <c r="C79" s="269"/>
      <c r="D79" s="258"/>
      <c r="E79" s="258"/>
      <c r="F79" s="258"/>
      <c r="G79" s="270"/>
      <c r="H79" s="1089"/>
      <c r="I79" s="1089"/>
      <c r="J79" s="1089"/>
      <c r="K79" s="1155"/>
      <c r="L79" s="158" t="s">
        <v>214</v>
      </c>
      <c r="M79" s="111"/>
      <c r="N79" s="137">
        <v>14</v>
      </c>
      <c r="O79" s="119" t="s">
        <v>215</v>
      </c>
      <c r="P79" s="171" t="s">
        <v>216</v>
      </c>
      <c r="Q79" s="201" t="s">
        <v>252</v>
      </c>
      <c r="R79" s="220"/>
      <c r="S79" s="188"/>
    </row>
    <row r="80" spans="3:19" s="8" customFormat="1">
      <c r="C80" s="269"/>
      <c r="D80" s="258"/>
      <c r="E80" s="258"/>
      <c r="F80" s="258"/>
      <c r="G80" s="270"/>
      <c r="H80" s="1089"/>
      <c r="I80" s="1089"/>
      <c r="J80" s="1089"/>
      <c r="K80" s="1155"/>
      <c r="L80" s="158" t="s">
        <v>214</v>
      </c>
      <c r="M80" s="111"/>
      <c r="N80" s="137">
        <v>15</v>
      </c>
      <c r="O80" s="119" t="s">
        <v>215</v>
      </c>
      <c r="P80" s="171" t="s">
        <v>218</v>
      </c>
      <c r="Q80" s="201" t="s">
        <v>234</v>
      </c>
      <c r="R80" s="220"/>
      <c r="S80" s="191"/>
    </row>
    <row r="81" spans="3:19" s="8" customFormat="1">
      <c r="C81" s="269"/>
      <c r="D81" s="258"/>
      <c r="E81" s="258"/>
      <c r="F81" s="258"/>
      <c r="G81" s="270"/>
      <c r="H81" s="1089"/>
      <c r="I81" s="1089"/>
      <c r="J81" s="1089"/>
      <c r="K81" s="1155"/>
      <c r="L81" s="111" t="s">
        <v>220</v>
      </c>
      <c r="M81" s="111"/>
      <c r="N81" s="137">
        <v>4</v>
      </c>
      <c r="O81" s="119" t="s">
        <v>178</v>
      </c>
      <c r="P81" s="171"/>
      <c r="Q81" s="201" t="s">
        <v>246</v>
      </c>
      <c r="R81" s="220" t="s">
        <v>236</v>
      </c>
      <c r="S81" s="191" t="s">
        <v>253</v>
      </c>
    </row>
    <row r="82" spans="3:19" s="8" customFormat="1">
      <c r="C82" s="269"/>
      <c r="D82" s="258"/>
      <c r="E82" s="258"/>
      <c r="F82" s="258"/>
      <c r="G82" s="270"/>
      <c r="H82" s="1089"/>
      <c r="I82" s="1089"/>
      <c r="J82" s="1089"/>
      <c r="K82" s="1155"/>
      <c r="L82" s="111" t="s">
        <v>223</v>
      </c>
      <c r="M82" s="111"/>
      <c r="N82" s="129">
        <v>20.68</v>
      </c>
      <c r="O82" s="119" t="s">
        <v>224</v>
      </c>
      <c r="P82" s="183" t="s">
        <v>199</v>
      </c>
      <c r="Q82" s="209"/>
      <c r="R82" s="230"/>
      <c r="S82" s="188"/>
    </row>
    <row r="83" spans="3:19" s="8" customFormat="1">
      <c r="C83" s="269"/>
      <c r="D83" s="258" t="s">
        <v>254</v>
      </c>
      <c r="E83" s="258"/>
      <c r="F83" s="258"/>
      <c r="G83" s="270"/>
      <c r="H83" s="1089"/>
      <c r="I83" s="1089"/>
      <c r="J83" s="1089"/>
      <c r="K83" s="1155"/>
      <c r="L83" s="1159" t="s">
        <v>225</v>
      </c>
      <c r="M83" s="1159"/>
      <c r="N83" s="129">
        <v>2</v>
      </c>
      <c r="O83" s="119" t="s">
        <v>75</v>
      </c>
      <c r="P83" s="171" t="s">
        <v>52</v>
      </c>
      <c r="Q83" s="201"/>
      <c r="R83" s="220"/>
      <c r="S83" s="191"/>
    </row>
    <row r="84" spans="3:19" s="8" customFormat="1">
      <c r="C84" s="269"/>
      <c r="D84" s="258"/>
      <c r="E84" s="258"/>
      <c r="F84" s="258"/>
      <c r="G84" s="270"/>
      <c r="H84" s="1089"/>
      <c r="I84" s="1089"/>
      <c r="J84" s="1089"/>
      <c r="K84" s="1155"/>
      <c r="L84" s="111" t="s">
        <v>167</v>
      </c>
      <c r="M84" s="111"/>
      <c r="N84" s="129">
        <v>39.729999999999997</v>
      </c>
      <c r="O84" s="119" t="s">
        <v>168</v>
      </c>
      <c r="P84" s="183" t="s">
        <v>199</v>
      </c>
      <c r="Q84" s="209"/>
      <c r="R84" s="230"/>
      <c r="S84" s="191"/>
    </row>
    <row r="85" spans="3:19" s="8" customFormat="1">
      <c r="C85" s="269"/>
      <c r="D85" s="258"/>
      <c r="E85" s="258"/>
      <c r="F85" s="258"/>
      <c r="G85" s="270"/>
      <c r="H85" s="1089"/>
      <c r="I85" s="1089"/>
      <c r="J85" s="1089"/>
      <c r="K85" s="1155"/>
      <c r="L85" s="111" t="s">
        <v>238</v>
      </c>
      <c r="M85" s="111"/>
      <c r="N85" s="137">
        <v>4</v>
      </c>
      <c r="O85" s="119" t="s">
        <v>178</v>
      </c>
      <c r="P85" s="183" t="s">
        <v>239</v>
      </c>
      <c r="Q85" s="209" t="s">
        <v>249</v>
      </c>
      <c r="R85" s="230" t="s">
        <v>241</v>
      </c>
      <c r="S85" s="191" t="s">
        <v>253</v>
      </c>
    </row>
    <row r="86" spans="3:19" s="8" customFormat="1">
      <c r="C86" s="269"/>
      <c r="D86" s="258"/>
      <c r="E86" s="258"/>
      <c r="F86" s="258"/>
      <c r="G86" s="270"/>
      <c r="H86" s="1089"/>
      <c r="I86" s="1089"/>
      <c r="J86" s="1089"/>
      <c r="K86" s="1155"/>
      <c r="L86" s="111" t="s">
        <v>242</v>
      </c>
      <c r="M86" s="111"/>
      <c r="N86" s="129">
        <v>78</v>
      </c>
      <c r="O86" s="119" t="s">
        <v>190</v>
      </c>
      <c r="P86" s="183"/>
      <c r="Q86" s="209"/>
      <c r="R86" s="230"/>
      <c r="S86" s="188"/>
    </row>
    <row r="87" spans="3:19" s="8" customFormat="1">
      <c r="C87" s="269"/>
      <c r="D87" s="258"/>
      <c r="E87" s="258"/>
      <c r="F87" s="258"/>
      <c r="G87" s="270"/>
      <c r="H87" s="1089"/>
      <c r="I87" s="1089"/>
      <c r="J87" s="1089"/>
      <c r="K87" s="1155"/>
      <c r="L87" s="111" t="s">
        <v>227</v>
      </c>
      <c r="M87" s="111"/>
      <c r="N87" s="129">
        <v>400</v>
      </c>
      <c r="O87" s="119" t="s">
        <v>168</v>
      </c>
      <c r="P87" s="183" t="s">
        <v>228</v>
      </c>
      <c r="Q87" s="1120" t="s">
        <v>255</v>
      </c>
      <c r="R87" s="231"/>
      <c r="S87" s="188"/>
    </row>
    <row r="88" spans="3:19" s="8" customFormat="1">
      <c r="C88" s="269"/>
      <c r="D88" s="258"/>
      <c r="E88" s="258"/>
      <c r="F88" s="258"/>
      <c r="G88" s="270"/>
      <c r="H88" s="111"/>
      <c r="I88" s="111"/>
      <c r="J88" s="111"/>
      <c r="K88" s="253"/>
      <c r="L88" s="158" t="s">
        <v>214</v>
      </c>
      <c r="M88" s="111"/>
      <c r="N88" s="129">
        <v>0</v>
      </c>
      <c r="O88" s="1160" t="s">
        <v>230</v>
      </c>
      <c r="P88" s="1160"/>
      <c r="Q88" s="1120"/>
      <c r="R88" s="231"/>
      <c r="S88" s="191"/>
    </row>
    <row r="89" spans="3:19" s="8" customFormat="1">
      <c r="C89" s="265"/>
      <c r="D89" s="256"/>
      <c r="E89" s="256"/>
      <c r="F89" s="256"/>
      <c r="G89" s="266"/>
      <c r="H89" s="1078" t="s">
        <v>256</v>
      </c>
      <c r="I89" s="1078"/>
      <c r="J89" s="1078"/>
      <c r="K89" s="1156"/>
      <c r="L89" s="107" t="s">
        <v>8</v>
      </c>
      <c r="M89" s="107"/>
      <c r="N89" s="131">
        <v>60</v>
      </c>
      <c r="O89" s="144" t="s">
        <v>9</v>
      </c>
      <c r="P89" s="167"/>
      <c r="Q89" s="197"/>
      <c r="R89" s="215"/>
      <c r="S89" s="191"/>
    </row>
    <row r="90" spans="3:19" s="8" customFormat="1">
      <c r="C90" s="265"/>
      <c r="D90" s="256"/>
      <c r="E90" s="256"/>
      <c r="F90" s="256"/>
      <c r="G90" s="266"/>
      <c r="H90" s="1078"/>
      <c r="I90" s="1078"/>
      <c r="J90" s="1078"/>
      <c r="K90" s="1156"/>
      <c r="L90" s="163" t="s">
        <v>214</v>
      </c>
      <c r="M90" s="107"/>
      <c r="N90" s="136">
        <v>15</v>
      </c>
      <c r="O90" s="118" t="s">
        <v>215</v>
      </c>
      <c r="P90" s="167" t="s">
        <v>216</v>
      </c>
      <c r="Q90" s="197" t="s">
        <v>257</v>
      </c>
      <c r="R90" s="215"/>
      <c r="S90" s="191"/>
    </row>
    <row r="91" spans="3:19" s="8" customFormat="1">
      <c r="C91" s="265"/>
      <c r="D91" s="256"/>
      <c r="E91" s="256"/>
      <c r="F91" s="256"/>
      <c r="G91" s="266"/>
      <c r="H91" s="1078"/>
      <c r="I91" s="1078"/>
      <c r="J91" s="1078"/>
      <c r="K91" s="1156"/>
      <c r="L91" s="163" t="s">
        <v>214</v>
      </c>
      <c r="M91" s="107"/>
      <c r="N91" s="136">
        <v>15</v>
      </c>
      <c r="O91" s="118" t="s">
        <v>215</v>
      </c>
      <c r="P91" s="167" t="s">
        <v>218</v>
      </c>
      <c r="Q91" s="197" t="s">
        <v>234</v>
      </c>
      <c r="R91" s="215"/>
      <c r="S91" s="188"/>
    </row>
    <row r="92" spans="3:19" s="8" customFormat="1">
      <c r="C92" s="265"/>
      <c r="D92" s="256"/>
      <c r="E92" s="256"/>
      <c r="F92" s="256"/>
      <c r="G92" s="266"/>
      <c r="H92" s="1078"/>
      <c r="I92" s="1078"/>
      <c r="J92" s="1078"/>
      <c r="K92" s="1156"/>
      <c r="L92" s="107" t="s">
        <v>220</v>
      </c>
      <c r="M92" s="107"/>
      <c r="N92" s="136">
        <v>3</v>
      </c>
      <c r="O92" s="118" t="s">
        <v>178</v>
      </c>
      <c r="P92" s="167"/>
      <c r="Q92" s="197" t="s">
        <v>235</v>
      </c>
      <c r="R92" s="215" t="s">
        <v>236</v>
      </c>
      <c r="S92" s="191"/>
    </row>
    <row r="93" spans="3:19" s="8" customFormat="1">
      <c r="C93" s="265"/>
      <c r="D93" s="256"/>
      <c r="E93" s="256"/>
      <c r="F93" s="256"/>
      <c r="G93" s="266"/>
      <c r="H93" s="1078"/>
      <c r="I93" s="1078"/>
      <c r="J93" s="1078"/>
      <c r="K93" s="1156"/>
      <c r="L93" s="107" t="s">
        <v>223</v>
      </c>
      <c r="M93" s="107"/>
      <c r="N93" s="131">
        <v>20.94</v>
      </c>
      <c r="O93" s="118" t="s">
        <v>224</v>
      </c>
      <c r="P93" s="182" t="s">
        <v>199</v>
      </c>
      <c r="Q93" s="210"/>
      <c r="R93" s="234"/>
      <c r="S93" s="191"/>
    </row>
    <row r="94" spans="3:19" s="8" customFormat="1">
      <c r="C94" s="265"/>
      <c r="D94" s="256" t="s">
        <v>258</v>
      </c>
      <c r="E94" s="256"/>
      <c r="F94" s="256"/>
      <c r="G94" s="266"/>
      <c r="H94" s="1078"/>
      <c r="I94" s="1078"/>
      <c r="J94" s="1078"/>
      <c r="K94" s="1156"/>
      <c r="L94" s="1144" t="s">
        <v>225</v>
      </c>
      <c r="M94" s="1144"/>
      <c r="N94" s="131">
        <v>2</v>
      </c>
      <c r="O94" s="118" t="s">
        <v>75</v>
      </c>
      <c r="P94" s="167" t="s">
        <v>52</v>
      </c>
      <c r="Q94" s="197"/>
      <c r="R94" s="215"/>
      <c r="S94" s="188"/>
    </row>
    <row r="95" spans="3:19" s="8" customFormat="1">
      <c r="C95" s="265"/>
      <c r="D95" s="256"/>
      <c r="E95" s="256"/>
      <c r="F95" s="256"/>
      <c r="G95" s="266"/>
      <c r="H95" s="1078"/>
      <c r="I95" s="1078"/>
      <c r="J95" s="1078"/>
      <c r="K95" s="1156"/>
      <c r="L95" s="107" t="s">
        <v>167</v>
      </c>
      <c r="M95" s="107"/>
      <c r="N95" s="131">
        <v>13.21</v>
      </c>
      <c r="O95" s="118" t="s">
        <v>168</v>
      </c>
      <c r="P95" s="182" t="s">
        <v>199</v>
      </c>
      <c r="Q95" s="210"/>
      <c r="R95" s="234"/>
      <c r="S95" s="188"/>
    </row>
    <row r="96" spans="3:19" s="8" customFormat="1">
      <c r="C96" s="265"/>
      <c r="D96" s="256"/>
      <c r="E96" s="256"/>
      <c r="F96" s="256"/>
      <c r="G96" s="266"/>
      <c r="H96" s="1078"/>
      <c r="I96" s="1078"/>
      <c r="J96" s="1078"/>
      <c r="K96" s="1156"/>
      <c r="L96" s="107" t="s">
        <v>238</v>
      </c>
      <c r="M96" s="107"/>
      <c r="N96" s="136">
        <v>2.2000000000000002</v>
      </c>
      <c r="O96" s="118" t="s">
        <v>178</v>
      </c>
      <c r="P96" s="182" t="s">
        <v>239</v>
      </c>
      <c r="Q96" s="210" t="s">
        <v>259</v>
      </c>
      <c r="R96" s="234" t="s">
        <v>241</v>
      </c>
      <c r="S96" s="188" t="s">
        <v>260</v>
      </c>
    </row>
    <row r="97" spans="3:19" s="8" customFormat="1">
      <c r="C97" s="265"/>
      <c r="D97" s="256"/>
      <c r="E97" s="256"/>
      <c r="F97" s="256"/>
      <c r="G97" s="266"/>
      <c r="H97" s="1078"/>
      <c r="I97" s="1078"/>
      <c r="J97" s="1078"/>
      <c r="K97" s="1156"/>
      <c r="L97" s="107" t="s">
        <v>242</v>
      </c>
      <c r="M97" s="107"/>
      <c r="N97" s="131">
        <v>78</v>
      </c>
      <c r="O97" s="118" t="s">
        <v>190</v>
      </c>
      <c r="P97" s="182"/>
      <c r="Q97" s="210"/>
      <c r="R97" s="234"/>
      <c r="S97" s="188"/>
    </row>
    <row r="98" spans="3:19" s="8" customFormat="1">
      <c r="C98" s="265"/>
      <c r="D98" s="256"/>
      <c r="E98" s="256"/>
      <c r="F98" s="256"/>
      <c r="G98" s="266"/>
      <c r="H98" s="1078"/>
      <c r="I98" s="1078"/>
      <c r="J98" s="1078"/>
      <c r="K98" s="1156"/>
      <c r="L98" s="107" t="s">
        <v>227</v>
      </c>
      <c r="M98" s="107"/>
      <c r="N98" s="131">
        <v>400</v>
      </c>
      <c r="O98" s="118" t="s">
        <v>168</v>
      </c>
      <c r="P98" s="182" t="s">
        <v>228</v>
      </c>
      <c r="Q98" s="1077" t="s">
        <v>255</v>
      </c>
      <c r="R98" s="235"/>
      <c r="S98" s="188"/>
    </row>
    <row r="99" spans="3:19" s="8" customFormat="1">
      <c r="C99" s="265"/>
      <c r="D99" s="256"/>
      <c r="E99" s="256"/>
      <c r="F99" s="256"/>
      <c r="G99" s="266"/>
      <c r="H99" s="107"/>
      <c r="I99" s="107"/>
      <c r="J99" s="107"/>
      <c r="K99" s="254"/>
      <c r="L99" s="163" t="s">
        <v>214</v>
      </c>
      <c r="M99" s="107"/>
      <c r="N99" s="131">
        <v>0</v>
      </c>
      <c r="O99" s="1145" t="s">
        <v>230</v>
      </c>
      <c r="P99" s="1145"/>
      <c r="Q99" s="1077"/>
      <c r="R99" s="235"/>
      <c r="S99" s="188"/>
    </row>
    <row r="100" spans="3:19" s="8" customFormat="1" ht="14.25" customHeight="1">
      <c r="C100" s="271"/>
      <c r="D100" s="241"/>
      <c r="E100" s="241"/>
      <c r="F100" s="241"/>
      <c r="G100" s="272"/>
      <c r="H100" s="1137" t="s">
        <v>261</v>
      </c>
      <c r="I100" s="1157"/>
      <c r="J100" s="1157"/>
      <c r="K100" s="1158"/>
      <c r="L100" s="108" t="s">
        <v>8</v>
      </c>
      <c r="M100" s="108"/>
      <c r="N100" s="134">
        <v>60</v>
      </c>
      <c r="O100" s="147" t="s">
        <v>9</v>
      </c>
      <c r="P100" s="173"/>
      <c r="Q100" s="203"/>
      <c r="R100" s="222"/>
      <c r="S100" s="188"/>
    </row>
    <row r="101" spans="3:19" ht="14.25" customHeight="1">
      <c r="C101" s="271"/>
      <c r="D101" s="241"/>
      <c r="E101" s="241"/>
      <c r="F101" s="241"/>
      <c r="G101" s="272"/>
      <c r="H101" s="1157"/>
      <c r="I101" s="1157"/>
      <c r="J101" s="1157"/>
      <c r="K101" s="1158"/>
      <c r="L101" s="162" t="s">
        <v>214</v>
      </c>
      <c r="M101" s="108"/>
      <c r="N101" s="135">
        <v>15</v>
      </c>
      <c r="O101" s="117" t="s">
        <v>215</v>
      </c>
      <c r="P101" s="173" t="s">
        <v>216</v>
      </c>
      <c r="Q101" s="203" t="s">
        <v>257</v>
      </c>
      <c r="R101" s="222"/>
      <c r="S101" s="193"/>
    </row>
    <row r="102" spans="3:19" ht="14.25" customHeight="1">
      <c r="C102" s="271"/>
      <c r="D102" s="241"/>
      <c r="E102" s="241"/>
      <c r="F102" s="241"/>
      <c r="G102" s="272"/>
      <c r="H102" s="1157"/>
      <c r="I102" s="1157"/>
      <c r="J102" s="1157"/>
      <c r="K102" s="1158"/>
      <c r="L102" s="162" t="s">
        <v>214</v>
      </c>
      <c r="M102" s="108"/>
      <c r="N102" s="135">
        <v>15</v>
      </c>
      <c r="O102" s="117" t="s">
        <v>215</v>
      </c>
      <c r="P102" s="173" t="s">
        <v>218</v>
      </c>
      <c r="Q102" s="203" t="s">
        <v>234</v>
      </c>
      <c r="R102" s="222"/>
      <c r="S102" s="7"/>
    </row>
    <row r="103" spans="3:19" ht="14.25" customHeight="1">
      <c r="C103" s="271"/>
      <c r="D103" s="241"/>
      <c r="E103" s="241"/>
      <c r="F103" s="241"/>
      <c r="G103" s="272"/>
      <c r="H103" s="1157"/>
      <c r="I103" s="1157"/>
      <c r="J103" s="1157"/>
      <c r="K103" s="1158"/>
      <c r="L103" s="108" t="s">
        <v>220</v>
      </c>
      <c r="M103" s="108"/>
      <c r="N103" s="135">
        <v>1.3</v>
      </c>
      <c r="O103" s="117" t="s">
        <v>178</v>
      </c>
      <c r="P103" s="173"/>
      <c r="Q103" s="203" t="s">
        <v>262</v>
      </c>
      <c r="R103" s="222" t="s">
        <v>11</v>
      </c>
      <c r="S103" s="7" t="s">
        <v>263</v>
      </c>
    </row>
    <row r="104" spans="3:19" ht="14.25" customHeight="1">
      <c r="C104" s="271"/>
      <c r="D104" s="241"/>
      <c r="E104" s="241"/>
      <c r="F104" s="241"/>
      <c r="G104" s="272"/>
      <c r="H104" s="1157"/>
      <c r="I104" s="1157"/>
      <c r="J104" s="1157"/>
      <c r="K104" s="1158"/>
      <c r="L104" s="108" t="s">
        <v>223</v>
      </c>
      <c r="M104" s="108"/>
      <c r="N104" s="134">
        <v>19.61</v>
      </c>
      <c r="O104" s="117" t="s">
        <v>224</v>
      </c>
      <c r="P104" s="181" t="s">
        <v>199</v>
      </c>
      <c r="Q104" s="204"/>
      <c r="R104" s="223"/>
      <c r="S104" s="7"/>
    </row>
    <row r="105" spans="3:19" ht="14.25" customHeight="1">
      <c r="C105" s="271"/>
      <c r="D105" s="241" t="s">
        <v>264</v>
      </c>
      <c r="E105" s="241"/>
      <c r="F105" s="241"/>
      <c r="G105" s="272"/>
      <c r="H105" s="1157"/>
      <c r="I105" s="1157"/>
      <c r="J105" s="1157"/>
      <c r="K105" s="1158"/>
      <c r="L105" s="1151" t="s">
        <v>225</v>
      </c>
      <c r="M105" s="1151"/>
      <c r="N105" s="134">
        <v>2</v>
      </c>
      <c r="O105" s="117" t="s">
        <v>75</v>
      </c>
      <c r="P105" s="173" t="s">
        <v>52</v>
      </c>
      <c r="Q105" s="203"/>
      <c r="R105" s="222"/>
      <c r="S105" s="7"/>
    </row>
    <row r="106" spans="3:19" ht="14.25" customHeight="1">
      <c r="C106" s="271"/>
      <c r="D106" s="241"/>
      <c r="E106" s="241"/>
      <c r="F106" s="241"/>
      <c r="G106" s="272"/>
      <c r="H106" s="1157"/>
      <c r="I106" s="1157"/>
      <c r="J106" s="1157"/>
      <c r="K106" s="1158"/>
      <c r="L106" s="108" t="s">
        <v>167</v>
      </c>
      <c r="M106" s="108"/>
      <c r="N106" s="134">
        <v>8.7200000000000006</v>
      </c>
      <c r="O106" s="117" t="s">
        <v>168</v>
      </c>
      <c r="P106" s="181" t="s">
        <v>199</v>
      </c>
      <c r="Q106" s="204"/>
      <c r="R106" s="223"/>
      <c r="S106" s="7"/>
    </row>
    <row r="107" spans="3:19" ht="14.25" customHeight="1">
      <c r="C107" s="271"/>
      <c r="D107" s="241"/>
      <c r="E107" s="241"/>
      <c r="F107" s="241"/>
      <c r="G107" s="272"/>
      <c r="H107" s="1157"/>
      <c r="I107" s="1157"/>
      <c r="J107" s="1157"/>
      <c r="K107" s="1158"/>
      <c r="L107" s="108" t="s">
        <v>238</v>
      </c>
      <c r="M107" s="108"/>
      <c r="N107" s="134">
        <v>0</v>
      </c>
      <c r="O107" s="117" t="s">
        <v>178</v>
      </c>
      <c r="P107" s="181" t="s">
        <v>239</v>
      </c>
      <c r="Q107" s="204" t="s">
        <v>265</v>
      </c>
      <c r="R107" s="223"/>
      <c r="S107" s="7"/>
    </row>
    <row r="108" spans="3:19" ht="14.25" customHeight="1">
      <c r="C108" s="271"/>
      <c r="D108" s="241"/>
      <c r="E108" s="241"/>
      <c r="F108" s="241"/>
      <c r="G108" s="272"/>
      <c r="H108" s="1157"/>
      <c r="I108" s="1157"/>
      <c r="J108" s="1157"/>
      <c r="K108" s="1158"/>
      <c r="L108" s="108" t="s">
        <v>242</v>
      </c>
      <c r="M108" s="108"/>
      <c r="N108" s="134">
        <v>78</v>
      </c>
      <c r="O108" s="117" t="s">
        <v>190</v>
      </c>
      <c r="P108" s="181"/>
      <c r="Q108" s="204"/>
      <c r="R108" s="223"/>
      <c r="S108" s="7"/>
    </row>
    <row r="109" spans="3:19" ht="14.25" customHeight="1">
      <c r="C109" s="271"/>
      <c r="D109" s="241"/>
      <c r="E109" s="241"/>
      <c r="F109" s="241"/>
      <c r="G109" s="272"/>
      <c r="H109" s="1157"/>
      <c r="I109" s="1157"/>
      <c r="J109" s="1157"/>
      <c r="K109" s="1158"/>
      <c r="L109" s="108" t="s">
        <v>227</v>
      </c>
      <c r="M109" s="108"/>
      <c r="N109" s="134">
        <v>400</v>
      </c>
      <c r="O109" s="117" t="s">
        <v>168</v>
      </c>
      <c r="P109" s="181" t="s">
        <v>228</v>
      </c>
      <c r="Q109" s="1136" t="s">
        <v>255</v>
      </c>
      <c r="R109" s="233"/>
      <c r="S109" s="7"/>
    </row>
    <row r="110" spans="3:19" ht="14.25" customHeight="1">
      <c r="C110" s="271"/>
      <c r="D110" s="241"/>
      <c r="E110" s="241"/>
      <c r="F110" s="241"/>
      <c r="G110" s="272"/>
      <c r="H110" s="108"/>
      <c r="I110" s="108"/>
      <c r="J110" s="108"/>
      <c r="K110" s="250"/>
      <c r="L110" s="162" t="s">
        <v>214</v>
      </c>
      <c r="M110" s="108"/>
      <c r="N110" s="134">
        <v>0</v>
      </c>
      <c r="O110" s="1170" t="s">
        <v>230</v>
      </c>
      <c r="P110" s="1170"/>
      <c r="Q110" s="1136"/>
      <c r="R110" s="233"/>
      <c r="S110" s="7"/>
    </row>
    <row r="111" spans="3:19">
      <c r="C111" s="280"/>
      <c r="D111" s="1146" t="s">
        <v>266</v>
      </c>
      <c r="E111" s="1146"/>
      <c r="F111" s="1146"/>
      <c r="G111" s="281"/>
      <c r="H111" s="1182"/>
      <c r="I111" s="1182"/>
      <c r="J111" s="1182"/>
      <c r="K111" s="1183"/>
      <c r="L111" s="164" t="s">
        <v>8</v>
      </c>
      <c r="M111" s="114"/>
      <c r="N111" s="138">
        <v>1</v>
      </c>
      <c r="O111" s="151" t="s">
        <v>9</v>
      </c>
      <c r="P111" s="184"/>
      <c r="Q111" s="1186" t="s">
        <v>267</v>
      </c>
      <c r="R111" s="236"/>
      <c r="S111" s="7"/>
    </row>
    <row r="112" spans="3:19">
      <c r="C112" s="282"/>
      <c r="D112" s="1147"/>
      <c r="E112" s="1147"/>
      <c r="F112" s="1147"/>
      <c r="G112" s="283"/>
      <c r="H112" s="1184"/>
      <c r="I112" s="1184"/>
      <c r="J112" s="1184"/>
      <c r="K112" s="1185"/>
      <c r="L112" s="139" t="s">
        <v>268</v>
      </c>
      <c r="M112" s="139"/>
      <c r="N112" s="140">
        <v>20</v>
      </c>
      <c r="O112" s="152" t="s">
        <v>269</v>
      </c>
      <c r="P112" s="185" t="s">
        <v>206</v>
      </c>
      <c r="Q112" s="1187"/>
      <c r="R112" s="237"/>
      <c r="S112" s="194"/>
    </row>
    <row r="126" spans="4:18" ht="21.95" customHeight="1">
      <c r="D126" s="9"/>
      <c r="E126" s="9"/>
      <c r="F126" s="9"/>
      <c r="G126" s="9"/>
      <c r="H126" s="9"/>
    </row>
    <row r="127" spans="4:18" s="12" customFormat="1" ht="18">
      <c r="D127" s="10"/>
      <c r="E127" s="11"/>
      <c r="F127" s="11"/>
      <c r="G127" s="11"/>
      <c r="H127" s="11"/>
      <c r="N127" s="106"/>
      <c r="O127" s="104"/>
      <c r="P127" s="105"/>
      <c r="Q127" s="105"/>
      <c r="R127" s="238"/>
    </row>
    <row r="128" spans="4:18" s="12" customFormat="1" ht="18">
      <c r="D128" s="10"/>
      <c r="E128" s="11"/>
      <c r="F128" s="11"/>
      <c r="G128" s="11"/>
      <c r="H128" s="11"/>
      <c r="N128" s="106"/>
      <c r="O128" s="104"/>
      <c r="P128" s="105"/>
      <c r="Q128" s="105"/>
      <c r="R128" s="238"/>
    </row>
  </sheetData>
  <mergeCells count="63">
    <mergeCell ref="H14:K15"/>
    <mergeCell ref="C5:S5"/>
    <mergeCell ref="C6:G6"/>
    <mergeCell ref="Q109:Q110"/>
    <mergeCell ref="H111:K112"/>
    <mergeCell ref="Q111:Q112"/>
    <mergeCell ref="Q6:R6"/>
    <mergeCell ref="R16:R18"/>
    <mergeCell ref="R41:R43"/>
    <mergeCell ref="Q64:Q65"/>
    <mergeCell ref="Q53:Q54"/>
    <mergeCell ref="Q75:Q76"/>
    <mergeCell ref="Q87:Q88"/>
    <mergeCell ref="Q98:Q99"/>
    <mergeCell ref="O110:P110"/>
    <mergeCell ref="H10:K13"/>
    <mergeCell ref="Q41:Q43"/>
    <mergeCell ref="Q44:Q45"/>
    <mergeCell ref="L45:M45"/>
    <mergeCell ref="D3:S3"/>
    <mergeCell ref="H6:K6"/>
    <mergeCell ref="L6:P6"/>
    <mergeCell ref="H32:K33"/>
    <mergeCell ref="H37:K40"/>
    <mergeCell ref="Q16:Q18"/>
    <mergeCell ref="Q29:Q30"/>
    <mergeCell ref="Q32:Q33"/>
    <mergeCell ref="D8:E8"/>
    <mergeCell ref="S8:S12"/>
    <mergeCell ref="D11:F11"/>
    <mergeCell ref="D12:F12"/>
    <mergeCell ref="D15:F15"/>
    <mergeCell ref="D21:F21"/>
    <mergeCell ref="D25:F25"/>
    <mergeCell ref="D26:G26"/>
    <mergeCell ref="D34:G34"/>
    <mergeCell ref="H41:K43"/>
    <mergeCell ref="O76:P76"/>
    <mergeCell ref="L83:M83"/>
    <mergeCell ref="O88:P88"/>
    <mergeCell ref="S45:S51"/>
    <mergeCell ref="D47:G47"/>
    <mergeCell ref="H44:K45"/>
    <mergeCell ref="H46:K53"/>
    <mergeCell ref="O54:P54"/>
    <mergeCell ref="O65:P65"/>
    <mergeCell ref="L60:M60"/>
    <mergeCell ref="L94:M94"/>
    <mergeCell ref="O99:P99"/>
    <mergeCell ref="D111:F112"/>
    <mergeCell ref="D32:G33"/>
    <mergeCell ref="H24:K27"/>
    <mergeCell ref="H28:K31"/>
    <mergeCell ref="L105:M105"/>
    <mergeCell ref="L33:M33"/>
    <mergeCell ref="L36:M36"/>
    <mergeCell ref="H55:K64"/>
    <mergeCell ref="H66:K76"/>
    <mergeCell ref="H78:K87"/>
    <mergeCell ref="H89:K98"/>
    <mergeCell ref="H100:K109"/>
    <mergeCell ref="D71:E71"/>
    <mergeCell ref="L71:M71"/>
  </mergeCells>
  <phoneticPr fontId="18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sheetPr>
    <tabColor rgb="FFFF0000"/>
  </sheetPr>
  <dimension ref="A1:R516"/>
  <sheetViews>
    <sheetView topLeftCell="A122" zoomScale="85" zoomScaleNormal="85" workbookViewId="0">
      <selection activeCell="B143" sqref="B143:F144"/>
    </sheetView>
  </sheetViews>
  <sheetFormatPr defaultRowHeight="14.45"/>
  <cols>
    <col min="5" max="5" width="10" customWidth="1"/>
    <col min="7" max="7" width="7.5703125" customWidth="1"/>
    <col min="8" max="8" width="7.140625" customWidth="1"/>
    <col min="9" max="9" width="18.42578125" customWidth="1"/>
    <col min="10" max="10" width="36.42578125" customWidth="1"/>
    <col min="12" max="12" width="22.5703125" customWidth="1"/>
    <col min="14" max="14" width="14.5703125" customWidth="1"/>
    <col min="15" max="15" width="22.85546875" style="510" customWidth="1"/>
    <col min="16" max="16" width="37.28515625" style="562" customWidth="1"/>
    <col min="17" max="17" width="8.42578125" style="511" customWidth="1"/>
    <col min="18" max="18" width="17.42578125" customWidth="1"/>
  </cols>
  <sheetData>
    <row r="1" spans="1:18" ht="15" customHeight="1">
      <c r="A1" s="5"/>
      <c r="B1" s="1063" t="s">
        <v>270</v>
      </c>
      <c r="C1" s="1063"/>
      <c r="D1" s="1063"/>
      <c r="E1" s="1063"/>
      <c r="F1" s="1063"/>
      <c r="G1" s="1063"/>
      <c r="H1" s="1063"/>
      <c r="I1" s="1063"/>
      <c r="J1" s="1063"/>
      <c r="K1" s="1063"/>
      <c r="L1" s="1063"/>
      <c r="M1" s="1063"/>
      <c r="N1" s="1063"/>
      <c r="O1" s="1063"/>
      <c r="P1" s="1063"/>
      <c r="Q1" s="1063"/>
      <c r="R1" s="1063"/>
    </row>
    <row r="2" spans="1:18" ht="15" customHeight="1">
      <c r="A2" s="5"/>
      <c r="B2" s="1063"/>
      <c r="C2" s="1063"/>
      <c r="D2" s="1063"/>
      <c r="E2" s="1063"/>
      <c r="F2" s="1063"/>
      <c r="G2" s="1063"/>
      <c r="H2" s="1063"/>
      <c r="I2" s="1063"/>
      <c r="J2" s="1063"/>
      <c r="K2" s="1063"/>
      <c r="L2" s="1063"/>
      <c r="M2" s="1063"/>
      <c r="N2" s="1063"/>
      <c r="O2" s="1063"/>
      <c r="P2" s="1063"/>
      <c r="Q2" s="1063"/>
      <c r="R2" s="1063"/>
    </row>
    <row r="3" spans="1:18" ht="32.1" customHeight="1">
      <c r="A3" s="5"/>
      <c r="B3" s="1063"/>
      <c r="C3" s="1063"/>
      <c r="D3" s="1063"/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</row>
    <row r="4" spans="1:18" ht="15.75" customHeight="1" thickBot="1">
      <c r="A4" s="5"/>
      <c r="B4" s="1190"/>
      <c r="C4" s="1190"/>
      <c r="D4" s="1190"/>
      <c r="E4" s="1190"/>
      <c r="F4" s="1190"/>
      <c r="G4" s="1190"/>
      <c r="H4" s="1190"/>
      <c r="I4" s="1190"/>
      <c r="J4" s="1190"/>
      <c r="K4" s="1190"/>
      <c r="L4" s="1190"/>
      <c r="M4" s="1190"/>
      <c r="N4" s="1190"/>
      <c r="O4" s="1190"/>
      <c r="P4" s="1190"/>
      <c r="Q4" s="1190"/>
      <c r="R4" s="1190"/>
    </row>
    <row r="5" spans="1:18" ht="26.45" thickBot="1">
      <c r="A5" s="6"/>
      <c r="B5" s="1204" t="s">
        <v>271</v>
      </c>
      <c r="C5" s="1205"/>
      <c r="D5" s="1205"/>
      <c r="E5" s="1205"/>
      <c r="F5" s="1205"/>
      <c r="G5" s="1205"/>
      <c r="H5" s="1205"/>
      <c r="I5" s="1205"/>
      <c r="J5" s="1205"/>
      <c r="K5" s="1205"/>
      <c r="L5" s="1205"/>
      <c r="M5" s="1205"/>
      <c r="N5" s="1205"/>
      <c r="O5" s="1205"/>
      <c r="P5" s="1205"/>
      <c r="Q5" s="1205"/>
      <c r="R5" s="1066"/>
    </row>
    <row r="6" spans="1:18" ht="21.75" customHeight="1" thickBot="1">
      <c r="A6" s="5"/>
      <c r="B6" s="1191" t="s">
        <v>272</v>
      </c>
      <c r="C6" s="1073"/>
      <c r="D6" s="1073"/>
      <c r="E6" s="1073"/>
      <c r="F6" s="1074"/>
      <c r="G6" s="1191" t="s">
        <v>3</v>
      </c>
      <c r="H6" s="1073"/>
      <c r="I6" s="1074"/>
      <c r="J6" s="503"/>
      <c r="K6" s="1073" t="s">
        <v>273</v>
      </c>
      <c r="L6" s="1073"/>
      <c r="M6" s="1073"/>
      <c r="N6" s="1073"/>
      <c r="O6" s="1074"/>
      <c r="P6" s="1191" t="s">
        <v>5</v>
      </c>
      <c r="Q6" s="1074"/>
      <c r="R6" s="504" t="s">
        <v>6</v>
      </c>
    </row>
    <row r="7" spans="1:18" ht="19.5" customHeight="1">
      <c r="A7" s="5"/>
      <c r="B7" s="1192" t="s">
        <v>7</v>
      </c>
      <c r="C7" s="1227"/>
      <c r="D7" s="1227"/>
      <c r="E7" s="1227"/>
      <c r="F7" s="1193"/>
      <c r="G7" s="1192" t="s">
        <v>274</v>
      </c>
      <c r="H7" s="1227"/>
      <c r="I7" s="1193"/>
      <c r="J7" s="1206" t="s">
        <v>275</v>
      </c>
      <c r="K7" s="1208" t="s">
        <v>276</v>
      </c>
      <c r="L7" s="1208"/>
      <c r="M7" s="1210">
        <v>0.1</v>
      </c>
      <c r="N7" s="1210" t="s">
        <v>277</v>
      </c>
      <c r="O7" s="1193"/>
      <c r="P7" s="1192"/>
      <c r="Q7" s="1193"/>
      <c r="R7" s="1196"/>
    </row>
    <row r="8" spans="1:18" ht="19.5" customHeight="1" thickBot="1">
      <c r="A8" s="5"/>
      <c r="B8" s="1194"/>
      <c r="C8" s="1228"/>
      <c r="D8" s="1228"/>
      <c r="E8" s="1228"/>
      <c r="F8" s="1195"/>
      <c r="G8" s="1194"/>
      <c r="H8" s="1228"/>
      <c r="I8" s="1195"/>
      <c r="J8" s="1207"/>
      <c r="K8" s="1209"/>
      <c r="L8" s="1209"/>
      <c r="M8" s="1211"/>
      <c r="N8" s="1211"/>
      <c r="O8" s="1195"/>
      <c r="P8" s="1194"/>
      <c r="Q8" s="1195"/>
      <c r="R8" s="1197"/>
    </row>
    <row r="9" spans="1:18" ht="19.5" customHeight="1">
      <c r="A9" s="5"/>
      <c r="B9" s="1198" t="s">
        <v>278</v>
      </c>
      <c r="C9" s="1199"/>
      <c r="D9" s="1199"/>
      <c r="E9" s="1199"/>
      <c r="F9" s="1200"/>
      <c r="G9" s="1292" t="s">
        <v>279</v>
      </c>
      <c r="H9" s="1293"/>
      <c r="I9" s="1294"/>
      <c r="J9" s="541" t="s">
        <v>275</v>
      </c>
      <c r="K9" s="515" t="s">
        <v>280</v>
      </c>
      <c r="L9" s="515"/>
      <c r="M9" s="516">
        <v>0</v>
      </c>
      <c r="N9" s="517" t="s">
        <v>281</v>
      </c>
      <c r="O9" s="518" t="s">
        <v>282</v>
      </c>
      <c r="P9" s="563"/>
      <c r="Q9" s="564"/>
      <c r="R9" s="1298"/>
    </row>
    <row r="10" spans="1:18" ht="19.5" customHeight="1">
      <c r="A10" s="5"/>
      <c r="B10" s="1201"/>
      <c r="C10" s="1202"/>
      <c r="D10" s="1202"/>
      <c r="E10" s="1202"/>
      <c r="F10" s="1203"/>
      <c r="G10" s="1295"/>
      <c r="H10" s="1296"/>
      <c r="I10" s="1297"/>
      <c r="J10" s="542"/>
      <c r="K10" s="590" t="s">
        <v>283</v>
      </c>
      <c r="L10" s="590"/>
      <c r="M10" s="475">
        <v>0</v>
      </c>
      <c r="N10" s="150" t="s">
        <v>26</v>
      </c>
      <c r="O10" s="520"/>
      <c r="P10" s="565"/>
      <c r="Q10" s="566"/>
      <c r="R10" s="1299"/>
    </row>
    <row r="11" spans="1:18" ht="19.5" customHeight="1">
      <c r="A11" s="5"/>
      <c r="B11" s="1201"/>
      <c r="C11" s="1202"/>
      <c r="D11" s="1202"/>
      <c r="E11" s="1202"/>
      <c r="F11" s="1203"/>
      <c r="G11" s="1295"/>
      <c r="H11" s="1296"/>
      <c r="I11" s="1297"/>
      <c r="J11" s="542" t="s">
        <v>275</v>
      </c>
      <c r="K11" s="590" t="s">
        <v>280</v>
      </c>
      <c r="L11" s="590"/>
      <c r="M11" s="475">
        <v>0</v>
      </c>
      <c r="N11" s="150" t="s">
        <v>281</v>
      </c>
      <c r="O11" s="520" t="s">
        <v>282</v>
      </c>
      <c r="P11" s="565"/>
      <c r="Q11" s="566"/>
      <c r="R11" s="1299"/>
    </row>
    <row r="12" spans="1:18" ht="19.5" customHeight="1">
      <c r="A12" s="5"/>
      <c r="B12" s="1201"/>
      <c r="C12" s="1202"/>
      <c r="D12" s="1202"/>
      <c r="E12" s="1202"/>
      <c r="F12" s="1203"/>
      <c r="G12" s="1295"/>
      <c r="H12" s="1296"/>
      <c r="I12" s="1297"/>
      <c r="J12" s="542"/>
      <c r="K12" s="590" t="s">
        <v>283</v>
      </c>
      <c r="L12" s="590"/>
      <c r="M12" s="475">
        <v>0</v>
      </c>
      <c r="N12" s="150" t="s">
        <v>26</v>
      </c>
      <c r="O12" s="520"/>
      <c r="P12" s="565"/>
      <c r="Q12" s="566"/>
      <c r="R12" s="1299"/>
    </row>
    <row r="13" spans="1:18" ht="19.5" customHeight="1">
      <c r="A13" s="5"/>
      <c r="B13" s="1201"/>
      <c r="C13" s="1202"/>
      <c r="D13" s="1202"/>
      <c r="E13" s="1202"/>
      <c r="F13" s="1203"/>
      <c r="G13" s="1295"/>
      <c r="H13" s="1296"/>
      <c r="I13" s="1297"/>
      <c r="J13" s="542" t="s">
        <v>275</v>
      </c>
      <c r="K13" s="590" t="s">
        <v>280</v>
      </c>
      <c r="L13" s="590"/>
      <c r="M13" s="475">
        <v>0</v>
      </c>
      <c r="N13" s="150" t="s">
        <v>281</v>
      </c>
      <c r="O13" s="520" t="s">
        <v>282</v>
      </c>
      <c r="P13" s="565"/>
      <c r="Q13" s="566"/>
      <c r="R13" s="1299"/>
    </row>
    <row r="14" spans="1:18" ht="19.5" customHeight="1">
      <c r="A14" s="5"/>
      <c r="B14" s="1201"/>
      <c r="C14" s="1202"/>
      <c r="D14" s="1202"/>
      <c r="E14" s="1202"/>
      <c r="F14" s="1203"/>
      <c r="G14" s="1295"/>
      <c r="H14" s="1296"/>
      <c r="I14" s="1297"/>
      <c r="J14" s="542"/>
      <c r="K14" s="590" t="s">
        <v>283</v>
      </c>
      <c r="L14" s="590"/>
      <c r="M14" s="475">
        <v>0</v>
      </c>
      <c r="N14" s="150" t="s">
        <v>26</v>
      </c>
      <c r="O14" s="520"/>
      <c r="P14" s="565"/>
      <c r="Q14" s="566"/>
      <c r="R14" s="1299"/>
    </row>
    <row r="15" spans="1:18" ht="19.5" customHeight="1">
      <c r="A15" s="5"/>
      <c r="B15" s="1201"/>
      <c r="C15" s="1202"/>
      <c r="D15" s="1202"/>
      <c r="E15" s="1202"/>
      <c r="F15" s="1203"/>
      <c r="G15" s="1295"/>
      <c r="H15" s="1296"/>
      <c r="I15" s="1297"/>
      <c r="J15" s="542" t="s">
        <v>275</v>
      </c>
      <c r="K15" s="590" t="s">
        <v>280</v>
      </c>
      <c r="L15" s="590"/>
      <c r="M15" s="475">
        <v>0</v>
      </c>
      <c r="N15" s="150" t="s">
        <v>281</v>
      </c>
      <c r="O15" s="520" t="s">
        <v>282</v>
      </c>
      <c r="P15" s="565"/>
      <c r="Q15" s="566"/>
      <c r="R15" s="1299"/>
    </row>
    <row r="16" spans="1:18" ht="19.5" customHeight="1">
      <c r="A16" s="5"/>
      <c r="B16" s="1201"/>
      <c r="C16" s="1202"/>
      <c r="D16" s="1202"/>
      <c r="E16" s="1202"/>
      <c r="F16" s="1203"/>
      <c r="G16" s="1295"/>
      <c r="H16" s="1296"/>
      <c r="I16" s="1297"/>
      <c r="J16" s="542"/>
      <c r="K16" s="590" t="s">
        <v>283</v>
      </c>
      <c r="L16" s="590"/>
      <c r="M16" s="475">
        <v>0</v>
      </c>
      <c r="N16" s="150" t="s">
        <v>26</v>
      </c>
      <c r="O16" s="520"/>
      <c r="P16" s="565"/>
      <c r="Q16" s="566"/>
      <c r="R16" s="1299"/>
    </row>
    <row r="17" spans="1:18" ht="19.5" customHeight="1">
      <c r="A17" s="5"/>
      <c r="B17" s="1201"/>
      <c r="C17" s="1202"/>
      <c r="D17" s="1202"/>
      <c r="E17" s="1202"/>
      <c r="F17" s="1203"/>
      <c r="G17" s="1295"/>
      <c r="H17" s="1296"/>
      <c r="I17" s="1297"/>
      <c r="J17" s="542" t="s">
        <v>275</v>
      </c>
      <c r="K17" s="590" t="s">
        <v>280</v>
      </c>
      <c r="L17" s="590"/>
      <c r="M17" s="475">
        <v>0</v>
      </c>
      <c r="N17" s="150" t="s">
        <v>281</v>
      </c>
      <c r="O17" s="520" t="s">
        <v>282</v>
      </c>
      <c r="P17" s="565"/>
      <c r="Q17" s="566"/>
      <c r="R17" s="1299"/>
    </row>
    <row r="18" spans="1:18" ht="19.5" customHeight="1">
      <c r="A18" s="5"/>
      <c r="B18" s="1201"/>
      <c r="C18" s="1202"/>
      <c r="D18" s="1202"/>
      <c r="E18" s="1202"/>
      <c r="F18" s="1203"/>
      <c r="G18" s="1295"/>
      <c r="H18" s="1296"/>
      <c r="I18" s="1297"/>
      <c r="J18" s="542"/>
      <c r="K18" s="590" t="s">
        <v>283</v>
      </c>
      <c r="L18" s="590"/>
      <c r="M18" s="475">
        <v>0</v>
      </c>
      <c r="N18" s="150" t="s">
        <v>26</v>
      </c>
      <c r="O18" s="520"/>
      <c r="P18" s="565"/>
      <c r="Q18" s="566"/>
      <c r="R18" s="1299"/>
    </row>
    <row r="19" spans="1:18" ht="19.5" customHeight="1">
      <c r="A19" s="5"/>
      <c r="B19" s="1201"/>
      <c r="C19" s="1202"/>
      <c r="D19" s="1202"/>
      <c r="E19" s="1202"/>
      <c r="F19" s="1203"/>
      <c r="G19" s="1295"/>
      <c r="H19" s="1296"/>
      <c r="I19" s="1297"/>
      <c r="J19" s="542" t="s">
        <v>275</v>
      </c>
      <c r="K19" s="590" t="s">
        <v>280</v>
      </c>
      <c r="L19" s="590"/>
      <c r="M19" s="475">
        <v>0</v>
      </c>
      <c r="N19" s="150" t="s">
        <v>281</v>
      </c>
      <c r="O19" s="520" t="s">
        <v>282</v>
      </c>
      <c r="P19" s="565"/>
      <c r="Q19" s="566"/>
      <c r="R19" s="1299"/>
    </row>
    <row r="20" spans="1:18" ht="19.5" customHeight="1">
      <c r="A20" s="5"/>
      <c r="B20" s="1201"/>
      <c r="C20" s="1202"/>
      <c r="D20" s="1202"/>
      <c r="E20" s="1202"/>
      <c r="F20" s="1203"/>
      <c r="G20" s="1295"/>
      <c r="H20" s="1296"/>
      <c r="I20" s="1297"/>
      <c r="J20" s="542"/>
      <c r="K20" s="590" t="s">
        <v>283</v>
      </c>
      <c r="L20" s="590"/>
      <c r="M20" s="475">
        <v>0</v>
      </c>
      <c r="N20" s="150" t="s">
        <v>26</v>
      </c>
      <c r="O20" s="520"/>
      <c r="P20" s="565"/>
      <c r="Q20" s="566"/>
      <c r="R20" s="1299"/>
    </row>
    <row r="21" spans="1:18" ht="19.5" customHeight="1">
      <c r="A21" s="5"/>
      <c r="B21" s="1281" t="s">
        <v>284</v>
      </c>
      <c r="C21" s="1282"/>
      <c r="D21" s="1282"/>
      <c r="E21" s="1282"/>
      <c r="F21" s="1283"/>
      <c r="G21" s="1269" t="s">
        <v>59</v>
      </c>
      <c r="H21" s="1270"/>
      <c r="I21" s="1271"/>
      <c r="J21" s="746" t="s">
        <v>275</v>
      </c>
      <c r="K21" s="747" t="s">
        <v>285</v>
      </c>
      <c r="L21" s="747"/>
      <c r="M21" s="748">
        <v>2</v>
      </c>
      <c r="N21" s="749" t="s">
        <v>9</v>
      </c>
      <c r="O21" s="750"/>
      <c r="P21" s="751" t="s">
        <v>286</v>
      </c>
      <c r="Q21" s="752" t="s">
        <v>17</v>
      </c>
      <c r="R21" s="931"/>
    </row>
    <row r="22" spans="1:18" ht="19.5" customHeight="1">
      <c r="A22" s="5"/>
      <c r="B22" s="1287"/>
      <c r="C22" s="1288"/>
      <c r="D22" s="1288"/>
      <c r="E22" s="1288"/>
      <c r="F22" s="1289"/>
      <c r="G22" s="1275"/>
      <c r="H22" s="1276"/>
      <c r="I22" s="1277"/>
      <c r="J22" s="753" t="s">
        <v>275</v>
      </c>
      <c r="K22" s="754" t="s">
        <v>14</v>
      </c>
      <c r="L22" s="754"/>
      <c r="M22" s="755">
        <v>0.3</v>
      </c>
      <c r="N22" s="756" t="s">
        <v>9</v>
      </c>
      <c r="O22" s="757" t="s">
        <v>287</v>
      </c>
      <c r="P22" s="758" t="s">
        <v>288</v>
      </c>
      <c r="Q22" s="759" t="s">
        <v>21</v>
      </c>
      <c r="R22" s="932"/>
    </row>
    <row r="23" spans="1:18" ht="19.5" customHeight="1">
      <c r="A23" s="5"/>
      <c r="B23" s="1229" t="s">
        <v>289</v>
      </c>
      <c r="C23" s="1230"/>
      <c r="D23" s="1230"/>
      <c r="E23" s="1230"/>
      <c r="F23" s="1231"/>
      <c r="G23" s="1232" t="s">
        <v>290</v>
      </c>
      <c r="H23" s="1233"/>
      <c r="I23" s="1234"/>
      <c r="J23" s="742" t="s">
        <v>275</v>
      </c>
      <c r="K23" s="742" t="s">
        <v>285</v>
      </c>
      <c r="L23" s="742"/>
      <c r="M23" s="743">
        <v>1</v>
      </c>
      <c r="N23" s="744" t="s">
        <v>9</v>
      </c>
      <c r="O23" s="745"/>
      <c r="P23" s="573"/>
      <c r="Q23" s="574"/>
      <c r="R23" s="522"/>
    </row>
    <row r="24" spans="1:18" ht="19.5" customHeight="1">
      <c r="A24" s="5"/>
      <c r="B24" s="1229"/>
      <c r="C24" s="1230"/>
      <c r="D24" s="1230"/>
      <c r="E24" s="1230"/>
      <c r="F24" s="1231"/>
      <c r="G24" s="1232"/>
      <c r="H24" s="1233"/>
      <c r="I24" s="1234"/>
      <c r="J24" s="742" t="s">
        <v>291</v>
      </c>
      <c r="K24" s="742" t="s">
        <v>292</v>
      </c>
      <c r="L24" s="742"/>
      <c r="M24" s="743">
        <v>0</v>
      </c>
      <c r="N24" s="1290" t="s">
        <v>36</v>
      </c>
      <c r="O24" s="1291"/>
      <c r="P24" s="573"/>
      <c r="Q24" s="574"/>
      <c r="R24" s="522"/>
    </row>
    <row r="25" spans="1:18" ht="19.5" customHeight="1">
      <c r="A25" s="5"/>
      <c r="B25" s="1229"/>
      <c r="C25" s="1230"/>
      <c r="D25" s="1230"/>
      <c r="E25" s="1230"/>
      <c r="F25" s="1231"/>
      <c r="G25" s="1232"/>
      <c r="H25" s="1233"/>
      <c r="I25" s="1234"/>
      <c r="J25" s="742" t="s">
        <v>293</v>
      </c>
      <c r="K25" s="742" t="s">
        <v>294</v>
      </c>
      <c r="L25" s="742"/>
      <c r="M25" s="743">
        <v>1</v>
      </c>
      <c r="N25" s="744" t="s">
        <v>281</v>
      </c>
      <c r="O25" s="574" t="s">
        <v>295</v>
      </c>
      <c r="P25" s="573"/>
      <c r="Q25" s="574"/>
      <c r="R25" s="522"/>
    </row>
    <row r="26" spans="1:18" ht="19.5" customHeight="1">
      <c r="A26" s="5"/>
      <c r="B26" s="1212" t="s">
        <v>296</v>
      </c>
      <c r="C26" s="1213"/>
      <c r="D26" s="1213"/>
      <c r="E26" s="1213"/>
      <c r="F26" s="1214"/>
      <c r="G26" s="1218" t="s">
        <v>297</v>
      </c>
      <c r="H26" s="1219"/>
      <c r="I26" s="1220"/>
      <c r="J26" s="767" t="s">
        <v>275</v>
      </c>
      <c r="K26" s="768" t="s">
        <v>285</v>
      </c>
      <c r="L26" s="768"/>
      <c r="M26" s="769">
        <v>20</v>
      </c>
      <c r="N26" s="770" t="s">
        <v>9</v>
      </c>
      <c r="O26" s="771"/>
      <c r="P26" s="772"/>
      <c r="Q26" s="773"/>
      <c r="R26" s="933"/>
    </row>
    <row r="27" spans="1:18" ht="19.5" customHeight="1">
      <c r="A27" s="5"/>
      <c r="B27" s="1215"/>
      <c r="C27" s="1216"/>
      <c r="D27" s="1216"/>
      <c r="E27" s="1216"/>
      <c r="F27" s="1217"/>
      <c r="G27" s="1221"/>
      <c r="H27" s="1222"/>
      <c r="I27" s="1223"/>
      <c r="J27" s="775" t="s">
        <v>298</v>
      </c>
      <c r="K27" s="776" t="s">
        <v>196</v>
      </c>
      <c r="L27" s="776"/>
      <c r="M27" s="777">
        <v>1.46</v>
      </c>
      <c r="N27" s="778" t="s">
        <v>281</v>
      </c>
      <c r="O27" s="774" t="s">
        <v>299</v>
      </c>
      <c r="P27" s="779"/>
      <c r="Q27" s="780"/>
      <c r="R27" s="934"/>
    </row>
    <row r="28" spans="1:18" ht="19.5" customHeight="1">
      <c r="A28" s="5"/>
      <c r="B28" s="505"/>
      <c r="C28" s="760"/>
      <c r="D28" s="760"/>
      <c r="E28" s="760"/>
      <c r="F28" s="761"/>
      <c r="G28" s="1224" t="s">
        <v>300</v>
      </c>
      <c r="H28" s="1225"/>
      <c r="I28" s="1226"/>
      <c r="J28" s="762" t="s">
        <v>275</v>
      </c>
      <c r="K28" s="763" t="s">
        <v>285</v>
      </c>
      <c r="L28" s="763"/>
      <c r="M28" s="764">
        <v>120</v>
      </c>
      <c r="N28" s="765" t="s">
        <v>9</v>
      </c>
      <c r="O28" s="766"/>
      <c r="P28" s="523"/>
      <c r="Q28" s="524"/>
      <c r="R28" s="525"/>
    </row>
    <row r="29" spans="1:18" ht="19.5" customHeight="1">
      <c r="A29" s="5"/>
      <c r="B29" s="505" t="s">
        <v>301</v>
      </c>
      <c r="C29" s="761"/>
      <c r="D29" s="760"/>
      <c r="E29" s="760"/>
      <c r="F29" s="761"/>
      <c r="G29" s="1224"/>
      <c r="H29" s="1225"/>
      <c r="I29" s="1226"/>
      <c r="J29" s="762" t="s">
        <v>275</v>
      </c>
      <c r="K29" s="763" t="s">
        <v>302</v>
      </c>
      <c r="L29" s="763"/>
      <c r="M29" s="764">
        <v>1</v>
      </c>
      <c r="N29" s="1376" t="s">
        <v>303</v>
      </c>
      <c r="O29" s="1377"/>
      <c r="P29" s="523"/>
      <c r="Q29" s="579"/>
      <c r="R29" s="525"/>
    </row>
    <row r="30" spans="1:18" ht="19.5" customHeight="1">
      <c r="A30" s="5"/>
      <c r="B30" s="505"/>
      <c r="C30" s="935"/>
      <c r="D30" s="935"/>
      <c r="E30" s="935"/>
      <c r="F30" s="761"/>
      <c r="G30" s="1224"/>
      <c r="H30" s="1225"/>
      <c r="I30" s="1226"/>
      <c r="J30" s="762" t="s">
        <v>304</v>
      </c>
      <c r="K30" s="763" t="s">
        <v>305</v>
      </c>
      <c r="L30" s="763"/>
      <c r="M30" s="764">
        <v>5</v>
      </c>
      <c r="N30" s="765" t="s">
        <v>306</v>
      </c>
      <c r="O30" s="766" t="s">
        <v>307</v>
      </c>
      <c r="P30" s="523"/>
      <c r="Q30" s="579"/>
      <c r="R30" s="525"/>
    </row>
    <row r="31" spans="1:18" ht="19.5" customHeight="1">
      <c r="A31" s="5"/>
      <c r="B31" s="505"/>
      <c r="C31" s="760"/>
      <c r="D31" s="760"/>
      <c r="E31" s="760"/>
      <c r="F31" s="761"/>
      <c r="G31" s="1224"/>
      <c r="H31" s="1225"/>
      <c r="I31" s="1226"/>
      <c r="J31" s="762" t="s">
        <v>308</v>
      </c>
      <c r="K31" s="763" t="s">
        <v>309</v>
      </c>
      <c r="L31" s="763"/>
      <c r="M31" s="764">
        <v>80</v>
      </c>
      <c r="N31" s="765" t="s">
        <v>310</v>
      </c>
      <c r="O31" s="766" t="s">
        <v>311</v>
      </c>
      <c r="P31" s="523"/>
      <c r="Q31" s="524"/>
      <c r="R31" s="525"/>
    </row>
    <row r="32" spans="1:18" ht="19.5" customHeight="1">
      <c r="A32" s="5"/>
      <c r="B32" s="505"/>
      <c r="C32" s="935" t="s">
        <v>312</v>
      </c>
      <c r="D32" s="935"/>
      <c r="E32" s="935"/>
      <c r="F32" s="935"/>
      <c r="G32" s="1224"/>
      <c r="H32" s="1225"/>
      <c r="I32" s="1226"/>
      <c r="J32" s="762" t="s">
        <v>308</v>
      </c>
      <c r="K32" s="763" t="s">
        <v>313</v>
      </c>
      <c r="L32" s="763"/>
      <c r="M32" s="764">
        <v>84</v>
      </c>
      <c r="N32" s="765" t="s">
        <v>310</v>
      </c>
      <c r="O32" s="766" t="s">
        <v>314</v>
      </c>
      <c r="P32" s="526"/>
      <c r="Q32" s="580"/>
      <c r="R32" s="525"/>
    </row>
    <row r="33" spans="1:18" ht="19.5" customHeight="1">
      <c r="A33" s="5"/>
      <c r="B33" s="505"/>
      <c r="C33" s="760"/>
      <c r="D33" s="760"/>
      <c r="E33" s="760"/>
      <c r="F33" s="760"/>
      <c r="G33" s="1224"/>
      <c r="H33" s="1225"/>
      <c r="I33" s="1226"/>
      <c r="J33" s="762" t="s">
        <v>315</v>
      </c>
      <c r="K33" s="763" t="s">
        <v>316</v>
      </c>
      <c r="L33" s="763"/>
      <c r="M33" s="764">
        <v>98</v>
      </c>
      <c r="N33" s="765" t="s">
        <v>310</v>
      </c>
      <c r="O33" s="766"/>
      <c r="P33" s="526"/>
      <c r="Q33" s="580"/>
      <c r="R33" s="525"/>
    </row>
    <row r="34" spans="1:18" ht="19.5" customHeight="1">
      <c r="A34" s="5"/>
      <c r="B34" s="505"/>
      <c r="C34" s="760"/>
      <c r="D34" s="760"/>
      <c r="E34" s="760"/>
      <c r="F34" s="760"/>
      <c r="G34" s="1224"/>
      <c r="H34" s="1225"/>
      <c r="I34" s="1226"/>
      <c r="J34" s="762" t="s">
        <v>304</v>
      </c>
      <c r="K34" s="763" t="s">
        <v>317</v>
      </c>
      <c r="L34" s="763"/>
      <c r="M34" s="764">
        <v>8</v>
      </c>
      <c r="N34" s="765" t="s">
        <v>306</v>
      </c>
      <c r="O34" s="766"/>
      <c r="P34" s="526"/>
      <c r="Q34" s="527"/>
      <c r="R34" s="525"/>
    </row>
    <row r="35" spans="1:18" ht="19.5" customHeight="1">
      <c r="A35" s="5"/>
      <c r="B35" s="505"/>
      <c r="C35" s="760"/>
      <c r="D35" s="760"/>
      <c r="E35" s="760"/>
      <c r="F35" s="760"/>
      <c r="G35" s="1224"/>
      <c r="H35" s="1225"/>
      <c r="I35" s="1226"/>
      <c r="J35" s="762" t="s">
        <v>318</v>
      </c>
      <c r="K35" s="763" t="s">
        <v>319</v>
      </c>
      <c r="L35" s="763"/>
      <c r="M35" s="764">
        <v>50</v>
      </c>
      <c r="N35" s="765" t="s">
        <v>320</v>
      </c>
      <c r="O35" s="766" t="s">
        <v>140</v>
      </c>
      <c r="P35" s="526"/>
      <c r="Q35" s="527"/>
      <c r="R35" s="525"/>
    </row>
    <row r="36" spans="1:18" ht="19.5" customHeight="1">
      <c r="A36" s="5"/>
      <c r="B36" s="505"/>
      <c r="C36" s="761"/>
      <c r="D36" s="761"/>
      <c r="E36" s="761"/>
      <c r="F36" s="761"/>
      <c r="G36" s="1224"/>
      <c r="H36" s="1225"/>
      <c r="I36" s="1226"/>
      <c r="J36" s="762" t="s">
        <v>321</v>
      </c>
      <c r="K36" s="763" t="s">
        <v>316</v>
      </c>
      <c r="L36" s="763"/>
      <c r="M36" s="764">
        <v>85</v>
      </c>
      <c r="N36" s="765" t="s">
        <v>310</v>
      </c>
      <c r="O36" s="766"/>
      <c r="P36" s="523"/>
      <c r="Q36" s="524"/>
      <c r="R36" s="525"/>
    </row>
    <row r="37" spans="1:18" ht="19.5" customHeight="1">
      <c r="A37" s="5"/>
      <c r="B37" s="936"/>
      <c r="C37" s="783"/>
      <c r="D37" s="783"/>
      <c r="E37" s="783"/>
      <c r="F37" s="783"/>
      <c r="G37" s="1255" t="s">
        <v>322</v>
      </c>
      <c r="H37" s="1256"/>
      <c r="I37" s="1257"/>
      <c r="J37" s="784" t="s">
        <v>275</v>
      </c>
      <c r="K37" s="785" t="s">
        <v>285</v>
      </c>
      <c r="L37" s="785"/>
      <c r="M37" s="786">
        <v>60</v>
      </c>
      <c r="N37" s="787" t="s">
        <v>9</v>
      </c>
      <c r="O37" s="788"/>
      <c r="P37" s="789"/>
      <c r="Q37" s="790"/>
      <c r="R37" s="937"/>
    </row>
    <row r="38" spans="1:18" ht="19.5" customHeight="1">
      <c r="A38" s="5"/>
      <c r="B38" s="294"/>
      <c r="C38" s="257"/>
      <c r="D38" s="257"/>
      <c r="E38" s="257"/>
      <c r="F38" s="257"/>
      <c r="G38" s="1258"/>
      <c r="H38" s="1259"/>
      <c r="I38" s="1260"/>
      <c r="J38" s="587" t="s">
        <v>275</v>
      </c>
      <c r="K38" s="390" t="s">
        <v>302</v>
      </c>
      <c r="L38" s="390"/>
      <c r="M38" s="121">
        <v>1</v>
      </c>
      <c r="N38" s="1378" t="s">
        <v>323</v>
      </c>
      <c r="O38" s="1379"/>
      <c r="P38" s="581"/>
      <c r="Q38" s="506"/>
      <c r="R38" s="313"/>
    </row>
    <row r="39" spans="1:18" ht="19.5" customHeight="1">
      <c r="A39" s="5"/>
      <c r="B39" s="294"/>
      <c r="C39" s="257"/>
      <c r="D39" s="257"/>
      <c r="E39" s="257"/>
      <c r="F39" s="257"/>
      <c r="G39" s="1258"/>
      <c r="H39" s="1259"/>
      <c r="I39" s="1260"/>
      <c r="J39" s="587" t="s">
        <v>304</v>
      </c>
      <c r="K39" s="390" t="s">
        <v>305</v>
      </c>
      <c r="L39" s="390"/>
      <c r="M39" s="121">
        <v>8</v>
      </c>
      <c r="N39" s="145" t="s">
        <v>306</v>
      </c>
      <c r="O39" s="168" t="s">
        <v>307</v>
      </c>
      <c r="P39" s="581"/>
      <c r="Q39" s="506"/>
      <c r="R39" s="313"/>
    </row>
    <row r="40" spans="1:18" ht="19.5" customHeight="1">
      <c r="A40" s="5"/>
      <c r="B40" s="294"/>
      <c r="C40" s="257" t="s">
        <v>324</v>
      </c>
      <c r="D40" s="257"/>
      <c r="E40" s="257"/>
      <c r="F40" s="257"/>
      <c r="G40" s="1258"/>
      <c r="H40" s="1259"/>
      <c r="I40" s="1260"/>
      <c r="J40" s="587" t="s">
        <v>308</v>
      </c>
      <c r="K40" s="390" t="s">
        <v>309</v>
      </c>
      <c r="L40" s="390"/>
      <c r="M40" s="121">
        <v>88</v>
      </c>
      <c r="N40" s="145" t="s">
        <v>310</v>
      </c>
      <c r="O40" s="168" t="s">
        <v>311</v>
      </c>
      <c r="P40" s="581"/>
      <c r="Q40" s="506"/>
      <c r="R40" s="313"/>
    </row>
    <row r="41" spans="1:18" ht="19.5" customHeight="1">
      <c r="A41" s="5"/>
      <c r="B41" s="294"/>
      <c r="C41" s="257"/>
      <c r="D41" s="257"/>
      <c r="E41" s="257"/>
      <c r="F41" s="257"/>
      <c r="G41" s="1258"/>
      <c r="H41" s="1259"/>
      <c r="I41" s="1260"/>
      <c r="J41" s="587" t="s">
        <v>308</v>
      </c>
      <c r="K41" s="390" t="s">
        <v>313</v>
      </c>
      <c r="L41" s="390"/>
      <c r="M41" s="121">
        <v>92</v>
      </c>
      <c r="N41" s="145" t="s">
        <v>310</v>
      </c>
      <c r="O41" s="168" t="s">
        <v>314</v>
      </c>
      <c r="P41" s="581"/>
      <c r="Q41" s="578"/>
      <c r="R41" s="313"/>
    </row>
    <row r="42" spans="1:18" ht="19.5" customHeight="1">
      <c r="A42" s="5"/>
      <c r="B42" s="294"/>
      <c r="C42" s="257"/>
      <c r="D42" s="257"/>
      <c r="E42" s="257"/>
      <c r="F42" s="257"/>
      <c r="G42" s="1258"/>
      <c r="H42" s="1259"/>
      <c r="I42" s="1260"/>
      <c r="J42" s="587" t="s">
        <v>315</v>
      </c>
      <c r="K42" s="390" t="s">
        <v>316</v>
      </c>
      <c r="L42" s="390"/>
      <c r="M42" s="121">
        <v>105</v>
      </c>
      <c r="N42" s="145" t="s">
        <v>310</v>
      </c>
      <c r="O42" s="168"/>
      <c r="P42" s="581"/>
      <c r="Q42" s="578"/>
      <c r="R42" s="313"/>
    </row>
    <row r="43" spans="1:18" ht="19.5" customHeight="1">
      <c r="A43" s="5"/>
      <c r="B43" s="294"/>
      <c r="C43" s="257"/>
      <c r="D43" s="257"/>
      <c r="E43" s="257"/>
      <c r="F43" s="257"/>
      <c r="G43" s="1258"/>
      <c r="H43" s="1259"/>
      <c r="I43" s="1260"/>
      <c r="J43" s="587" t="s">
        <v>304</v>
      </c>
      <c r="K43" s="390" t="s">
        <v>317</v>
      </c>
      <c r="L43" s="390"/>
      <c r="M43" s="121">
        <v>18</v>
      </c>
      <c r="N43" s="145" t="s">
        <v>306</v>
      </c>
      <c r="O43" s="168"/>
      <c r="P43" s="581"/>
      <c r="Q43" s="578"/>
      <c r="R43" s="313"/>
    </row>
    <row r="44" spans="1:18" ht="19.5" customHeight="1">
      <c r="A44" s="5"/>
      <c r="B44" s="294"/>
      <c r="C44" s="257"/>
      <c r="D44" s="257"/>
      <c r="E44" s="257"/>
      <c r="F44" s="257"/>
      <c r="G44" s="1258"/>
      <c r="H44" s="1259"/>
      <c r="I44" s="1260"/>
      <c r="J44" s="587" t="s">
        <v>318</v>
      </c>
      <c r="K44" s="390" t="s">
        <v>319</v>
      </c>
      <c r="L44" s="390"/>
      <c r="M44" s="121">
        <v>50</v>
      </c>
      <c r="N44" s="145" t="s">
        <v>320</v>
      </c>
      <c r="O44" s="168" t="s">
        <v>140</v>
      </c>
      <c r="P44" s="581"/>
      <c r="Q44" s="578"/>
      <c r="R44" s="313"/>
    </row>
    <row r="45" spans="1:18" ht="19.5" customHeight="1">
      <c r="A45" s="5"/>
      <c r="B45" s="938"/>
      <c r="C45" s="791"/>
      <c r="D45" s="791"/>
      <c r="E45" s="791"/>
      <c r="F45" s="791"/>
      <c r="G45" s="1261"/>
      <c r="H45" s="1262"/>
      <c r="I45" s="1263"/>
      <c r="J45" s="792" t="s">
        <v>321</v>
      </c>
      <c r="K45" s="793" t="s">
        <v>316</v>
      </c>
      <c r="L45" s="793"/>
      <c r="M45" s="794">
        <v>85</v>
      </c>
      <c r="N45" s="795" t="s">
        <v>310</v>
      </c>
      <c r="O45" s="796"/>
      <c r="P45" s="797"/>
      <c r="Q45" s="798"/>
      <c r="R45" s="939"/>
    </row>
    <row r="46" spans="1:18" ht="19.5" customHeight="1">
      <c r="A46" s="5"/>
      <c r="B46" s="457"/>
      <c r="C46" s="458"/>
      <c r="D46" s="458"/>
      <c r="E46" s="458"/>
      <c r="F46" s="458"/>
      <c r="G46" s="1264" t="s">
        <v>325</v>
      </c>
      <c r="H46" s="1265"/>
      <c r="I46" s="1266"/>
      <c r="J46" s="781" t="s">
        <v>275</v>
      </c>
      <c r="K46" s="306" t="s">
        <v>285</v>
      </c>
      <c r="L46" s="306"/>
      <c r="M46" s="336">
        <v>40</v>
      </c>
      <c r="N46" s="337" t="s">
        <v>9</v>
      </c>
      <c r="O46" s="782"/>
      <c r="P46" s="571"/>
      <c r="Q46" s="572"/>
      <c r="R46" s="307"/>
    </row>
    <row r="47" spans="1:18" ht="19.5" customHeight="1">
      <c r="A47" s="5"/>
      <c r="B47" s="457"/>
      <c r="C47" s="388"/>
      <c r="D47" s="388"/>
      <c r="E47" s="388"/>
      <c r="F47" s="388"/>
      <c r="G47" s="1264"/>
      <c r="H47" s="1265"/>
      <c r="I47" s="1266"/>
      <c r="J47" s="781" t="s">
        <v>275</v>
      </c>
      <c r="K47" s="306" t="s">
        <v>302</v>
      </c>
      <c r="L47" s="306"/>
      <c r="M47" s="336">
        <v>0</v>
      </c>
      <c r="N47" s="1380" t="s">
        <v>323</v>
      </c>
      <c r="O47" s="1381"/>
      <c r="P47" s="571"/>
      <c r="Q47" s="572"/>
      <c r="R47" s="528"/>
    </row>
    <row r="48" spans="1:18" ht="19.5" customHeight="1">
      <c r="A48" s="5"/>
      <c r="B48" s="457"/>
      <c r="C48" s="388"/>
      <c r="D48" s="388"/>
      <c r="E48" s="388"/>
      <c r="F48" s="388"/>
      <c r="G48" s="1264"/>
      <c r="H48" s="1265"/>
      <c r="I48" s="1266"/>
      <c r="J48" s="781" t="s">
        <v>318</v>
      </c>
      <c r="K48" s="306" t="s">
        <v>319</v>
      </c>
      <c r="L48" s="306"/>
      <c r="M48" s="336">
        <v>70</v>
      </c>
      <c r="N48" s="337" t="s">
        <v>320</v>
      </c>
      <c r="O48" s="782" t="s">
        <v>140</v>
      </c>
      <c r="P48" s="571"/>
      <c r="Q48" s="572"/>
      <c r="R48" s="528"/>
    </row>
    <row r="49" spans="1:18" ht="19.5" customHeight="1">
      <c r="A49" s="5"/>
      <c r="B49" s="457"/>
      <c r="C49" s="388" t="s">
        <v>326</v>
      </c>
      <c r="D49" s="388"/>
      <c r="E49" s="388"/>
      <c r="F49" s="388"/>
      <c r="G49" s="1264"/>
      <c r="H49" s="1265"/>
      <c r="I49" s="1266"/>
      <c r="J49" s="781" t="s">
        <v>315</v>
      </c>
      <c r="K49" s="306" t="s">
        <v>316</v>
      </c>
      <c r="L49" s="306"/>
      <c r="M49" s="336">
        <v>0.8</v>
      </c>
      <c r="N49" s="337" t="s">
        <v>310</v>
      </c>
      <c r="O49" s="782" t="s">
        <v>327</v>
      </c>
      <c r="P49" s="571"/>
      <c r="Q49" s="572"/>
      <c r="R49" s="528"/>
    </row>
    <row r="50" spans="1:18" ht="19.5" customHeight="1">
      <c r="A50" s="5"/>
      <c r="B50" s="457"/>
      <c r="C50" s="388"/>
      <c r="D50" s="388"/>
      <c r="E50" s="388"/>
      <c r="F50" s="388"/>
      <c r="G50" s="1264"/>
      <c r="H50" s="1265"/>
      <c r="I50" s="1266"/>
      <c r="J50" s="781" t="s">
        <v>328</v>
      </c>
      <c r="K50" s="306" t="s">
        <v>316</v>
      </c>
      <c r="L50" s="306"/>
      <c r="M50" s="336">
        <v>95.5</v>
      </c>
      <c r="N50" s="337" t="s">
        <v>310</v>
      </c>
      <c r="O50" s="782"/>
      <c r="P50" s="571"/>
      <c r="Q50" s="572"/>
      <c r="R50" s="528"/>
    </row>
    <row r="51" spans="1:18" ht="19.5" customHeight="1">
      <c r="A51" s="5"/>
      <c r="B51" s="457"/>
      <c r="C51" s="388"/>
      <c r="D51" s="388"/>
      <c r="E51" s="388"/>
      <c r="F51" s="388"/>
      <c r="G51" s="1264"/>
      <c r="H51" s="1265"/>
      <c r="I51" s="1266"/>
      <c r="J51" s="781" t="s">
        <v>308</v>
      </c>
      <c r="K51" s="306" t="s">
        <v>309</v>
      </c>
      <c r="L51" s="306"/>
      <c r="M51" s="336">
        <v>95.4</v>
      </c>
      <c r="N51" s="337" t="s">
        <v>310</v>
      </c>
      <c r="O51" s="782"/>
      <c r="P51" s="571"/>
      <c r="Q51" s="572"/>
      <c r="R51" s="528"/>
    </row>
    <row r="52" spans="1:18" ht="19.5" customHeight="1">
      <c r="A52" s="5"/>
      <c r="B52" s="457"/>
      <c r="C52" s="388"/>
      <c r="D52" s="388"/>
      <c r="E52" s="388"/>
      <c r="F52" s="388"/>
      <c r="G52" s="1264"/>
      <c r="H52" s="1265"/>
      <c r="I52" s="1266"/>
      <c r="J52" s="781" t="s">
        <v>321</v>
      </c>
      <c r="K52" s="306" t="s">
        <v>316</v>
      </c>
      <c r="L52" s="306"/>
      <c r="M52" s="336">
        <v>85</v>
      </c>
      <c r="N52" s="337" t="s">
        <v>310</v>
      </c>
      <c r="O52" s="782"/>
      <c r="P52" s="571"/>
      <c r="Q52" s="572"/>
      <c r="R52" s="528"/>
    </row>
    <row r="53" spans="1:18" ht="19.5" customHeight="1">
      <c r="A53" s="5"/>
      <c r="B53" s="940"/>
      <c r="C53" s="1267"/>
      <c r="D53" s="1267"/>
      <c r="E53" s="1267"/>
      <c r="F53" s="1268"/>
      <c r="G53" s="1269" t="s">
        <v>329</v>
      </c>
      <c r="H53" s="1270"/>
      <c r="I53" s="1271"/>
      <c r="J53" s="802" t="s">
        <v>275</v>
      </c>
      <c r="K53" s="747" t="s">
        <v>285</v>
      </c>
      <c r="L53" s="747"/>
      <c r="M53" s="748">
        <v>10</v>
      </c>
      <c r="N53" s="749" t="s">
        <v>9</v>
      </c>
      <c r="O53" s="803"/>
      <c r="P53" s="804"/>
      <c r="Q53" s="805"/>
      <c r="R53" s="805"/>
    </row>
    <row r="54" spans="1:18" ht="19.5" customHeight="1">
      <c r="A54" s="5"/>
      <c r="B54" s="507"/>
      <c r="C54" s="806"/>
      <c r="D54" s="807"/>
      <c r="E54" s="807"/>
      <c r="F54" s="806"/>
      <c r="G54" s="1272"/>
      <c r="H54" s="1273"/>
      <c r="I54" s="1274"/>
      <c r="J54" s="808" t="s">
        <v>275</v>
      </c>
      <c r="K54" s="809" t="s">
        <v>302</v>
      </c>
      <c r="L54" s="809"/>
      <c r="M54" s="810">
        <v>0</v>
      </c>
      <c r="N54" s="1382" t="s">
        <v>330</v>
      </c>
      <c r="O54" s="1383"/>
      <c r="P54" s="529"/>
      <c r="Q54" s="531"/>
      <c r="R54" s="531"/>
    </row>
    <row r="55" spans="1:18" ht="19.5" customHeight="1">
      <c r="A55" s="5"/>
      <c r="B55" s="507"/>
      <c r="C55" s="807"/>
      <c r="D55" s="807"/>
      <c r="E55" s="807"/>
      <c r="F55" s="806"/>
      <c r="G55" s="1272"/>
      <c r="H55" s="1273"/>
      <c r="I55" s="1274"/>
      <c r="J55" s="808" t="s">
        <v>318</v>
      </c>
      <c r="K55" s="809" t="s">
        <v>319</v>
      </c>
      <c r="L55" s="809"/>
      <c r="M55" s="810">
        <v>60</v>
      </c>
      <c r="N55" s="812" t="s">
        <v>320</v>
      </c>
      <c r="O55" s="811" t="s">
        <v>140</v>
      </c>
      <c r="P55" s="529"/>
      <c r="Q55" s="530"/>
      <c r="R55" s="531"/>
    </row>
    <row r="56" spans="1:18" ht="19.5" customHeight="1">
      <c r="A56" s="5"/>
      <c r="B56" s="507"/>
      <c r="C56" s="806"/>
      <c r="D56" s="806"/>
      <c r="E56" s="806"/>
      <c r="F56" s="806"/>
      <c r="G56" s="1272"/>
      <c r="H56" s="1273"/>
      <c r="I56" s="1274"/>
      <c r="J56" s="808" t="s">
        <v>315</v>
      </c>
      <c r="K56" s="809" t="s">
        <v>316</v>
      </c>
      <c r="L56" s="809"/>
      <c r="M56" s="810">
        <v>120</v>
      </c>
      <c r="N56" s="812" t="s">
        <v>310</v>
      </c>
      <c r="O56" s="811"/>
      <c r="P56" s="532"/>
      <c r="Q56" s="533"/>
      <c r="R56" s="534"/>
    </row>
    <row r="57" spans="1:18" ht="24.75" customHeight="1">
      <c r="A57" s="5"/>
      <c r="B57" s="507"/>
      <c r="C57" s="807" t="s">
        <v>331</v>
      </c>
      <c r="D57" s="806"/>
      <c r="E57" s="806"/>
      <c r="F57" s="806"/>
      <c r="G57" s="1272"/>
      <c r="H57" s="1273"/>
      <c r="I57" s="1274"/>
      <c r="J57" s="808" t="s">
        <v>321</v>
      </c>
      <c r="K57" s="809" t="s">
        <v>316</v>
      </c>
      <c r="L57" s="809"/>
      <c r="M57" s="810">
        <v>85</v>
      </c>
      <c r="N57" s="812" t="s">
        <v>310</v>
      </c>
      <c r="O57" s="811"/>
      <c r="P57" s="535"/>
      <c r="Q57" s="536"/>
      <c r="R57" s="534"/>
    </row>
    <row r="58" spans="1:18" ht="19.5" customHeight="1">
      <c r="A58" s="8"/>
      <c r="B58" s="507"/>
      <c r="C58" s="807"/>
      <c r="D58" s="807"/>
      <c r="E58" s="807"/>
      <c r="F58" s="807"/>
      <c r="G58" s="1272"/>
      <c r="H58" s="1273"/>
      <c r="I58" s="1274"/>
      <c r="J58" s="808" t="s">
        <v>308</v>
      </c>
      <c r="K58" s="809" t="s">
        <v>332</v>
      </c>
      <c r="L58" s="809"/>
      <c r="M58" s="810">
        <v>95</v>
      </c>
      <c r="N58" s="812" t="s">
        <v>310</v>
      </c>
      <c r="O58" s="811"/>
      <c r="P58" s="535" t="s">
        <v>333</v>
      </c>
      <c r="Q58" s="536" t="s">
        <v>17</v>
      </c>
      <c r="R58" s="537"/>
    </row>
    <row r="59" spans="1:18" ht="19.5" customHeight="1">
      <c r="A59" s="8"/>
      <c r="B59" s="507"/>
      <c r="C59" s="807"/>
      <c r="D59" s="807"/>
      <c r="E59" s="807"/>
      <c r="F59" s="807"/>
      <c r="G59" s="1272"/>
      <c r="H59" s="1273"/>
      <c r="I59" s="1274"/>
      <c r="J59" s="809" t="s">
        <v>334</v>
      </c>
      <c r="K59" s="809" t="s">
        <v>317</v>
      </c>
      <c r="L59" s="809"/>
      <c r="M59" s="810">
        <v>5</v>
      </c>
      <c r="N59" s="812" t="s">
        <v>9</v>
      </c>
      <c r="O59" s="811"/>
      <c r="P59" s="535" t="s">
        <v>335</v>
      </c>
      <c r="Q59" s="536" t="s">
        <v>21</v>
      </c>
      <c r="R59" s="537"/>
    </row>
    <row r="60" spans="1:18" ht="19.5" customHeight="1">
      <c r="A60" s="8"/>
      <c r="B60" s="507"/>
      <c r="C60" s="806"/>
      <c r="D60" s="806"/>
      <c r="E60" s="806"/>
      <c r="F60" s="806"/>
      <c r="G60" s="1272"/>
      <c r="H60" s="1273"/>
      <c r="I60" s="1274"/>
      <c r="J60" s="809" t="s">
        <v>336</v>
      </c>
      <c r="K60" s="809" t="s">
        <v>317</v>
      </c>
      <c r="L60" s="809"/>
      <c r="M60" s="810">
        <v>0.45</v>
      </c>
      <c r="N60" s="812" t="s">
        <v>9</v>
      </c>
      <c r="O60" s="811"/>
      <c r="P60" s="529"/>
      <c r="Q60" s="530"/>
      <c r="R60" s="537"/>
    </row>
    <row r="61" spans="1:18" ht="19.5" customHeight="1">
      <c r="A61" s="8"/>
      <c r="B61" s="941"/>
      <c r="C61" s="813"/>
      <c r="D61" s="813"/>
      <c r="E61" s="813"/>
      <c r="F61" s="813"/>
      <c r="G61" s="1275"/>
      <c r="H61" s="1276"/>
      <c r="I61" s="1277"/>
      <c r="J61" s="814" t="s">
        <v>318</v>
      </c>
      <c r="K61" s="754" t="s">
        <v>319</v>
      </c>
      <c r="L61" s="754"/>
      <c r="M61" s="755">
        <v>45</v>
      </c>
      <c r="N61" s="756" t="s">
        <v>320</v>
      </c>
      <c r="O61" s="815" t="s">
        <v>140</v>
      </c>
      <c r="P61" s="816"/>
      <c r="Q61" s="817"/>
      <c r="R61" s="942"/>
    </row>
    <row r="62" spans="1:18" ht="19.5" customHeight="1">
      <c r="A62" s="8"/>
      <c r="B62" s="457"/>
      <c r="C62" s="458"/>
      <c r="D62" s="799"/>
      <c r="E62" s="799"/>
      <c r="F62" s="799"/>
      <c r="G62" s="1278" t="s">
        <v>337</v>
      </c>
      <c r="H62" s="1279"/>
      <c r="I62" s="1280"/>
      <c r="J62" s="781" t="s">
        <v>275</v>
      </c>
      <c r="K62" s="306" t="s">
        <v>285</v>
      </c>
      <c r="L62" s="306"/>
      <c r="M62" s="336">
        <v>10</v>
      </c>
      <c r="N62" s="800" t="s">
        <v>9</v>
      </c>
      <c r="O62" s="801"/>
      <c r="P62" s="571"/>
      <c r="Q62" s="572"/>
      <c r="R62" s="538"/>
    </row>
    <row r="63" spans="1:18" ht="19.5" customHeight="1">
      <c r="A63" s="8"/>
      <c r="B63" s="457"/>
      <c r="C63" s="458"/>
      <c r="D63" s="799"/>
      <c r="E63" s="799"/>
      <c r="F63" s="799"/>
      <c r="G63" s="1278"/>
      <c r="H63" s="1279"/>
      <c r="I63" s="1280"/>
      <c r="J63" s="781" t="s">
        <v>275</v>
      </c>
      <c r="K63" s="306" t="s">
        <v>338</v>
      </c>
      <c r="L63" s="306"/>
      <c r="M63" s="336">
        <v>1</v>
      </c>
      <c r="N63" s="337" t="s">
        <v>281</v>
      </c>
      <c r="O63" s="801" t="s">
        <v>282</v>
      </c>
      <c r="P63" s="571"/>
      <c r="Q63" s="572"/>
      <c r="R63" s="538"/>
    </row>
    <row r="64" spans="1:18" ht="19.5" customHeight="1">
      <c r="A64" s="8"/>
      <c r="B64" s="457"/>
      <c r="C64" s="458"/>
      <c r="D64" s="799"/>
      <c r="E64" s="799"/>
      <c r="F64" s="799"/>
      <c r="G64" s="1278"/>
      <c r="H64" s="1279"/>
      <c r="I64" s="1280"/>
      <c r="J64" s="781" t="s">
        <v>275</v>
      </c>
      <c r="K64" s="306" t="s">
        <v>283</v>
      </c>
      <c r="L64" s="306"/>
      <c r="M64" s="336">
        <v>0</v>
      </c>
      <c r="N64" s="800" t="s">
        <v>339</v>
      </c>
      <c r="O64" s="801"/>
      <c r="P64" s="571"/>
      <c r="Q64" s="572"/>
      <c r="R64" s="538"/>
    </row>
    <row r="65" spans="1:18" ht="19.5" customHeight="1">
      <c r="A65" s="8"/>
      <c r="B65" s="457"/>
      <c r="C65" s="458"/>
      <c r="D65" s="799"/>
      <c r="E65" s="799"/>
      <c r="F65" s="799"/>
      <c r="G65" s="1278"/>
      <c r="H65" s="1279"/>
      <c r="I65" s="1280"/>
      <c r="J65" s="306" t="s">
        <v>340</v>
      </c>
      <c r="K65" s="306" t="s">
        <v>341</v>
      </c>
      <c r="L65" s="306"/>
      <c r="M65" s="336">
        <v>0</v>
      </c>
      <c r="N65" s="800" t="s">
        <v>70</v>
      </c>
      <c r="O65" s="801" t="s">
        <v>342</v>
      </c>
      <c r="P65" s="571"/>
      <c r="Q65" s="572"/>
      <c r="R65" s="538"/>
    </row>
    <row r="66" spans="1:18" ht="19.5" customHeight="1">
      <c r="A66" s="8"/>
      <c r="B66" s="457"/>
      <c r="C66" s="458" t="s">
        <v>343</v>
      </c>
      <c r="D66" s="799"/>
      <c r="E66" s="799"/>
      <c r="F66" s="799"/>
      <c r="G66" s="1278"/>
      <c r="H66" s="1279"/>
      <c r="I66" s="1280"/>
      <c r="J66" s="943" t="s">
        <v>275</v>
      </c>
      <c r="K66" s="306" t="s">
        <v>14</v>
      </c>
      <c r="L66" s="306"/>
      <c r="M66" s="336">
        <v>2</v>
      </c>
      <c r="N66" s="337" t="s">
        <v>9</v>
      </c>
      <c r="O66" s="801" t="s">
        <v>344</v>
      </c>
      <c r="P66" s="571"/>
      <c r="Q66" s="572"/>
      <c r="R66" s="538"/>
    </row>
    <row r="67" spans="1:18" ht="19.5" customHeight="1">
      <c r="A67" s="8"/>
      <c r="B67" s="457"/>
      <c r="C67" s="458"/>
      <c r="D67" s="799"/>
      <c r="E67" s="799"/>
      <c r="F67" s="799"/>
      <c r="G67" s="1278"/>
      <c r="H67" s="1279"/>
      <c r="I67" s="1280"/>
      <c r="J67" s="943" t="s">
        <v>275</v>
      </c>
      <c r="K67" s="306" t="s">
        <v>14</v>
      </c>
      <c r="L67" s="306"/>
      <c r="M67" s="336">
        <v>3.15</v>
      </c>
      <c r="N67" s="337" t="s">
        <v>9</v>
      </c>
      <c r="O67" s="801" t="s">
        <v>15</v>
      </c>
      <c r="P67" s="571" t="s">
        <v>345</v>
      </c>
      <c r="Q67" s="597" t="s">
        <v>17</v>
      </c>
      <c r="R67" s="538"/>
    </row>
    <row r="68" spans="1:18" ht="19.5" customHeight="1">
      <c r="A68" s="8"/>
      <c r="B68" s="457"/>
      <c r="C68" s="458"/>
      <c r="D68" s="458"/>
      <c r="E68" s="458"/>
      <c r="F68" s="458"/>
      <c r="G68" s="1278"/>
      <c r="H68" s="1279"/>
      <c r="I68" s="1280"/>
      <c r="J68" s="306" t="s">
        <v>346</v>
      </c>
      <c r="K68" s="306" t="s">
        <v>14</v>
      </c>
      <c r="L68" s="306"/>
      <c r="M68" s="336">
        <v>0.1</v>
      </c>
      <c r="N68" s="800" t="s">
        <v>347</v>
      </c>
      <c r="O68" s="801" t="s">
        <v>348</v>
      </c>
      <c r="P68" s="571" t="s">
        <v>349</v>
      </c>
      <c r="Q68" s="597" t="s">
        <v>21</v>
      </c>
      <c r="R68" s="307"/>
    </row>
    <row r="69" spans="1:18" ht="19.5" customHeight="1">
      <c r="A69" s="8"/>
      <c r="B69" s="457"/>
      <c r="C69" s="458"/>
      <c r="D69" s="458"/>
      <c r="E69" s="458"/>
      <c r="F69" s="458"/>
      <c r="G69" s="1278"/>
      <c r="H69" s="1279"/>
      <c r="I69" s="1280"/>
      <c r="J69" s="781" t="s">
        <v>318</v>
      </c>
      <c r="K69" s="306" t="s">
        <v>319</v>
      </c>
      <c r="L69" s="306"/>
      <c r="M69" s="336">
        <v>60</v>
      </c>
      <c r="N69" s="337" t="s">
        <v>320</v>
      </c>
      <c r="O69" s="782" t="s">
        <v>140</v>
      </c>
      <c r="P69" s="571"/>
      <c r="Q69" s="572"/>
      <c r="R69" s="307"/>
    </row>
    <row r="70" spans="1:18" ht="19.5" customHeight="1">
      <c r="A70" s="8"/>
      <c r="B70" s="457"/>
      <c r="C70" s="458"/>
      <c r="D70" s="458"/>
      <c r="E70" s="458"/>
      <c r="F70" s="458"/>
      <c r="G70" s="1278"/>
      <c r="H70" s="1279"/>
      <c r="I70" s="1280"/>
      <c r="J70" s="781" t="s">
        <v>318</v>
      </c>
      <c r="K70" s="306" t="s">
        <v>319</v>
      </c>
      <c r="L70" s="306"/>
      <c r="M70" s="336">
        <v>40</v>
      </c>
      <c r="N70" s="337" t="s">
        <v>320</v>
      </c>
      <c r="O70" s="782" t="s">
        <v>140</v>
      </c>
      <c r="P70" s="571"/>
      <c r="Q70" s="572"/>
      <c r="R70" s="307"/>
    </row>
    <row r="71" spans="1:18" ht="19.5" customHeight="1">
      <c r="A71" s="8"/>
      <c r="B71" s="1281" t="s">
        <v>350</v>
      </c>
      <c r="C71" s="1282"/>
      <c r="D71" s="1282"/>
      <c r="E71" s="1282"/>
      <c r="F71" s="1283"/>
      <c r="G71" s="1269" t="s">
        <v>351</v>
      </c>
      <c r="H71" s="1270"/>
      <c r="I71" s="1271"/>
      <c r="J71" s="802" t="s">
        <v>275</v>
      </c>
      <c r="K71" s="747" t="s">
        <v>285</v>
      </c>
      <c r="L71" s="747"/>
      <c r="M71" s="748">
        <v>15</v>
      </c>
      <c r="N71" s="749" t="s">
        <v>9</v>
      </c>
      <c r="O71" s="803"/>
      <c r="P71" s="818"/>
      <c r="Q71" s="819"/>
      <c r="R71" s="944"/>
    </row>
    <row r="72" spans="1:18" ht="19.5" customHeight="1">
      <c r="A72" s="8"/>
      <c r="B72" s="1284"/>
      <c r="C72" s="1285"/>
      <c r="D72" s="1285"/>
      <c r="E72" s="1285"/>
      <c r="F72" s="1286"/>
      <c r="G72" s="1272"/>
      <c r="H72" s="1273"/>
      <c r="I72" s="1274"/>
      <c r="J72" s="808" t="s">
        <v>275</v>
      </c>
      <c r="K72" s="809" t="s">
        <v>302</v>
      </c>
      <c r="L72" s="809"/>
      <c r="M72" s="810">
        <v>0</v>
      </c>
      <c r="N72" s="1382" t="s">
        <v>323</v>
      </c>
      <c r="O72" s="1383"/>
      <c r="P72" s="559"/>
      <c r="Q72" s="533"/>
      <c r="R72" s="534"/>
    </row>
    <row r="73" spans="1:18" ht="19.5" customHeight="1">
      <c r="A73" s="8"/>
      <c r="B73" s="1284"/>
      <c r="C73" s="1285"/>
      <c r="D73" s="1285"/>
      <c r="E73" s="1285"/>
      <c r="F73" s="1286"/>
      <c r="G73" s="1272"/>
      <c r="H73" s="1273"/>
      <c r="I73" s="1274"/>
      <c r="J73" s="808" t="s">
        <v>318</v>
      </c>
      <c r="K73" s="809" t="s">
        <v>319</v>
      </c>
      <c r="L73" s="809"/>
      <c r="M73" s="810">
        <v>0</v>
      </c>
      <c r="N73" s="812" t="s">
        <v>320</v>
      </c>
      <c r="O73" s="811" t="s">
        <v>140</v>
      </c>
      <c r="P73" s="559"/>
      <c r="Q73" s="533"/>
      <c r="R73" s="534"/>
    </row>
    <row r="74" spans="1:18" ht="19.5" customHeight="1">
      <c r="A74" s="8"/>
      <c r="B74" s="1284"/>
      <c r="C74" s="1285"/>
      <c r="D74" s="1285"/>
      <c r="E74" s="1285"/>
      <c r="F74" s="1286"/>
      <c r="G74" s="1272"/>
      <c r="H74" s="1273"/>
      <c r="I74" s="1274"/>
      <c r="J74" s="808" t="s">
        <v>315</v>
      </c>
      <c r="K74" s="809" t="s">
        <v>316</v>
      </c>
      <c r="L74" s="809"/>
      <c r="M74" s="810">
        <v>120</v>
      </c>
      <c r="N74" s="812" t="s">
        <v>310</v>
      </c>
      <c r="O74" s="811"/>
      <c r="P74" s="559"/>
      <c r="Q74" s="533"/>
      <c r="R74" s="534"/>
    </row>
    <row r="75" spans="1:18" ht="19.5" customHeight="1">
      <c r="A75" s="8"/>
      <c r="B75" s="1284"/>
      <c r="C75" s="1285"/>
      <c r="D75" s="1285"/>
      <c r="E75" s="1285"/>
      <c r="F75" s="1286"/>
      <c r="G75" s="1272"/>
      <c r="H75" s="1273"/>
      <c r="I75" s="1274"/>
      <c r="J75" s="808" t="s">
        <v>321</v>
      </c>
      <c r="K75" s="809" t="s">
        <v>316</v>
      </c>
      <c r="L75" s="809"/>
      <c r="M75" s="810">
        <v>85</v>
      </c>
      <c r="N75" s="812" t="s">
        <v>310</v>
      </c>
      <c r="O75" s="811"/>
      <c r="P75" s="559"/>
      <c r="Q75" s="577"/>
      <c r="R75" s="534"/>
    </row>
    <row r="76" spans="1:18" ht="19.5" customHeight="1">
      <c r="A76" s="8"/>
      <c r="B76" s="1284"/>
      <c r="C76" s="1285"/>
      <c r="D76" s="1285"/>
      <c r="E76" s="1285"/>
      <c r="F76" s="1286"/>
      <c r="G76" s="1272"/>
      <c r="H76" s="1273"/>
      <c r="I76" s="1274"/>
      <c r="J76" s="808" t="s">
        <v>308</v>
      </c>
      <c r="K76" s="809" t="s">
        <v>332</v>
      </c>
      <c r="L76" s="809"/>
      <c r="M76" s="810">
        <v>95</v>
      </c>
      <c r="N76" s="812" t="s">
        <v>310</v>
      </c>
      <c r="O76" s="811"/>
      <c r="P76" s="559" t="s">
        <v>352</v>
      </c>
      <c r="Q76" s="536" t="s">
        <v>17</v>
      </c>
      <c r="R76" s="534"/>
    </row>
    <row r="77" spans="1:18" ht="19.5" customHeight="1">
      <c r="A77" s="8"/>
      <c r="B77" s="1284"/>
      <c r="C77" s="1285"/>
      <c r="D77" s="1285"/>
      <c r="E77" s="1285"/>
      <c r="F77" s="1286"/>
      <c r="G77" s="1272"/>
      <c r="H77" s="1273"/>
      <c r="I77" s="1274"/>
      <c r="J77" s="809" t="s">
        <v>353</v>
      </c>
      <c r="K77" s="809" t="s">
        <v>317</v>
      </c>
      <c r="L77" s="809"/>
      <c r="M77" s="810">
        <v>8</v>
      </c>
      <c r="N77" s="812" t="s">
        <v>9</v>
      </c>
      <c r="O77" s="811"/>
      <c r="P77" s="559" t="s">
        <v>354</v>
      </c>
      <c r="Q77" s="536" t="s">
        <v>21</v>
      </c>
      <c r="R77" s="534"/>
    </row>
    <row r="78" spans="1:18" ht="19.5" customHeight="1">
      <c r="A78" s="8"/>
      <c r="B78" s="1284"/>
      <c r="C78" s="1285"/>
      <c r="D78" s="1285"/>
      <c r="E78" s="1285"/>
      <c r="F78" s="1286"/>
      <c r="G78" s="1272"/>
      <c r="H78" s="1273"/>
      <c r="I78" s="1274"/>
      <c r="J78" s="809" t="s">
        <v>336</v>
      </c>
      <c r="K78" s="809" t="s">
        <v>317</v>
      </c>
      <c r="L78" s="809"/>
      <c r="M78" s="810">
        <v>1</v>
      </c>
      <c r="N78" s="812" t="s">
        <v>9</v>
      </c>
      <c r="O78" s="811"/>
      <c r="P78" s="559"/>
      <c r="Q78" s="533"/>
      <c r="R78" s="534"/>
    </row>
    <row r="79" spans="1:18" ht="19.5" customHeight="1">
      <c r="A79" s="8"/>
      <c r="B79" s="1287"/>
      <c r="C79" s="1288"/>
      <c r="D79" s="1288"/>
      <c r="E79" s="1288"/>
      <c r="F79" s="1289"/>
      <c r="G79" s="1275"/>
      <c r="H79" s="1276"/>
      <c r="I79" s="1277"/>
      <c r="J79" s="814" t="s">
        <v>318</v>
      </c>
      <c r="K79" s="754" t="s">
        <v>319</v>
      </c>
      <c r="L79" s="754"/>
      <c r="M79" s="755">
        <v>45</v>
      </c>
      <c r="N79" s="756" t="s">
        <v>320</v>
      </c>
      <c r="O79" s="815" t="s">
        <v>140</v>
      </c>
      <c r="P79" s="820"/>
      <c r="Q79" s="821"/>
      <c r="R79" s="945"/>
    </row>
    <row r="80" spans="1:18" s="18" customFormat="1" ht="19.5" customHeight="1">
      <c r="A80" s="513"/>
      <c r="B80" s="514"/>
      <c r="C80" s="1244" t="s">
        <v>355</v>
      </c>
      <c r="D80" s="1244"/>
      <c r="E80" s="1244"/>
      <c r="F80" s="1245"/>
      <c r="G80" s="1246" t="s">
        <v>356</v>
      </c>
      <c r="H80" s="1247"/>
      <c r="I80" s="1248"/>
      <c r="J80" s="846" t="s">
        <v>275</v>
      </c>
      <c r="K80" s="846" t="s">
        <v>14</v>
      </c>
      <c r="L80" s="846"/>
      <c r="M80" s="946">
        <v>5</v>
      </c>
      <c r="N80" s="947" t="s">
        <v>9</v>
      </c>
      <c r="O80" s="947"/>
      <c r="P80" s="561"/>
      <c r="Q80" s="539"/>
      <c r="R80" s="540"/>
    </row>
    <row r="81" spans="1:18" ht="19.5" customHeight="1">
      <c r="A81" s="512"/>
      <c r="B81" s="1249" t="s">
        <v>357</v>
      </c>
      <c r="C81" s="1250"/>
      <c r="D81" s="1250"/>
      <c r="E81" s="1250"/>
      <c r="F81" s="1251"/>
      <c r="G81" s="1235" t="s">
        <v>358</v>
      </c>
      <c r="H81" s="1236"/>
      <c r="I81" s="1237"/>
      <c r="J81" s="824" t="s">
        <v>275</v>
      </c>
      <c r="K81" s="825" t="s">
        <v>285</v>
      </c>
      <c r="L81" s="825"/>
      <c r="M81" s="826">
        <v>8</v>
      </c>
      <c r="N81" s="827" t="s">
        <v>9</v>
      </c>
      <c r="O81" s="828"/>
      <c r="P81" s="829"/>
      <c r="Q81" s="830"/>
      <c r="R81" s="948"/>
    </row>
    <row r="82" spans="1:18" ht="19.5" customHeight="1">
      <c r="A82" s="512"/>
      <c r="B82" s="1201"/>
      <c r="C82" s="1202"/>
      <c r="D82" s="1202"/>
      <c r="E82" s="1202"/>
      <c r="F82" s="1203"/>
      <c r="G82" s="1238"/>
      <c r="H82" s="1239"/>
      <c r="I82" s="1240"/>
      <c r="J82" s="589" t="s">
        <v>275</v>
      </c>
      <c r="K82" s="590" t="s">
        <v>302</v>
      </c>
      <c r="L82" s="590"/>
      <c r="M82" s="475">
        <v>0</v>
      </c>
      <c r="N82" s="1389" t="s">
        <v>323</v>
      </c>
      <c r="O82" s="1390"/>
      <c r="P82" s="480"/>
      <c r="Q82" s="481"/>
      <c r="R82" s="543"/>
    </row>
    <row r="83" spans="1:18" ht="19.5" customHeight="1">
      <c r="A83" s="512"/>
      <c r="B83" s="1201"/>
      <c r="C83" s="1202"/>
      <c r="D83" s="1202"/>
      <c r="E83" s="1202"/>
      <c r="F83" s="1203"/>
      <c r="G83" s="1238"/>
      <c r="H83" s="1239"/>
      <c r="I83" s="1240"/>
      <c r="J83" s="589" t="s">
        <v>318</v>
      </c>
      <c r="K83" s="590" t="s">
        <v>319</v>
      </c>
      <c r="L83" s="590"/>
      <c r="M83" s="475">
        <v>0</v>
      </c>
      <c r="N83" s="150" t="s">
        <v>320</v>
      </c>
      <c r="O83" s="476" t="s">
        <v>140</v>
      </c>
      <c r="P83" s="480"/>
      <c r="Q83" s="481"/>
      <c r="R83" s="543"/>
    </row>
    <row r="84" spans="1:18" ht="19.5" customHeight="1">
      <c r="A84" s="512"/>
      <c r="B84" s="1201"/>
      <c r="C84" s="1202"/>
      <c r="D84" s="1202"/>
      <c r="E84" s="1202"/>
      <c r="F84" s="1203"/>
      <c r="G84" s="1238"/>
      <c r="H84" s="1239"/>
      <c r="I84" s="1240"/>
      <c r="J84" s="589" t="s">
        <v>315</v>
      </c>
      <c r="K84" s="590" t="s">
        <v>316</v>
      </c>
      <c r="L84" s="590"/>
      <c r="M84" s="475">
        <v>120</v>
      </c>
      <c r="N84" s="150" t="s">
        <v>310</v>
      </c>
      <c r="O84" s="476"/>
      <c r="P84" s="480"/>
      <c r="Q84" s="481"/>
      <c r="R84" s="543"/>
    </row>
    <row r="85" spans="1:18" ht="19.5" customHeight="1">
      <c r="A85" s="512"/>
      <c r="B85" s="1201"/>
      <c r="C85" s="1202"/>
      <c r="D85" s="1202"/>
      <c r="E85" s="1202"/>
      <c r="F85" s="1203"/>
      <c r="G85" s="1238"/>
      <c r="H85" s="1239"/>
      <c r="I85" s="1240"/>
      <c r="J85" s="589" t="s">
        <v>321</v>
      </c>
      <c r="K85" s="590" t="s">
        <v>316</v>
      </c>
      <c r="L85" s="590"/>
      <c r="M85" s="475">
        <v>85</v>
      </c>
      <c r="N85" s="150" t="s">
        <v>310</v>
      </c>
      <c r="O85" s="476"/>
      <c r="P85" s="480"/>
      <c r="Q85" s="481"/>
      <c r="R85" s="543"/>
    </row>
    <row r="86" spans="1:18" ht="19.5" customHeight="1">
      <c r="A86" s="512"/>
      <c r="B86" s="1201"/>
      <c r="C86" s="1202"/>
      <c r="D86" s="1202"/>
      <c r="E86" s="1202"/>
      <c r="F86" s="1203"/>
      <c r="G86" s="1238"/>
      <c r="H86" s="1239"/>
      <c r="I86" s="1240"/>
      <c r="J86" s="589" t="s">
        <v>308</v>
      </c>
      <c r="K86" s="590" t="s">
        <v>332</v>
      </c>
      <c r="L86" s="590"/>
      <c r="M86" s="475">
        <v>95</v>
      </c>
      <c r="N86" s="150" t="s">
        <v>310</v>
      </c>
      <c r="O86" s="476"/>
      <c r="P86" s="565" t="s">
        <v>352</v>
      </c>
      <c r="Q86" s="481" t="s">
        <v>17</v>
      </c>
      <c r="R86" s="543"/>
    </row>
    <row r="87" spans="1:18" ht="19.5" customHeight="1">
      <c r="A87" s="512"/>
      <c r="B87" s="1201"/>
      <c r="C87" s="1202"/>
      <c r="D87" s="1202"/>
      <c r="E87" s="1202"/>
      <c r="F87" s="1203"/>
      <c r="G87" s="1238"/>
      <c r="H87" s="1239"/>
      <c r="I87" s="1240"/>
      <c r="J87" s="590" t="s">
        <v>353</v>
      </c>
      <c r="K87" s="590" t="s">
        <v>317</v>
      </c>
      <c r="L87" s="590"/>
      <c r="M87" s="475">
        <v>5</v>
      </c>
      <c r="N87" s="150" t="s">
        <v>9</v>
      </c>
      <c r="O87" s="476"/>
      <c r="P87" s="565" t="s">
        <v>359</v>
      </c>
      <c r="Q87" s="481" t="s">
        <v>21</v>
      </c>
      <c r="R87" s="543"/>
    </row>
    <row r="88" spans="1:18" ht="19.5" customHeight="1">
      <c r="A88" s="512"/>
      <c r="B88" s="1201"/>
      <c r="C88" s="1202"/>
      <c r="D88" s="1202"/>
      <c r="E88" s="1202"/>
      <c r="F88" s="1203"/>
      <c r="G88" s="1238"/>
      <c r="H88" s="1239"/>
      <c r="I88" s="1240"/>
      <c r="J88" s="590" t="s">
        <v>336</v>
      </c>
      <c r="K88" s="590" t="s">
        <v>317</v>
      </c>
      <c r="L88" s="590"/>
      <c r="M88" s="475">
        <v>0.45</v>
      </c>
      <c r="N88" s="150" t="s">
        <v>9</v>
      </c>
      <c r="O88" s="476"/>
      <c r="P88" s="480"/>
      <c r="Q88" s="576"/>
      <c r="R88" s="544"/>
    </row>
    <row r="89" spans="1:18" ht="19.5" customHeight="1">
      <c r="A89" s="512"/>
      <c r="B89" s="1252"/>
      <c r="C89" s="1253"/>
      <c r="D89" s="1253"/>
      <c r="E89" s="1253"/>
      <c r="F89" s="1254"/>
      <c r="G89" s="1241"/>
      <c r="H89" s="1242"/>
      <c r="I89" s="1243"/>
      <c r="J89" s="832" t="s">
        <v>318</v>
      </c>
      <c r="K89" s="833" t="s">
        <v>319</v>
      </c>
      <c r="L89" s="833"/>
      <c r="M89" s="834">
        <v>45</v>
      </c>
      <c r="N89" s="835" t="s">
        <v>320</v>
      </c>
      <c r="O89" s="836" t="s">
        <v>140</v>
      </c>
      <c r="P89" s="837"/>
      <c r="Q89" s="838"/>
      <c r="R89" s="949"/>
    </row>
    <row r="90" spans="1:18" ht="19.5" customHeight="1">
      <c r="A90" s="8"/>
      <c r="B90" s="1312" t="s">
        <v>360</v>
      </c>
      <c r="C90" s="1313"/>
      <c r="D90" s="1313"/>
      <c r="E90" s="1313"/>
      <c r="F90" s="1314"/>
      <c r="G90" s="1278" t="s">
        <v>361</v>
      </c>
      <c r="H90" s="1279"/>
      <c r="I90" s="1280"/>
      <c r="J90" s="781" t="s">
        <v>275</v>
      </c>
      <c r="K90" s="306" t="s">
        <v>285</v>
      </c>
      <c r="L90" s="306"/>
      <c r="M90" s="336">
        <v>5</v>
      </c>
      <c r="N90" s="800" t="s">
        <v>9</v>
      </c>
      <c r="O90" s="801"/>
      <c r="P90" s="571"/>
      <c r="Q90" s="572"/>
      <c r="R90" s="307"/>
    </row>
    <row r="91" spans="1:18" ht="19.5" customHeight="1">
      <c r="A91" s="8"/>
      <c r="B91" s="1312"/>
      <c r="C91" s="1313"/>
      <c r="D91" s="1313"/>
      <c r="E91" s="1313"/>
      <c r="F91" s="1314"/>
      <c r="G91" s="1278"/>
      <c r="H91" s="1279"/>
      <c r="I91" s="1280"/>
      <c r="J91" s="781" t="s">
        <v>275</v>
      </c>
      <c r="K91" s="306" t="s">
        <v>338</v>
      </c>
      <c r="L91" s="306"/>
      <c r="M91" s="336">
        <v>2</v>
      </c>
      <c r="N91" s="337" t="s">
        <v>281</v>
      </c>
      <c r="O91" s="801" t="s">
        <v>282</v>
      </c>
      <c r="P91" s="571"/>
      <c r="Q91" s="572"/>
      <c r="R91" s="307"/>
    </row>
    <row r="92" spans="1:18" ht="19.5" customHeight="1">
      <c r="A92" s="8"/>
      <c r="B92" s="1312"/>
      <c r="C92" s="1313"/>
      <c r="D92" s="1313"/>
      <c r="E92" s="1313"/>
      <c r="F92" s="1314"/>
      <c r="G92" s="1278"/>
      <c r="H92" s="1279"/>
      <c r="I92" s="1280"/>
      <c r="J92" s="781" t="s">
        <v>275</v>
      </c>
      <c r="K92" s="306" t="s">
        <v>283</v>
      </c>
      <c r="L92" s="306"/>
      <c r="M92" s="336">
        <v>0</v>
      </c>
      <c r="N92" s="800" t="s">
        <v>339</v>
      </c>
      <c r="O92" s="801"/>
      <c r="P92" s="571"/>
      <c r="Q92" s="572"/>
      <c r="R92" s="307"/>
    </row>
    <row r="93" spans="1:18" ht="19.5" customHeight="1">
      <c r="A93" s="8"/>
      <c r="B93" s="1312"/>
      <c r="C93" s="1313"/>
      <c r="D93" s="1313"/>
      <c r="E93" s="1313"/>
      <c r="F93" s="1314"/>
      <c r="G93" s="1278"/>
      <c r="H93" s="1279"/>
      <c r="I93" s="1280"/>
      <c r="J93" s="306" t="s">
        <v>340</v>
      </c>
      <c r="K93" s="306" t="s">
        <v>341</v>
      </c>
      <c r="L93" s="306"/>
      <c r="M93" s="336">
        <v>0</v>
      </c>
      <c r="N93" s="800" t="s">
        <v>70</v>
      </c>
      <c r="O93" s="801" t="s">
        <v>362</v>
      </c>
      <c r="P93" s="571"/>
      <c r="Q93" s="572"/>
      <c r="R93" s="307"/>
    </row>
    <row r="94" spans="1:18" ht="19.5" customHeight="1">
      <c r="A94" s="8"/>
      <c r="B94" s="1312"/>
      <c r="C94" s="1313"/>
      <c r="D94" s="1313"/>
      <c r="E94" s="1313"/>
      <c r="F94" s="1314"/>
      <c r="G94" s="1278"/>
      <c r="H94" s="1279"/>
      <c r="I94" s="1280"/>
      <c r="J94" s="943" t="s">
        <v>275</v>
      </c>
      <c r="K94" s="306" t="s">
        <v>363</v>
      </c>
      <c r="L94" s="306"/>
      <c r="M94" s="336">
        <v>2</v>
      </c>
      <c r="N94" s="337" t="s">
        <v>9</v>
      </c>
      <c r="O94" s="801" t="s">
        <v>344</v>
      </c>
      <c r="P94" s="571"/>
      <c r="Q94" s="572"/>
      <c r="R94" s="307"/>
    </row>
    <row r="95" spans="1:18" ht="19.5" customHeight="1">
      <c r="A95" s="8"/>
      <c r="B95" s="1312"/>
      <c r="C95" s="1313"/>
      <c r="D95" s="1313"/>
      <c r="E95" s="1313"/>
      <c r="F95" s="1314"/>
      <c r="G95" s="1278"/>
      <c r="H95" s="1279"/>
      <c r="I95" s="1280"/>
      <c r="J95" s="943" t="s">
        <v>275</v>
      </c>
      <c r="K95" s="306" t="s">
        <v>363</v>
      </c>
      <c r="L95" s="306"/>
      <c r="M95" s="336">
        <v>3.15</v>
      </c>
      <c r="N95" s="337" t="s">
        <v>9</v>
      </c>
      <c r="O95" s="801" t="s">
        <v>15</v>
      </c>
      <c r="P95" s="571" t="s">
        <v>345</v>
      </c>
      <c r="Q95" s="597" t="s">
        <v>17</v>
      </c>
      <c r="R95" s="307"/>
    </row>
    <row r="96" spans="1:18" ht="19.5" customHeight="1">
      <c r="A96" s="8"/>
      <c r="B96" s="1312"/>
      <c r="C96" s="1313"/>
      <c r="D96" s="1313"/>
      <c r="E96" s="1313"/>
      <c r="F96" s="1314"/>
      <c r="G96" s="1278"/>
      <c r="H96" s="1279"/>
      <c r="I96" s="1280"/>
      <c r="J96" s="306" t="s">
        <v>346</v>
      </c>
      <c r="K96" s="306" t="s">
        <v>341</v>
      </c>
      <c r="L96" s="306"/>
      <c r="M96" s="336">
        <v>0.1</v>
      </c>
      <c r="N96" s="800" t="s">
        <v>347</v>
      </c>
      <c r="O96" s="801" t="s">
        <v>348</v>
      </c>
      <c r="P96" s="571" t="s">
        <v>349</v>
      </c>
      <c r="Q96" s="597" t="s">
        <v>21</v>
      </c>
      <c r="R96" s="307"/>
    </row>
    <row r="97" spans="1:18" ht="19.5" customHeight="1">
      <c r="A97" s="8"/>
      <c r="B97" s="1312"/>
      <c r="C97" s="1313"/>
      <c r="D97" s="1313"/>
      <c r="E97" s="1313"/>
      <c r="F97" s="1314"/>
      <c r="G97" s="1278"/>
      <c r="H97" s="1279"/>
      <c r="I97" s="1280"/>
      <c r="J97" s="781" t="s">
        <v>318</v>
      </c>
      <c r="K97" s="306" t="s">
        <v>319</v>
      </c>
      <c r="L97" s="306"/>
      <c r="M97" s="336">
        <v>60</v>
      </c>
      <c r="N97" s="337" t="s">
        <v>320</v>
      </c>
      <c r="O97" s="782" t="s">
        <v>140</v>
      </c>
      <c r="P97" s="571"/>
      <c r="Q97" s="572"/>
      <c r="R97" s="307"/>
    </row>
    <row r="98" spans="1:18" ht="19.5" customHeight="1">
      <c r="A98" s="8"/>
      <c r="B98" s="1312"/>
      <c r="C98" s="1313"/>
      <c r="D98" s="1313"/>
      <c r="E98" s="1313"/>
      <c r="F98" s="1314"/>
      <c r="G98" s="1278"/>
      <c r="H98" s="1279"/>
      <c r="I98" s="1280"/>
      <c r="J98" s="781" t="s">
        <v>318</v>
      </c>
      <c r="K98" s="306" t="s">
        <v>319</v>
      </c>
      <c r="L98" s="306"/>
      <c r="M98" s="336">
        <v>40</v>
      </c>
      <c r="N98" s="337" t="s">
        <v>320</v>
      </c>
      <c r="O98" s="782" t="s">
        <v>140</v>
      </c>
      <c r="P98" s="571"/>
      <c r="Q98" s="572"/>
      <c r="R98" s="307"/>
    </row>
    <row r="99" spans="1:18" ht="19.5" customHeight="1">
      <c r="A99" s="8"/>
      <c r="B99" s="950"/>
      <c r="C99" s="839"/>
      <c r="D99" s="839"/>
      <c r="E99" s="839"/>
      <c r="F99" s="839"/>
      <c r="G99" s="1315" t="s">
        <v>364</v>
      </c>
      <c r="H99" s="1316"/>
      <c r="I99" s="1317"/>
      <c r="J99" s="767" t="s">
        <v>275</v>
      </c>
      <c r="K99" s="768" t="s">
        <v>285</v>
      </c>
      <c r="L99" s="768"/>
      <c r="M99" s="769">
        <v>17</v>
      </c>
      <c r="N99" s="770" t="s">
        <v>9</v>
      </c>
      <c r="O99" s="771"/>
      <c r="P99" s="840"/>
      <c r="Q99" s="841"/>
      <c r="R99" s="951"/>
    </row>
    <row r="100" spans="1:18" ht="19.5" customHeight="1">
      <c r="A100" s="8"/>
      <c r="B100" s="299"/>
      <c r="C100" s="241"/>
      <c r="D100" s="241"/>
      <c r="E100" s="241"/>
      <c r="F100" s="241"/>
      <c r="G100" s="1318"/>
      <c r="H100" s="1319"/>
      <c r="I100" s="1320"/>
      <c r="J100" s="584" t="s">
        <v>275</v>
      </c>
      <c r="K100" s="369" t="s">
        <v>302</v>
      </c>
      <c r="L100" s="369"/>
      <c r="M100" s="123">
        <v>0</v>
      </c>
      <c r="N100" s="1384" t="s">
        <v>323</v>
      </c>
      <c r="O100" s="1385"/>
      <c r="P100" s="202"/>
      <c r="Q100" s="221"/>
      <c r="R100" s="379"/>
    </row>
    <row r="101" spans="1:18" ht="19.5" customHeight="1">
      <c r="A101" s="8"/>
      <c r="B101" s="299"/>
      <c r="C101" s="241"/>
      <c r="D101" s="241"/>
      <c r="E101" s="241"/>
      <c r="F101" s="241"/>
      <c r="G101" s="1318"/>
      <c r="H101" s="1319"/>
      <c r="I101" s="1320"/>
      <c r="J101" s="584" t="s">
        <v>318</v>
      </c>
      <c r="K101" s="369" t="s">
        <v>319</v>
      </c>
      <c r="L101" s="369"/>
      <c r="M101" s="123">
        <v>0</v>
      </c>
      <c r="N101" s="147" t="s">
        <v>320</v>
      </c>
      <c r="O101" s="172" t="s">
        <v>140</v>
      </c>
      <c r="P101" s="202"/>
      <c r="Q101" s="221"/>
      <c r="R101" s="379"/>
    </row>
    <row r="102" spans="1:18" ht="19.5" customHeight="1">
      <c r="A102" s="8"/>
      <c r="B102" s="299"/>
      <c r="C102" s="241" t="s">
        <v>365</v>
      </c>
      <c r="D102" s="241"/>
      <c r="E102" s="241"/>
      <c r="F102" s="241"/>
      <c r="G102" s="1318"/>
      <c r="H102" s="1319"/>
      <c r="I102" s="1320"/>
      <c r="J102" s="584" t="s">
        <v>315</v>
      </c>
      <c r="K102" s="369" t="s">
        <v>316</v>
      </c>
      <c r="L102" s="369"/>
      <c r="M102" s="123">
        <v>120</v>
      </c>
      <c r="N102" s="147" t="s">
        <v>310</v>
      </c>
      <c r="O102" s="172"/>
      <c r="P102" s="202"/>
      <c r="Q102" s="221"/>
      <c r="R102" s="379"/>
    </row>
    <row r="103" spans="1:18" ht="19.5" customHeight="1">
      <c r="A103" s="8"/>
      <c r="B103" s="299"/>
      <c r="C103" s="241"/>
      <c r="D103" s="241"/>
      <c r="E103" s="241"/>
      <c r="F103" s="241"/>
      <c r="G103" s="1318"/>
      <c r="H103" s="1319"/>
      <c r="I103" s="1320"/>
      <c r="J103" s="584" t="s">
        <v>321</v>
      </c>
      <c r="K103" s="369" t="s">
        <v>316</v>
      </c>
      <c r="L103" s="369"/>
      <c r="M103" s="123">
        <v>85</v>
      </c>
      <c r="N103" s="147" t="s">
        <v>310</v>
      </c>
      <c r="O103" s="172"/>
      <c r="P103" s="202"/>
      <c r="Q103" s="221"/>
      <c r="R103" s="379"/>
    </row>
    <row r="104" spans="1:18" ht="19.5" customHeight="1">
      <c r="A104" s="8"/>
      <c r="B104" s="299"/>
      <c r="C104" s="241"/>
      <c r="D104" s="241"/>
      <c r="E104" s="241"/>
      <c r="F104" s="241"/>
      <c r="G104" s="1318"/>
      <c r="H104" s="1319"/>
      <c r="I104" s="1320"/>
      <c r="J104" s="584" t="s">
        <v>308</v>
      </c>
      <c r="K104" s="369" t="s">
        <v>332</v>
      </c>
      <c r="L104" s="369"/>
      <c r="M104" s="123">
        <v>95</v>
      </c>
      <c r="N104" s="147" t="s">
        <v>310</v>
      </c>
      <c r="O104" s="172"/>
      <c r="P104" s="570" t="s">
        <v>352</v>
      </c>
      <c r="Q104" s="221" t="s">
        <v>17</v>
      </c>
      <c r="R104" s="379"/>
    </row>
    <row r="105" spans="1:18" ht="19.5" customHeight="1">
      <c r="A105" s="8"/>
      <c r="B105" s="299"/>
      <c r="C105" s="241"/>
      <c r="D105" s="241"/>
      <c r="E105" s="241"/>
      <c r="F105" s="241"/>
      <c r="G105" s="1318"/>
      <c r="H105" s="1319"/>
      <c r="I105" s="1320"/>
      <c r="J105" s="369" t="s">
        <v>366</v>
      </c>
      <c r="K105" s="369" t="s">
        <v>317</v>
      </c>
      <c r="L105" s="369"/>
      <c r="M105" s="123">
        <v>12</v>
      </c>
      <c r="N105" s="147" t="s">
        <v>9</v>
      </c>
      <c r="O105" s="172"/>
      <c r="P105" s="570" t="s">
        <v>367</v>
      </c>
      <c r="Q105" s="221" t="s">
        <v>21</v>
      </c>
      <c r="R105" s="545"/>
    </row>
    <row r="106" spans="1:18" ht="19.5" customHeight="1">
      <c r="A106" s="8"/>
      <c r="B106" s="299"/>
      <c r="C106" s="241"/>
      <c r="D106" s="241"/>
      <c r="E106" s="241"/>
      <c r="F106" s="241"/>
      <c r="G106" s="1318"/>
      <c r="H106" s="1319"/>
      <c r="I106" s="1320"/>
      <c r="J106" s="369" t="s">
        <v>336</v>
      </c>
      <c r="K106" s="369" t="s">
        <v>317</v>
      </c>
      <c r="L106" s="369"/>
      <c r="M106" s="123">
        <v>0.45</v>
      </c>
      <c r="N106" s="147" t="s">
        <v>9</v>
      </c>
      <c r="O106" s="172"/>
      <c r="P106" s="202"/>
      <c r="Q106" s="221"/>
      <c r="R106" s="545"/>
    </row>
    <row r="107" spans="1:18" ht="19.5" customHeight="1">
      <c r="A107" s="8"/>
      <c r="B107" s="952"/>
      <c r="C107" s="842"/>
      <c r="D107" s="842"/>
      <c r="E107" s="842"/>
      <c r="F107" s="842"/>
      <c r="G107" s="1321"/>
      <c r="H107" s="1322"/>
      <c r="I107" s="1323"/>
      <c r="J107" s="775" t="s">
        <v>318</v>
      </c>
      <c r="K107" s="776" t="s">
        <v>319</v>
      </c>
      <c r="L107" s="776"/>
      <c r="M107" s="777">
        <v>45</v>
      </c>
      <c r="N107" s="778" t="s">
        <v>320</v>
      </c>
      <c r="O107" s="843" t="s">
        <v>140</v>
      </c>
      <c r="P107" s="844"/>
      <c r="Q107" s="845"/>
      <c r="R107" s="934"/>
    </row>
    <row r="108" spans="1:18" ht="19.5" customHeight="1">
      <c r="A108" s="8"/>
      <c r="B108" s="514"/>
      <c r="C108" s="822" t="s">
        <v>368</v>
      </c>
      <c r="D108" s="822"/>
      <c r="E108" s="822"/>
      <c r="F108" s="822"/>
      <c r="G108" s="1324" t="s">
        <v>356</v>
      </c>
      <c r="H108" s="1325"/>
      <c r="I108" s="1326"/>
      <c r="J108" s="846" t="s">
        <v>275</v>
      </c>
      <c r="K108" s="846" t="s">
        <v>14</v>
      </c>
      <c r="L108" s="846"/>
      <c r="M108" s="847">
        <v>5</v>
      </c>
      <c r="N108" s="848" t="s">
        <v>9</v>
      </c>
      <c r="O108" s="849"/>
      <c r="P108" s="850"/>
      <c r="Q108" s="539"/>
      <c r="R108" s="539"/>
    </row>
    <row r="109" spans="1:18" ht="19.5" customHeight="1">
      <c r="A109" s="8"/>
      <c r="B109" s="940"/>
      <c r="C109" s="854"/>
      <c r="D109" s="854"/>
      <c r="E109" s="854"/>
      <c r="F109" s="854"/>
      <c r="G109" s="1327" t="s">
        <v>364</v>
      </c>
      <c r="H109" s="1328"/>
      <c r="I109" s="1329"/>
      <c r="J109" s="802" t="s">
        <v>275</v>
      </c>
      <c r="K109" s="747" t="s">
        <v>285</v>
      </c>
      <c r="L109" s="747"/>
      <c r="M109" s="748">
        <v>20</v>
      </c>
      <c r="N109" s="749" t="s">
        <v>9</v>
      </c>
      <c r="O109" s="803"/>
      <c r="P109" s="855"/>
      <c r="Q109" s="805"/>
      <c r="R109" s="953"/>
    </row>
    <row r="110" spans="1:18" ht="19.5" customHeight="1">
      <c r="A110" s="8"/>
      <c r="B110" s="507"/>
      <c r="C110" s="806"/>
      <c r="D110" s="806"/>
      <c r="E110" s="806"/>
      <c r="F110" s="806"/>
      <c r="G110" s="1330"/>
      <c r="H110" s="1331"/>
      <c r="I110" s="1332"/>
      <c r="J110" s="808" t="s">
        <v>275</v>
      </c>
      <c r="K110" s="809" t="s">
        <v>302</v>
      </c>
      <c r="L110" s="809"/>
      <c r="M110" s="810">
        <v>0</v>
      </c>
      <c r="N110" s="1382" t="s">
        <v>303</v>
      </c>
      <c r="O110" s="1383"/>
      <c r="P110" s="560"/>
      <c r="Q110" s="575"/>
      <c r="R110" s="537"/>
    </row>
    <row r="111" spans="1:18" ht="19.5" customHeight="1">
      <c r="A111" s="8"/>
      <c r="B111" s="507"/>
      <c r="C111" s="806"/>
      <c r="D111" s="806"/>
      <c r="E111" s="806"/>
      <c r="F111" s="806"/>
      <c r="G111" s="1330"/>
      <c r="H111" s="1331"/>
      <c r="I111" s="1332"/>
      <c r="J111" s="808" t="s">
        <v>318</v>
      </c>
      <c r="K111" s="809" t="s">
        <v>319</v>
      </c>
      <c r="L111" s="809"/>
      <c r="M111" s="810">
        <v>50</v>
      </c>
      <c r="N111" s="812" t="s">
        <v>320</v>
      </c>
      <c r="O111" s="811" t="s">
        <v>140</v>
      </c>
      <c r="P111" s="560"/>
      <c r="Q111" s="575"/>
      <c r="R111" s="537"/>
    </row>
    <row r="112" spans="1:18" ht="19.5" customHeight="1">
      <c r="A112" s="8"/>
      <c r="B112" s="507"/>
      <c r="C112" s="806" t="s">
        <v>369</v>
      </c>
      <c r="D112" s="806"/>
      <c r="E112" s="806"/>
      <c r="F112" s="806"/>
      <c r="G112" s="1330"/>
      <c r="H112" s="1331"/>
      <c r="I112" s="1332"/>
      <c r="J112" s="808" t="s">
        <v>315</v>
      </c>
      <c r="K112" s="809" t="s">
        <v>316</v>
      </c>
      <c r="L112" s="809"/>
      <c r="M112" s="810">
        <v>120</v>
      </c>
      <c r="N112" s="812" t="s">
        <v>310</v>
      </c>
      <c r="O112" s="811"/>
      <c r="P112" s="560"/>
      <c r="Q112" s="575"/>
      <c r="R112" s="537"/>
    </row>
    <row r="113" spans="1:18" ht="28.5" customHeight="1">
      <c r="A113" s="8"/>
      <c r="B113" s="507"/>
      <c r="C113" s="806"/>
      <c r="D113" s="806"/>
      <c r="E113" s="806"/>
      <c r="F113" s="806"/>
      <c r="G113" s="1330"/>
      <c r="H113" s="1331"/>
      <c r="I113" s="1332"/>
      <c r="J113" s="808" t="s">
        <v>321</v>
      </c>
      <c r="K113" s="809" t="s">
        <v>316</v>
      </c>
      <c r="L113" s="809"/>
      <c r="M113" s="810">
        <v>85</v>
      </c>
      <c r="N113" s="812" t="s">
        <v>310</v>
      </c>
      <c r="O113" s="811"/>
      <c r="P113" s="560"/>
      <c r="Q113" s="575"/>
      <c r="R113" s="534"/>
    </row>
    <row r="114" spans="1:18" ht="19.5" customHeight="1">
      <c r="A114" s="8"/>
      <c r="B114" s="507"/>
      <c r="C114" s="806"/>
      <c r="D114" s="806"/>
      <c r="E114" s="806"/>
      <c r="F114" s="806"/>
      <c r="G114" s="1330"/>
      <c r="H114" s="1331"/>
      <c r="I114" s="1332"/>
      <c r="J114" s="808" t="s">
        <v>308</v>
      </c>
      <c r="K114" s="809" t="s">
        <v>332</v>
      </c>
      <c r="L114" s="809"/>
      <c r="M114" s="810">
        <v>95</v>
      </c>
      <c r="N114" s="812" t="s">
        <v>310</v>
      </c>
      <c r="O114" s="811"/>
      <c r="P114" s="559" t="s">
        <v>352</v>
      </c>
      <c r="Q114" s="536" t="s">
        <v>17</v>
      </c>
      <c r="R114" s="537"/>
    </row>
    <row r="115" spans="1:18" ht="19.5" customHeight="1">
      <c r="A115" s="8"/>
      <c r="B115" s="507"/>
      <c r="C115" s="806"/>
      <c r="D115" s="806"/>
      <c r="E115" s="806"/>
      <c r="F115" s="806"/>
      <c r="G115" s="1330"/>
      <c r="H115" s="1331"/>
      <c r="I115" s="1332"/>
      <c r="J115" s="809" t="s">
        <v>366</v>
      </c>
      <c r="K115" s="809" t="s">
        <v>317</v>
      </c>
      <c r="L115" s="809"/>
      <c r="M115" s="810">
        <v>17</v>
      </c>
      <c r="N115" s="812" t="s">
        <v>9</v>
      </c>
      <c r="O115" s="811"/>
      <c r="P115" s="559" t="s">
        <v>370</v>
      </c>
      <c r="Q115" s="536" t="s">
        <v>21</v>
      </c>
      <c r="R115" s="537"/>
    </row>
    <row r="116" spans="1:18" ht="19.5" customHeight="1">
      <c r="A116" s="8"/>
      <c r="B116" s="507"/>
      <c r="C116" s="806"/>
      <c r="D116" s="806"/>
      <c r="E116" s="806"/>
      <c r="F116" s="806"/>
      <c r="G116" s="1330"/>
      <c r="H116" s="1331"/>
      <c r="I116" s="1332"/>
      <c r="J116" s="809" t="s">
        <v>336</v>
      </c>
      <c r="K116" s="809" t="s">
        <v>317</v>
      </c>
      <c r="L116" s="809"/>
      <c r="M116" s="810">
        <v>0.45</v>
      </c>
      <c r="N116" s="812" t="s">
        <v>9</v>
      </c>
      <c r="O116" s="811"/>
      <c r="P116" s="560"/>
      <c r="Q116" s="575"/>
      <c r="R116" s="534"/>
    </row>
    <row r="117" spans="1:18" ht="19.5" customHeight="1">
      <c r="A117" s="5"/>
      <c r="B117" s="941"/>
      <c r="C117" s="813"/>
      <c r="D117" s="813"/>
      <c r="E117" s="813"/>
      <c r="F117" s="813"/>
      <c r="G117" s="1333"/>
      <c r="H117" s="1334"/>
      <c r="I117" s="1335"/>
      <c r="J117" s="814" t="s">
        <v>318</v>
      </c>
      <c r="K117" s="754" t="s">
        <v>319</v>
      </c>
      <c r="L117" s="754"/>
      <c r="M117" s="755">
        <v>45</v>
      </c>
      <c r="N117" s="756" t="s">
        <v>320</v>
      </c>
      <c r="O117" s="815" t="s">
        <v>140</v>
      </c>
      <c r="P117" s="816"/>
      <c r="Q117" s="817"/>
      <c r="R117" s="954"/>
    </row>
    <row r="118" spans="1:18" s="18" customFormat="1" ht="21.75" customHeight="1">
      <c r="A118" s="6"/>
      <c r="B118" s="1300" t="s">
        <v>371</v>
      </c>
      <c r="C118" s="1301"/>
      <c r="D118" s="1301"/>
      <c r="E118" s="1301"/>
      <c r="F118" s="1302"/>
      <c r="G118" s="1303"/>
      <c r="H118" s="1304"/>
      <c r="I118" s="1305"/>
      <c r="J118" s="846" t="s">
        <v>275</v>
      </c>
      <c r="K118" s="846" t="s">
        <v>8</v>
      </c>
      <c r="L118" s="846"/>
      <c r="M118" s="847">
        <v>3</v>
      </c>
      <c r="N118" s="848" t="s">
        <v>9</v>
      </c>
      <c r="O118" s="551"/>
      <c r="P118" s="851" t="s">
        <v>372</v>
      </c>
      <c r="Q118" s="852" t="s">
        <v>11</v>
      </c>
      <c r="R118" s="853"/>
    </row>
    <row r="119" spans="1:18" ht="19.5" customHeight="1">
      <c r="A119" s="5"/>
      <c r="B119" s="1249" t="s">
        <v>373</v>
      </c>
      <c r="C119" s="1250"/>
      <c r="D119" s="1250"/>
      <c r="E119" s="1250"/>
      <c r="F119" s="1250"/>
      <c r="G119" s="1306" t="s">
        <v>374</v>
      </c>
      <c r="H119" s="1307"/>
      <c r="I119" s="1308"/>
      <c r="J119" s="824" t="s">
        <v>275</v>
      </c>
      <c r="K119" s="825" t="s">
        <v>285</v>
      </c>
      <c r="L119" s="825"/>
      <c r="M119" s="826">
        <v>0.3</v>
      </c>
      <c r="N119" s="827" t="s">
        <v>9</v>
      </c>
      <c r="O119" s="828"/>
      <c r="P119" s="823" t="s">
        <v>375</v>
      </c>
      <c r="Q119" s="856" t="s">
        <v>11</v>
      </c>
      <c r="R119" s="955"/>
    </row>
    <row r="120" spans="1:18" ht="19.5" customHeight="1">
      <c r="A120" s="5"/>
      <c r="B120" s="1252"/>
      <c r="C120" s="1253"/>
      <c r="D120" s="1253"/>
      <c r="E120" s="1253"/>
      <c r="F120" s="1253"/>
      <c r="G120" s="1309"/>
      <c r="H120" s="1310"/>
      <c r="I120" s="1311"/>
      <c r="J120" s="832" t="s">
        <v>318</v>
      </c>
      <c r="K120" s="833" t="s">
        <v>319</v>
      </c>
      <c r="L120" s="833"/>
      <c r="M120" s="834">
        <v>50</v>
      </c>
      <c r="N120" s="835" t="s">
        <v>320</v>
      </c>
      <c r="O120" s="836" t="s">
        <v>140</v>
      </c>
      <c r="P120" s="831"/>
      <c r="Q120" s="857"/>
      <c r="R120" s="949"/>
    </row>
    <row r="121" spans="1:18" ht="26.25" customHeight="1">
      <c r="A121" s="5"/>
      <c r="B121" s="1347" t="s">
        <v>376</v>
      </c>
      <c r="C121" s="1348"/>
      <c r="D121" s="1348"/>
      <c r="E121" s="1348"/>
      <c r="F121" s="1349"/>
      <c r="G121" s="1350" t="s">
        <v>377</v>
      </c>
      <c r="H121" s="1351"/>
      <c r="I121" s="1352"/>
      <c r="J121" s="584" t="s">
        <v>275</v>
      </c>
      <c r="K121" s="369" t="s">
        <v>285</v>
      </c>
      <c r="L121" s="369"/>
      <c r="M121" s="123">
        <v>999</v>
      </c>
      <c r="N121" s="147" t="s">
        <v>9</v>
      </c>
      <c r="O121" s="328"/>
      <c r="P121" s="585"/>
      <c r="Q121" s="586"/>
      <c r="R121" s="379"/>
    </row>
    <row r="122" spans="1:18" ht="26.25" customHeight="1">
      <c r="A122" s="5"/>
      <c r="B122" s="1347"/>
      <c r="C122" s="1348"/>
      <c r="D122" s="1348"/>
      <c r="E122" s="1348"/>
      <c r="F122" s="1349"/>
      <c r="G122" s="1350"/>
      <c r="H122" s="1351"/>
      <c r="I122" s="1352"/>
      <c r="J122" s="584" t="s">
        <v>293</v>
      </c>
      <c r="K122" s="369" t="s">
        <v>196</v>
      </c>
      <c r="L122" s="369"/>
      <c r="M122" s="123">
        <v>1.67</v>
      </c>
      <c r="N122" s="147" t="s">
        <v>281</v>
      </c>
      <c r="O122" s="858" t="s">
        <v>299</v>
      </c>
      <c r="P122" s="585"/>
      <c r="Q122" s="586"/>
      <c r="R122" s="379"/>
    </row>
    <row r="123" spans="1:18" ht="19.5" customHeight="1">
      <c r="A123" s="5"/>
      <c r="B123" s="956"/>
      <c r="C123" s="859"/>
      <c r="D123" s="859"/>
      <c r="E123" s="859"/>
      <c r="F123" s="859"/>
      <c r="G123" s="1353" t="s">
        <v>378</v>
      </c>
      <c r="H123" s="1354"/>
      <c r="I123" s="1355"/>
      <c r="J123" s="860" t="s">
        <v>275</v>
      </c>
      <c r="K123" s="860" t="s">
        <v>8</v>
      </c>
      <c r="L123" s="860"/>
      <c r="M123" s="861">
        <v>12</v>
      </c>
      <c r="N123" s="862" t="s">
        <v>379</v>
      </c>
      <c r="O123" s="863"/>
      <c r="P123" s="864"/>
      <c r="Q123" s="865"/>
      <c r="R123" s="957"/>
    </row>
    <row r="124" spans="1:18" ht="18.75" customHeight="1">
      <c r="A124" s="5"/>
      <c r="B124" s="558"/>
      <c r="C124" s="866" t="s">
        <v>380</v>
      </c>
      <c r="D124" s="866"/>
      <c r="E124" s="866"/>
      <c r="F124" s="866"/>
      <c r="G124" s="1356"/>
      <c r="H124" s="1357"/>
      <c r="I124" s="1358"/>
      <c r="J124" s="742" t="s">
        <v>275</v>
      </c>
      <c r="K124" s="742" t="s">
        <v>14</v>
      </c>
      <c r="L124" s="742"/>
      <c r="M124" s="743">
        <v>0.3</v>
      </c>
      <c r="N124" s="743" t="s">
        <v>381</v>
      </c>
      <c r="O124" s="546" t="s">
        <v>62</v>
      </c>
      <c r="P124" s="595" t="s">
        <v>382</v>
      </c>
      <c r="Q124" s="596" t="s">
        <v>17</v>
      </c>
      <c r="R124" s="547"/>
    </row>
    <row r="125" spans="1:18" ht="19.5" customHeight="1">
      <c r="A125" s="5"/>
      <c r="B125" s="558"/>
      <c r="C125" s="866"/>
      <c r="D125" s="866"/>
      <c r="E125" s="866"/>
      <c r="F125" s="866"/>
      <c r="G125" s="1356"/>
      <c r="H125" s="1357"/>
      <c r="I125" s="1358"/>
      <c r="J125" s="867" t="s">
        <v>318</v>
      </c>
      <c r="K125" s="742" t="s">
        <v>316</v>
      </c>
      <c r="L125" s="742"/>
      <c r="M125" s="743">
        <v>150</v>
      </c>
      <c r="N125" s="743" t="s">
        <v>383</v>
      </c>
      <c r="O125" s="521"/>
      <c r="P125" s="595" t="s">
        <v>384</v>
      </c>
      <c r="Q125" s="596" t="s">
        <v>21</v>
      </c>
      <c r="R125" s="547"/>
    </row>
    <row r="126" spans="1:18" ht="19.5" customHeight="1">
      <c r="A126" s="5"/>
      <c r="B126" s="958"/>
      <c r="C126" s="868"/>
      <c r="D126" s="868"/>
      <c r="E126" s="868"/>
      <c r="F126" s="868"/>
      <c r="G126" s="1359"/>
      <c r="H126" s="1360"/>
      <c r="I126" s="1361"/>
      <c r="J126" s="869" t="s">
        <v>340</v>
      </c>
      <c r="K126" s="870" t="s">
        <v>385</v>
      </c>
      <c r="L126" s="869"/>
      <c r="M126" s="871">
        <v>0</v>
      </c>
      <c r="N126" s="872" t="s">
        <v>36</v>
      </c>
      <c r="O126" s="873"/>
      <c r="P126" s="874"/>
      <c r="Q126" s="875"/>
      <c r="R126" s="959"/>
    </row>
    <row r="127" spans="1:18" s="13" customFormat="1" ht="27" customHeight="1">
      <c r="A127" s="143"/>
      <c r="B127" s="508"/>
      <c r="C127" s="275" t="s">
        <v>386</v>
      </c>
      <c r="D127" s="588"/>
      <c r="E127" s="588"/>
      <c r="F127" s="588"/>
      <c r="G127" s="1336"/>
      <c r="H127" s="1337"/>
      <c r="I127" s="1338"/>
      <c r="J127" s="476" t="s">
        <v>275</v>
      </c>
      <c r="K127" s="150" t="s">
        <v>14</v>
      </c>
      <c r="L127" s="150"/>
      <c r="M127" s="960">
        <v>0.15</v>
      </c>
      <c r="N127" s="150" t="s">
        <v>379</v>
      </c>
      <c r="O127" s="548"/>
      <c r="P127" s="565" t="s">
        <v>387</v>
      </c>
      <c r="Q127" s="876" t="s">
        <v>11</v>
      </c>
      <c r="R127" s="548"/>
    </row>
    <row r="128" spans="1:18" ht="19.5" customHeight="1">
      <c r="A128" s="5"/>
      <c r="B128" s="961"/>
      <c r="C128" s="877"/>
      <c r="D128" s="877"/>
      <c r="E128" s="877"/>
      <c r="F128" s="877"/>
      <c r="G128" s="1339" t="s">
        <v>388</v>
      </c>
      <c r="H128" s="1340"/>
      <c r="I128" s="1341"/>
      <c r="J128" s="878" t="s">
        <v>275</v>
      </c>
      <c r="K128" s="878" t="s">
        <v>8</v>
      </c>
      <c r="L128" s="878"/>
      <c r="M128" s="879">
        <v>0.3</v>
      </c>
      <c r="N128" s="880" t="s">
        <v>379</v>
      </c>
      <c r="O128" s="881"/>
      <c r="P128" s="882"/>
      <c r="Q128" s="883"/>
      <c r="R128" s="962"/>
    </row>
    <row r="129" spans="1:18" ht="19.5" customHeight="1">
      <c r="A129" s="5"/>
      <c r="B129" s="509"/>
      <c r="C129" s="884"/>
      <c r="D129" s="884"/>
      <c r="E129" s="884"/>
      <c r="F129" s="884"/>
      <c r="G129" s="1186"/>
      <c r="H129" s="1342"/>
      <c r="I129" s="1343"/>
      <c r="J129" s="114" t="s">
        <v>389</v>
      </c>
      <c r="K129" s="114" t="s">
        <v>14</v>
      </c>
      <c r="L129" s="114"/>
      <c r="M129" s="138">
        <v>0.05</v>
      </c>
      <c r="N129" s="138" t="s">
        <v>381</v>
      </c>
      <c r="O129" s="549" t="s">
        <v>62</v>
      </c>
      <c r="P129" s="567" t="s">
        <v>390</v>
      </c>
      <c r="Q129" s="591" t="s">
        <v>11</v>
      </c>
      <c r="R129" s="550"/>
    </row>
    <row r="130" spans="1:18" ht="19.5" customHeight="1">
      <c r="A130" s="5"/>
      <c r="B130" s="509"/>
      <c r="C130" s="884" t="s">
        <v>391</v>
      </c>
      <c r="D130" s="884"/>
      <c r="E130" s="884"/>
      <c r="F130" s="884"/>
      <c r="G130" s="1186"/>
      <c r="H130" s="1342"/>
      <c r="I130" s="1343"/>
      <c r="J130" s="885" t="s">
        <v>318</v>
      </c>
      <c r="K130" s="114" t="s">
        <v>319</v>
      </c>
      <c r="L130" s="114"/>
      <c r="M130" s="138">
        <v>50</v>
      </c>
      <c r="N130" s="151" t="s">
        <v>320</v>
      </c>
      <c r="O130" s="551" t="s">
        <v>140</v>
      </c>
      <c r="P130" s="567"/>
      <c r="Q130" s="592"/>
      <c r="R130" s="550"/>
    </row>
    <row r="131" spans="1:18" ht="19.5" customHeight="1">
      <c r="A131" s="5"/>
      <c r="B131" s="963"/>
      <c r="C131" s="886"/>
      <c r="D131" s="886"/>
      <c r="E131" s="886"/>
      <c r="F131" s="886"/>
      <c r="G131" s="1344"/>
      <c r="H131" s="1345"/>
      <c r="I131" s="1346"/>
      <c r="J131" s="887" t="s">
        <v>340</v>
      </c>
      <c r="K131" s="888" t="s">
        <v>385</v>
      </c>
      <c r="L131" s="887"/>
      <c r="M131" s="889">
        <v>0</v>
      </c>
      <c r="N131" s="890" t="s">
        <v>36</v>
      </c>
      <c r="O131" s="891"/>
      <c r="P131" s="892"/>
      <c r="Q131" s="893"/>
      <c r="R131" s="964"/>
    </row>
    <row r="132" spans="1:18" ht="19.5" customHeight="1">
      <c r="A132" s="5"/>
      <c r="B132" s="299"/>
      <c r="C132" s="241"/>
      <c r="D132" s="241"/>
      <c r="E132" s="241"/>
      <c r="F132" s="241"/>
      <c r="G132" s="1400" t="s">
        <v>392</v>
      </c>
      <c r="H132" s="1401"/>
      <c r="I132" s="1402"/>
      <c r="J132" s="369" t="s">
        <v>275</v>
      </c>
      <c r="K132" s="369" t="s">
        <v>8</v>
      </c>
      <c r="L132" s="369"/>
      <c r="M132" s="123">
        <v>2</v>
      </c>
      <c r="N132" s="147" t="s">
        <v>379</v>
      </c>
      <c r="O132" s="328"/>
      <c r="P132" s="570"/>
      <c r="Q132" s="593"/>
      <c r="R132" s="379"/>
    </row>
    <row r="133" spans="1:18" ht="19.5" customHeight="1">
      <c r="A133" s="5"/>
      <c r="B133" s="299"/>
      <c r="C133" s="241"/>
      <c r="D133" s="241"/>
      <c r="E133" s="241"/>
      <c r="F133" s="241"/>
      <c r="G133" s="1400"/>
      <c r="H133" s="1401"/>
      <c r="I133" s="1402"/>
      <c r="J133" s="369" t="s">
        <v>275</v>
      </c>
      <c r="K133" s="369" t="s">
        <v>14</v>
      </c>
      <c r="L133" s="369"/>
      <c r="M133" s="123">
        <v>0.05</v>
      </c>
      <c r="N133" s="123" t="s">
        <v>379</v>
      </c>
      <c r="O133" s="552" t="s">
        <v>393</v>
      </c>
      <c r="P133" s="570" t="s">
        <v>394</v>
      </c>
      <c r="Q133" s="594" t="s">
        <v>17</v>
      </c>
      <c r="R133" s="379"/>
    </row>
    <row r="134" spans="1:18" ht="19.5" customHeight="1">
      <c r="A134" s="5"/>
      <c r="B134" s="299"/>
      <c r="C134" s="241" t="s">
        <v>395</v>
      </c>
      <c r="D134" s="241"/>
      <c r="E134" s="241"/>
      <c r="F134" s="241"/>
      <c r="G134" s="1400"/>
      <c r="H134" s="1401"/>
      <c r="I134" s="1402"/>
      <c r="J134" s="584" t="s">
        <v>318</v>
      </c>
      <c r="K134" s="369" t="s">
        <v>319</v>
      </c>
      <c r="L134" s="369"/>
      <c r="M134" s="123">
        <v>50</v>
      </c>
      <c r="N134" s="147" t="s">
        <v>320</v>
      </c>
      <c r="O134" s="328" t="s">
        <v>140</v>
      </c>
      <c r="P134" s="570" t="s">
        <v>396</v>
      </c>
      <c r="Q134" s="594" t="s">
        <v>21</v>
      </c>
      <c r="R134" s="379"/>
    </row>
    <row r="135" spans="1:18" ht="19.5" customHeight="1">
      <c r="A135" s="5"/>
      <c r="B135" s="299"/>
      <c r="C135" s="241"/>
      <c r="D135" s="241"/>
      <c r="E135" s="241"/>
      <c r="F135" s="241"/>
      <c r="G135" s="1400"/>
      <c r="H135" s="1401"/>
      <c r="I135" s="1402"/>
      <c r="J135" s="584" t="s">
        <v>346</v>
      </c>
      <c r="K135" s="369" t="s">
        <v>341</v>
      </c>
      <c r="L135" s="369"/>
      <c r="M135" s="123">
        <v>0.5</v>
      </c>
      <c r="N135" s="123" t="s">
        <v>306</v>
      </c>
      <c r="O135" s="328"/>
      <c r="P135" s="570" t="s">
        <v>397</v>
      </c>
      <c r="Q135" s="594" t="s">
        <v>165</v>
      </c>
      <c r="R135" s="379"/>
    </row>
    <row r="136" spans="1:18" ht="19.5" customHeight="1">
      <c r="A136" s="5"/>
      <c r="B136" s="299"/>
      <c r="C136" s="241"/>
      <c r="D136" s="241"/>
      <c r="E136" s="241"/>
      <c r="F136" s="241"/>
      <c r="G136" s="1400"/>
      <c r="H136" s="1401"/>
      <c r="I136" s="1402"/>
      <c r="J136" s="369" t="s">
        <v>398</v>
      </c>
      <c r="K136" s="369" t="s">
        <v>399</v>
      </c>
      <c r="L136" s="369"/>
      <c r="M136" s="123">
        <v>10.1</v>
      </c>
      <c r="N136" s="123" t="s">
        <v>400</v>
      </c>
      <c r="O136" s="894"/>
      <c r="P136" s="570"/>
      <c r="Q136" s="593"/>
      <c r="R136" s="379"/>
    </row>
    <row r="137" spans="1:18" ht="19.5" customHeight="1">
      <c r="A137" s="5"/>
      <c r="B137" s="1403" t="s">
        <v>401</v>
      </c>
      <c r="C137" s="1404"/>
      <c r="D137" s="1404"/>
      <c r="E137" s="1404"/>
      <c r="F137" s="1405"/>
      <c r="G137" s="1409" t="s">
        <v>402</v>
      </c>
      <c r="H137" s="1410"/>
      <c r="I137" s="1411"/>
      <c r="J137" s="901" t="s">
        <v>275</v>
      </c>
      <c r="K137" s="901" t="s">
        <v>8</v>
      </c>
      <c r="L137" s="901"/>
      <c r="M137" s="902">
        <v>1</v>
      </c>
      <c r="N137" s="903" t="s">
        <v>379</v>
      </c>
      <c r="O137" s="900"/>
      <c r="P137" s="904"/>
      <c r="Q137" s="905"/>
      <c r="R137" s="965"/>
    </row>
    <row r="138" spans="1:18" ht="19.5" customHeight="1">
      <c r="A138" s="5"/>
      <c r="B138" s="1406"/>
      <c r="C138" s="1407"/>
      <c r="D138" s="1407"/>
      <c r="E138" s="1407"/>
      <c r="F138" s="1408"/>
      <c r="G138" s="1412"/>
      <c r="H138" s="1413"/>
      <c r="I138" s="1414"/>
      <c r="J138" s="906" t="s">
        <v>403</v>
      </c>
      <c r="K138" s="906" t="s">
        <v>404</v>
      </c>
      <c r="L138" s="906"/>
      <c r="M138" s="907">
        <v>2.67</v>
      </c>
      <c r="N138" s="908" t="s">
        <v>281</v>
      </c>
      <c r="O138" s="909" t="s">
        <v>299</v>
      </c>
      <c r="P138" s="910"/>
      <c r="Q138" s="911"/>
      <c r="R138" s="966"/>
    </row>
    <row r="139" spans="1:18" ht="27.75" customHeight="1">
      <c r="A139" s="5"/>
      <c r="B139" s="1386" t="s">
        <v>405</v>
      </c>
      <c r="C139" s="1387"/>
      <c r="D139" s="1387"/>
      <c r="E139" s="1387"/>
      <c r="F139" s="1388"/>
      <c r="G139" s="895" t="s">
        <v>406</v>
      </c>
      <c r="H139" s="896"/>
      <c r="I139" s="897"/>
      <c r="J139" s="896" t="s">
        <v>275</v>
      </c>
      <c r="K139" s="898" t="s">
        <v>14</v>
      </c>
      <c r="L139" s="896"/>
      <c r="M139" s="899">
        <v>1</v>
      </c>
      <c r="N139" s="896" t="s">
        <v>379</v>
      </c>
      <c r="O139" s="897"/>
      <c r="P139" s="581" t="s">
        <v>407</v>
      </c>
      <c r="Q139" s="912" t="s">
        <v>11</v>
      </c>
      <c r="R139" s="313"/>
    </row>
    <row r="140" spans="1:18" ht="19.5" customHeight="1">
      <c r="A140" s="5"/>
      <c r="B140" s="967"/>
      <c r="C140" s="919"/>
      <c r="D140" s="919"/>
      <c r="E140" s="919"/>
      <c r="F140" s="919"/>
      <c r="G140" s="1391" t="s">
        <v>408</v>
      </c>
      <c r="H140" s="1392"/>
      <c r="I140" s="1393"/>
      <c r="J140" s="825" t="s">
        <v>275</v>
      </c>
      <c r="K140" s="825" t="s">
        <v>8</v>
      </c>
      <c r="L140" s="825"/>
      <c r="M140" s="920">
        <v>2</v>
      </c>
      <c r="N140" s="827" t="s">
        <v>379</v>
      </c>
      <c r="O140" s="921"/>
      <c r="P140" s="922"/>
      <c r="Q140" s="923"/>
      <c r="R140" s="955"/>
    </row>
    <row r="141" spans="1:18" ht="19.5" customHeight="1">
      <c r="A141" s="5"/>
      <c r="B141" s="370"/>
      <c r="C141" s="259" t="s">
        <v>409</v>
      </c>
      <c r="D141" s="259"/>
      <c r="E141" s="259"/>
      <c r="F141" s="259"/>
      <c r="G141" s="1394"/>
      <c r="H141" s="1395"/>
      <c r="I141" s="1396"/>
      <c r="J141" s="589" t="s">
        <v>346</v>
      </c>
      <c r="K141" s="590" t="s">
        <v>341</v>
      </c>
      <c r="L141" s="590"/>
      <c r="M141" s="924">
        <v>0.5</v>
      </c>
      <c r="N141" s="475" t="s">
        <v>306</v>
      </c>
      <c r="O141" s="520"/>
      <c r="P141" s="565" t="s">
        <v>410</v>
      </c>
      <c r="Q141" s="519" t="s">
        <v>411</v>
      </c>
      <c r="R141" s="555"/>
    </row>
    <row r="142" spans="1:18" ht="19.5" customHeight="1">
      <c r="A142" s="5"/>
      <c r="B142" s="968"/>
      <c r="C142" s="925"/>
      <c r="D142" s="925"/>
      <c r="E142" s="925"/>
      <c r="F142" s="925"/>
      <c r="G142" s="1397"/>
      <c r="H142" s="1398"/>
      <c r="I142" s="1399"/>
      <c r="J142" s="833" t="s">
        <v>398</v>
      </c>
      <c r="K142" s="926" t="s">
        <v>399</v>
      </c>
      <c r="L142" s="833"/>
      <c r="M142" s="927">
        <v>10.1</v>
      </c>
      <c r="N142" s="835" t="s">
        <v>400</v>
      </c>
      <c r="O142" s="928"/>
      <c r="P142" s="929" t="s">
        <v>412</v>
      </c>
      <c r="Q142" s="930" t="s">
        <v>21</v>
      </c>
      <c r="R142" s="949"/>
    </row>
    <row r="143" spans="1:18" ht="19.5" customHeight="1">
      <c r="A143" s="5"/>
      <c r="B143" s="1362" t="s">
        <v>413</v>
      </c>
      <c r="C143" s="1363"/>
      <c r="D143" s="1363"/>
      <c r="E143" s="1363"/>
      <c r="F143" s="1364"/>
      <c r="G143" s="1368" t="s">
        <v>414</v>
      </c>
      <c r="H143" s="1369"/>
      <c r="I143" s="1370"/>
      <c r="J143" s="913" t="s">
        <v>275</v>
      </c>
      <c r="K143" s="914" t="s">
        <v>8</v>
      </c>
      <c r="L143" s="913"/>
      <c r="M143" s="915">
        <v>5</v>
      </c>
      <c r="N143" s="146" t="s">
        <v>379</v>
      </c>
      <c r="O143" s="325"/>
      <c r="P143" s="916"/>
      <c r="Q143" s="917"/>
      <c r="R143" s="918"/>
    </row>
    <row r="144" spans="1:18" ht="19.5" customHeight="1" thickBot="1">
      <c r="A144" s="5"/>
      <c r="B144" s="1365"/>
      <c r="C144" s="1366"/>
      <c r="D144" s="1366"/>
      <c r="E144" s="1366"/>
      <c r="F144" s="1367"/>
      <c r="G144" s="1371"/>
      <c r="H144" s="1372"/>
      <c r="I144" s="1373"/>
      <c r="J144" s="553" t="s">
        <v>275</v>
      </c>
      <c r="K144" s="556" t="s">
        <v>14</v>
      </c>
      <c r="L144" s="553"/>
      <c r="M144" s="583">
        <v>2.2999999999999998</v>
      </c>
      <c r="N144" s="1374" t="s">
        <v>415</v>
      </c>
      <c r="O144" s="1375"/>
      <c r="P144" s="568"/>
      <c r="Q144" s="569"/>
      <c r="R144" s="554"/>
    </row>
    <row r="145" spans="7:17">
      <c r="G145" s="557"/>
      <c r="P145" s="510"/>
      <c r="Q145"/>
    </row>
    <row r="146" spans="7:17">
      <c r="P146" s="510"/>
      <c r="Q146"/>
    </row>
    <row r="147" spans="7:17">
      <c r="P147" s="510"/>
      <c r="Q147"/>
    </row>
    <row r="148" spans="7:17">
      <c r="P148" s="510"/>
      <c r="Q148"/>
    </row>
    <row r="149" spans="7:17">
      <c r="P149" s="510"/>
      <c r="Q149"/>
    </row>
    <row r="150" spans="7:17">
      <c r="P150" s="510"/>
      <c r="Q150"/>
    </row>
    <row r="151" spans="7:17">
      <c r="P151" s="510"/>
      <c r="Q151"/>
    </row>
    <row r="152" spans="7:17">
      <c r="P152" s="510"/>
      <c r="Q152"/>
    </row>
    <row r="153" spans="7:17">
      <c r="P153" s="510"/>
      <c r="Q153"/>
    </row>
    <row r="154" spans="7:17">
      <c r="P154" s="510"/>
      <c r="Q154"/>
    </row>
    <row r="155" spans="7:17">
      <c r="P155" s="510"/>
      <c r="Q155"/>
    </row>
    <row r="156" spans="7:17">
      <c r="P156" s="510"/>
      <c r="Q156"/>
    </row>
    <row r="157" spans="7:17">
      <c r="P157" s="510"/>
      <c r="Q157"/>
    </row>
    <row r="158" spans="7:17">
      <c r="P158" s="510"/>
      <c r="Q158"/>
    </row>
    <row r="159" spans="7:17">
      <c r="P159" s="510"/>
      <c r="Q159"/>
    </row>
    <row r="160" spans="7:17">
      <c r="P160" s="510"/>
      <c r="Q160"/>
    </row>
    <row r="161" spans="16:17">
      <c r="P161" s="510"/>
      <c r="Q161"/>
    </row>
    <row r="162" spans="16:17">
      <c r="P162" s="510"/>
      <c r="Q162"/>
    </row>
    <row r="163" spans="16:17">
      <c r="P163" s="510"/>
      <c r="Q163"/>
    </row>
    <row r="164" spans="16:17">
      <c r="P164" s="510"/>
      <c r="Q164"/>
    </row>
    <row r="165" spans="16:17">
      <c r="P165" s="510"/>
      <c r="Q165"/>
    </row>
    <row r="166" spans="16:17">
      <c r="P166" s="510"/>
      <c r="Q166"/>
    </row>
    <row r="167" spans="16:17">
      <c r="P167" s="510"/>
      <c r="Q167"/>
    </row>
    <row r="168" spans="16:17">
      <c r="P168" s="510"/>
      <c r="Q168"/>
    </row>
    <row r="169" spans="16:17">
      <c r="P169" s="510"/>
      <c r="Q169"/>
    </row>
    <row r="170" spans="16:17">
      <c r="P170" s="510"/>
      <c r="Q170"/>
    </row>
    <row r="171" spans="16:17">
      <c r="P171" s="510"/>
      <c r="Q171"/>
    </row>
    <row r="172" spans="16:17">
      <c r="P172" s="510"/>
      <c r="Q172"/>
    </row>
    <row r="173" spans="16:17">
      <c r="P173" s="510"/>
      <c r="Q173"/>
    </row>
    <row r="174" spans="16:17">
      <c r="P174" s="510"/>
      <c r="Q174"/>
    </row>
    <row r="175" spans="16:17">
      <c r="P175" s="510"/>
      <c r="Q175"/>
    </row>
    <row r="176" spans="16:17">
      <c r="P176" s="510"/>
      <c r="Q176"/>
    </row>
    <row r="177" spans="16:17">
      <c r="P177" s="510"/>
      <c r="Q177"/>
    </row>
    <row r="178" spans="16:17">
      <c r="P178" s="510"/>
      <c r="Q178"/>
    </row>
    <row r="179" spans="16:17">
      <c r="P179" s="510"/>
      <c r="Q179"/>
    </row>
    <row r="180" spans="16:17">
      <c r="P180" s="510"/>
      <c r="Q180"/>
    </row>
    <row r="181" spans="16:17">
      <c r="P181" s="510"/>
      <c r="Q181"/>
    </row>
    <row r="182" spans="16:17">
      <c r="P182" s="510"/>
      <c r="Q182"/>
    </row>
    <row r="183" spans="16:17">
      <c r="P183" s="510"/>
      <c r="Q183"/>
    </row>
    <row r="184" spans="16:17">
      <c r="P184" s="510"/>
      <c r="Q184"/>
    </row>
    <row r="185" spans="16:17">
      <c r="P185" s="510"/>
      <c r="Q185"/>
    </row>
    <row r="186" spans="16:17">
      <c r="P186" s="510"/>
      <c r="Q186"/>
    </row>
    <row r="187" spans="16:17">
      <c r="P187" s="510"/>
      <c r="Q187"/>
    </row>
    <row r="188" spans="16:17">
      <c r="P188" s="510"/>
      <c r="Q188"/>
    </row>
    <row r="189" spans="16:17">
      <c r="P189" s="510"/>
      <c r="Q189"/>
    </row>
    <row r="190" spans="16:17">
      <c r="P190" s="510"/>
      <c r="Q190"/>
    </row>
    <row r="191" spans="16:17">
      <c r="P191" s="510"/>
      <c r="Q191"/>
    </row>
    <row r="192" spans="16:17">
      <c r="P192" s="510"/>
      <c r="Q192"/>
    </row>
    <row r="193" spans="16:17">
      <c r="P193" s="510"/>
      <c r="Q193"/>
    </row>
    <row r="194" spans="16:17">
      <c r="P194" s="510"/>
      <c r="Q194"/>
    </row>
    <row r="195" spans="16:17">
      <c r="P195" s="510"/>
      <c r="Q195"/>
    </row>
    <row r="196" spans="16:17">
      <c r="P196" s="510"/>
      <c r="Q196"/>
    </row>
    <row r="197" spans="16:17">
      <c r="P197" s="510"/>
      <c r="Q197"/>
    </row>
    <row r="198" spans="16:17">
      <c r="P198" s="510"/>
      <c r="Q198"/>
    </row>
    <row r="199" spans="16:17">
      <c r="P199" s="510"/>
      <c r="Q199"/>
    </row>
    <row r="200" spans="16:17">
      <c r="P200" s="510"/>
      <c r="Q200"/>
    </row>
    <row r="201" spans="16:17">
      <c r="P201" s="510"/>
      <c r="Q201"/>
    </row>
    <row r="202" spans="16:17">
      <c r="P202" s="510"/>
      <c r="Q202"/>
    </row>
    <row r="203" spans="16:17">
      <c r="P203" s="510"/>
      <c r="Q203"/>
    </row>
    <row r="204" spans="16:17">
      <c r="P204" s="510"/>
      <c r="Q204"/>
    </row>
    <row r="205" spans="16:17">
      <c r="P205" s="510"/>
      <c r="Q205"/>
    </row>
    <row r="206" spans="16:17">
      <c r="P206" s="510"/>
      <c r="Q206"/>
    </row>
    <row r="207" spans="16:17">
      <c r="P207" s="510"/>
      <c r="Q207"/>
    </row>
    <row r="208" spans="16:17">
      <c r="P208" s="510"/>
      <c r="Q208"/>
    </row>
    <row r="209" spans="16:17">
      <c r="P209" s="510"/>
      <c r="Q209"/>
    </row>
    <row r="210" spans="16:17">
      <c r="P210" s="510"/>
      <c r="Q210"/>
    </row>
    <row r="211" spans="16:17">
      <c r="P211" s="510"/>
      <c r="Q211"/>
    </row>
    <row r="212" spans="16:17">
      <c r="P212" s="510"/>
      <c r="Q212"/>
    </row>
    <row r="213" spans="16:17">
      <c r="P213" s="510"/>
      <c r="Q213"/>
    </row>
    <row r="214" spans="16:17">
      <c r="P214" s="510"/>
      <c r="Q214"/>
    </row>
    <row r="215" spans="16:17">
      <c r="P215" s="510"/>
      <c r="Q215"/>
    </row>
    <row r="216" spans="16:17">
      <c r="P216" s="510"/>
      <c r="Q216"/>
    </row>
    <row r="217" spans="16:17">
      <c r="P217" s="510"/>
      <c r="Q217"/>
    </row>
    <row r="218" spans="16:17">
      <c r="P218" s="510"/>
      <c r="Q218"/>
    </row>
    <row r="219" spans="16:17">
      <c r="P219" s="510"/>
      <c r="Q219"/>
    </row>
    <row r="220" spans="16:17">
      <c r="P220" s="510"/>
      <c r="Q220"/>
    </row>
    <row r="221" spans="16:17">
      <c r="P221" s="510"/>
      <c r="Q221"/>
    </row>
    <row r="222" spans="16:17">
      <c r="P222" s="510"/>
      <c r="Q222"/>
    </row>
    <row r="223" spans="16:17">
      <c r="P223" s="510"/>
      <c r="Q223"/>
    </row>
    <row r="224" spans="16:17">
      <c r="P224" s="510"/>
      <c r="Q224"/>
    </row>
    <row r="225" spans="16:17">
      <c r="P225" s="510"/>
      <c r="Q225"/>
    </row>
    <row r="226" spans="16:17">
      <c r="P226" s="510"/>
      <c r="Q226"/>
    </row>
    <row r="227" spans="16:17">
      <c r="P227" s="510"/>
      <c r="Q227"/>
    </row>
    <row r="228" spans="16:17">
      <c r="P228" s="510"/>
      <c r="Q228"/>
    </row>
    <row r="229" spans="16:17">
      <c r="P229" s="510"/>
      <c r="Q229"/>
    </row>
    <row r="230" spans="16:17">
      <c r="P230" s="510"/>
      <c r="Q230"/>
    </row>
    <row r="231" spans="16:17">
      <c r="P231" s="510"/>
      <c r="Q231"/>
    </row>
    <row r="232" spans="16:17">
      <c r="P232" s="510"/>
      <c r="Q232"/>
    </row>
    <row r="233" spans="16:17">
      <c r="P233" s="510"/>
      <c r="Q233"/>
    </row>
    <row r="234" spans="16:17">
      <c r="P234" s="510"/>
      <c r="Q234"/>
    </row>
    <row r="235" spans="16:17">
      <c r="P235" s="510"/>
      <c r="Q235"/>
    </row>
    <row r="236" spans="16:17">
      <c r="P236" s="510"/>
      <c r="Q236"/>
    </row>
    <row r="237" spans="16:17">
      <c r="P237" s="510"/>
      <c r="Q237"/>
    </row>
    <row r="238" spans="16:17">
      <c r="P238" s="510"/>
      <c r="Q238"/>
    </row>
    <row r="239" spans="16:17">
      <c r="P239" s="510"/>
      <c r="Q239"/>
    </row>
    <row r="240" spans="16:17">
      <c r="P240" s="510"/>
      <c r="Q240"/>
    </row>
    <row r="241" spans="16:17">
      <c r="P241" s="510"/>
      <c r="Q241"/>
    </row>
    <row r="242" spans="16:17">
      <c r="P242" s="510"/>
      <c r="Q242"/>
    </row>
    <row r="243" spans="16:17">
      <c r="P243" s="510"/>
      <c r="Q243"/>
    </row>
    <row r="244" spans="16:17">
      <c r="P244" s="510"/>
      <c r="Q244"/>
    </row>
    <row r="245" spans="16:17">
      <c r="P245" s="510"/>
      <c r="Q245"/>
    </row>
    <row r="246" spans="16:17">
      <c r="P246" s="510"/>
      <c r="Q246"/>
    </row>
    <row r="247" spans="16:17">
      <c r="P247" s="510"/>
      <c r="Q247"/>
    </row>
    <row r="248" spans="16:17">
      <c r="P248" s="510"/>
      <c r="Q248"/>
    </row>
    <row r="249" spans="16:17">
      <c r="P249" s="510"/>
      <c r="Q249"/>
    </row>
    <row r="250" spans="16:17">
      <c r="P250" s="510"/>
      <c r="Q250"/>
    </row>
    <row r="251" spans="16:17">
      <c r="P251" s="510"/>
      <c r="Q251"/>
    </row>
    <row r="252" spans="16:17">
      <c r="P252" s="510"/>
      <c r="Q252"/>
    </row>
    <row r="253" spans="16:17">
      <c r="P253" s="510"/>
      <c r="Q253"/>
    </row>
    <row r="254" spans="16:17">
      <c r="P254" s="510"/>
      <c r="Q254"/>
    </row>
    <row r="255" spans="16:17">
      <c r="P255" s="510"/>
      <c r="Q255"/>
    </row>
    <row r="256" spans="16:17">
      <c r="P256" s="510"/>
      <c r="Q256"/>
    </row>
    <row r="257" spans="16:17">
      <c r="P257" s="510"/>
      <c r="Q257"/>
    </row>
    <row r="258" spans="16:17">
      <c r="P258" s="510"/>
      <c r="Q258"/>
    </row>
    <row r="259" spans="16:17">
      <c r="P259" s="510"/>
      <c r="Q259"/>
    </row>
    <row r="260" spans="16:17">
      <c r="P260" s="510"/>
      <c r="Q260"/>
    </row>
    <row r="261" spans="16:17">
      <c r="P261" s="510"/>
      <c r="Q261"/>
    </row>
    <row r="262" spans="16:17">
      <c r="P262" s="510"/>
      <c r="Q262"/>
    </row>
    <row r="263" spans="16:17">
      <c r="P263" s="510"/>
      <c r="Q263"/>
    </row>
    <row r="264" spans="16:17">
      <c r="P264" s="510"/>
      <c r="Q264"/>
    </row>
    <row r="265" spans="16:17">
      <c r="P265" s="510"/>
      <c r="Q265"/>
    </row>
    <row r="266" spans="16:17">
      <c r="P266" s="510"/>
      <c r="Q266"/>
    </row>
    <row r="267" spans="16:17">
      <c r="P267" s="510"/>
      <c r="Q267"/>
    </row>
    <row r="268" spans="16:17">
      <c r="P268" s="510"/>
      <c r="Q268"/>
    </row>
    <row r="269" spans="16:17">
      <c r="P269" s="510"/>
      <c r="Q269"/>
    </row>
    <row r="270" spans="16:17">
      <c r="P270" s="510"/>
      <c r="Q270"/>
    </row>
    <row r="271" spans="16:17">
      <c r="P271" s="510"/>
      <c r="Q271"/>
    </row>
    <row r="272" spans="16:17">
      <c r="P272" s="510"/>
      <c r="Q272"/>
    </row>
    <row r="273" spans="16:17">
      <c r="P273" s="510"/>
      <c r="Q273"/>
    </row>
    <row r="274" spans="16:17">
      <c r="P274" s="510"/>
      <c r="Q274"/>
    </row>
    <row r="275" spans="16:17">
      <c r="P275" s="510"/>
      <c r="Q275"/>
    </row>
    <row r="276" spans="16:17">
      <c r="P276" s="510"/>
      <c r="Q276"/>
    </row>
    <row r="277" spans="16:17">
      <c r="P277" s="510"/>
      <c r="Q277"/>
    </row>
    <row r="278" spans="16:17">
      <c r="P278" s="510"/>
      <c r="Q278"/>
    </row>
    <row r="279" spans="16:17">
      <c r="P279" s="510"/>
      <c r="Q279"/>
    </row>
    <row r="280" spans="16:17">
      <c r="P280" s="510"/>
      <c r="Q280"/>
    </row>
    <row r="281" spans="16:17">
      <c r="P281" s="510"/>
      <c r="Q281"/>
    </row>
    <row r="282" spans="16:17">
      <c r="P282" s="510"/>
      <c r="Q282"/>
    </row>
    <row r="283" spans="16:17">
      <c r="P283" s="510"/>
      <c r="Q283"/>
    </row>
    <row r="284" spans="16:17">
      <c r="P284" s="510"/>
      <c r="Q284"/>
    </row>
    <row r="285" spans="16:17">
      <c r="P285" s="510"/>
      <c r="Q285"/>
    </row>
    <row r="286" spans="16:17">
      <c r="P286" s="510"/>
      <c r="Q286"/>
    </row>
    <row r="287" spans="16:17">
      <c r="P287" s="510"/>
      <c r="Q287"/>
    </row>
    <row r="288" spans="16:17">
      <c r="P288" s="510"/>
      <c r="Q288"/>
    </row>
    <row r="289" spans="16:17">
      <c r="P289" s="510"/>
      <c r="Q289"/>
    </row>
    <row r="290" spans="16:17">
      <c r="P290" s="510"/>
      <c r="Q290"/>
    </row>
    <row r="291" spans="16:17">
      <c r="P291" s="510"/>
      <c r="Q291"/>
    </row>
    <row r="292" spans="16:17">
      <c r="P292" s="510"/>
      <c r="Q292"/>
    </row>
    <row r="293" spans="16:17">
      <c r="P293" s="510"/>
      <c r="Q293"/>
    </row>
    <row r="294" spans="16:17">
      <c r="P294" s="510"/>
      <c r="Q294"/>
    </row>
    <row r="295" spans="16:17">
      <c r="P295" s="510"/>
      <c r="Q295"/>
    </row>
    <row r="296" spans="16:17">
      <c r="P296" s="510"/>
      <c r="Q296"/>
    </row>
    <row r="297" spans="16:17">
      <c r="P297" s="510"/>
      <c r="Q297"/>
    </row>
    <row r="298" spans="16:17">
      <c r="P298" s="510"/>
      <c r="Q298"/>
    </row>
    <row r="299" spans="16:17">
      <c r="P299" s="510"/>
      <c r="Q299"/>
    </row>
    <row r="300" spans="16:17">
      <c r="P300" s="510"/>
      <c r="Q300"/>
    </row>
    <row r="301" spans="16:17">
      <c r="P301" s="510"/>
      <c r="Q301"/>
    </row>
    <row r="302" spans="16:17">
      <c r="P302" s="510"/>
      <c r="Q302"/>
    </row>
    <row r="303" spans="16:17">
      <c r="P303" s="510"/>
      <c r="Q303"/>
    </row>
    <row r="304" spans="16:17">
      <c r="P304" s="510"/>
      <c r="Q304"/>
    </row>
    <row r="305" spans="16:17">
      <c r="P305" s="510"/>
      <c r="Q305"/>
    </row>
    <row r="306" spans="16:17">
      <c r="P306" s="510"/>
      <c r="Q306"/>
    </row>
    <row r="307" spans="16:17">
      <c r="P307" s="510"/>
      <c r="Q307"/>
    </row>
    <row r="308" spans="16:17">
      <c r="P308" s="510"/>
      <c r="Q308"/>
    </row>
    <row r="309" spans="16:17">
      <c r="P309" s="510"/>
      <c r="Q309"/>
    </row>
    <row r="310" spans="16:17">
      <c r="P310" s="510"/>
      <c r="Q310"/>
    </row>
    <row r="311" spans="16:17">
      <c r="P311" s="510"/>
      <c r="Q311"/>
    </row>
    <row r="312" spans="16:17">
      <c r="P312" s="510"/>
      <c r="Q312"/>
    </row>
    <row r="313" spans="16:17">
      <c r="P313" s="510"/>
      <c r="Q313"/>
    </row>
    <row r="314" spans="16:17">
      <c r="P314" s="510"/>
      <c r="Q314"/>
    </row>
    <row r="315" spans="16:17">
      <c r="P315" s="510"/>
      <c r="Q315"/>
    </row>
    <row r="316" spans="16:17">
      <c r="P316" s="510"/>
      <c r="Q316"/>
    </row>
    <row r="317" spans="16:17">
      <c r="P317" s="510"/>
      <c r="Q317"/>
    </row>
    <row r="318" spans="16:17">
      <c r="P318" s="510"/>
      <c r="Q318"/>
    </row>
    <row r="319" spans="16:17">
      <c r="P319" s="510"/>
      <c r="Q319"/>
    </row>
    <row r="320" spans="16:17">
      <c r="P320" s="510"/>
      <c r="Q320"/>
    </row>
    <row r="321" spans="16:17">
      <c r="P321" s="510"/>
      <c r="Q321"/>
    </row>
    <row r="322" spans="16:17">
      <c r="P322" s="510"/>
      <c r="Q322"/>
    </row>
    <row r="323" spans="16:17">
      <c r="P323" s="510"/>
      <c r="Q323"/>
    </row>
    <row r="324" spans="16:17">
      <c r="P324" s="510"/>
      <c r="Q324"/>
    </row>
    <row r="325" spans="16:17">
      <c r="P325" s="510"/>
      <c r="Q325"/>
    </row>
    <row r="326" spans="16:17">
      <c r="P326" s="510"/>
      <c r="Q326"/>
    </row>
    <row r="327" spans="16:17">
      <c r="P327" s="510"/>
      <c r="Q327"/>
    </row>
    <row r="328" spans="16:17">
      <c r="P328" s="510"/>
      <c r="Q328"/>
    </row>
    <row r="329" spans="16:17">
      <c r="P329" s="510"/>
      <c r="Q329"/>
    </row>
    <row r="330" spans="16:17">
      <c r="P330" s="510"/>
      <c r="Q330"/>
    </row>
    <row r="331" spans="16:17">
      <c r="P331" s="510"/>
      <c r="Q331"/>
    </row>
    <row r="332" spans="16:17">
      <c r="P332" s="510"/>
      <c r="Q332"/>
    </row>
    <row r="333" spans="16:17">
      <c r="P333" s="510"/>
      <c r="Q333"/>
    </row>
    <row r="334" spans="16:17">
      <c r="P334" s="510"/>
      <c r="Q334"/>
    </row>
    <row r="335" spans="16:17">
      <c r="P335" s="510"/>
      <c r="Q335"/>
    </row>
    <row r="336" spans="16:17">
      <c r="P336" s="510"/>
      <c r="Q336"/>
    </row>
    <row r="337" spans="16:17">
      <c r="P337" s="510"/>
      <c r="Q337"/>
    </row>
    <row r="338" spans="16:17">
      <c r="P338" s="510"/>
      <c r="Q338"/>
    </row>
    <row r="339" spans="16:17">
      <c r="P339" s="510"/>
      <c r="Q339"/>
    </row>
    <row r="340" spans="16:17">
      <c r="P340" s="510"/>
      <c r="Q340"/>
    </row>
    <row r="341" spans="16:17">
      <c r="P341" s="510"/>
      <c r="Q341"/>
    </row>
    <row r="342" spans="16:17">
      <c r="P342" s="510"/>
      <c r="Q342"/>
    </row>
    <row r="343" spans="16:17">
      <c r="P343" s="510"/>
      <c r="Q343"/>
    </row>
    <row r="344" spans="16:17">
      <c r="P344" s="510"/>
      <c r="Q344"/>
    </row>
    <row r="345" spans="16:17">
      <c r="P345" s="510"/>
      <c r="Q345"/>
    </row>
    <row r="346" spans="16:17">
      <c r="P346" s="510"/>
      <c r="Q346"/>
    </row>
    <row r="347" spans="16:17">
      <c r="P347" s="510"/>
      <c r="Q347"/>
    </row>
    <row r="348" spans="16:17">
      <c r="P348" s="510"/>
      <c r="Q348"/>
    </row>
    <row r="349" spans="16:17">
      <c r="P349" s="510"/>
      <c r="Q349"/>
    </row>
    <row r="350" spans="16:17">
      <c r="P350" s="510"/>
      <c r="Q350"/>
    </row>
    <row r="351" spans="16:17">
      <c r="P351" s="510"/>
      <c r="Q351"/>
    </row>
    <row r="352" spans="16:17">
      <c r="P352" s="510"/>
      <c r="Q352"/>
    </row>
    <row r="353" spans="16:17">
      <c r="P353" s="510"/>
      <c r="Q353"/>
    </row>
    <row r="354" spans="16:17">
      <c r="P354" s="510"/>
      <c r="Q354"/>
    </row>
    <row r="355" spans="16:17">
      <c r="P355" s="510"/>
      <c r="Q355"/>
    </row>
    <row r="356" spans="16:17">
      <c r="P356" s="510"/>
      <c r="Q356"/>
    </row>
    <row r="357" spans="16:17">
      <c r="P357" s="510"/>
      <c r="Q357"/>
    </row>
    <row r="358" spans="16:17">
      <c r="P358" s="510"/>
      <c r="Q358"/>
    </row>
    <row r="359" spans="16:17">
      <c r="P359" s="510"/>
      <c r="Q359"/>
    </row>
    <row r="360" spans="16:17">
      <c r="P360" s="510"/>
      <c r="Q360"/>
    </row>
    <row r="361" spans="16:17">
      <c r="P361" s="510"/>
      <c r="Q361"/>
    </row>
    <row r="362" spans="16:17">
      <c r="P362" s="510"/>
      <c r="Q362"/>
    </row>
    <row r="363" spans="16:17">
      <c r="P363" s="510"/>
      <c r="Q363"/>
    </row>
    <row r="364" spans="16:17">
      <c r="P364" s="510"/>
      <c r="Q364"/>
    </row>
    <row r="365" spans="16:17">
      <c r="P365" s="510"/>
      <c r="Q365"/>
    </row>
    <row r="366" spans="16:17">
      <c r="P366" s="510"/>
      <c r="Q366"/>
    </row>
    <row r="367" spans="16:17">
      <c r="P367" s="510"/>
      <c r="Q367"/>
    </row>
    <row r="368" spans="16:17">
      <c r="P368" s="510"/>
      <c r="Q368"/>
    </row>
    <row r="369" spans="16:17">
      <c r="P369" s="510"/>
      <c r="Q369"/>
    </row>
    <row r="370" spans="16:17">
      <c r="P370" s="510"/>
      <c r="Q370"/>
    </row>
    <row r="371" spans="16:17">
      <c r="P371" s="510"/>
      <c r="Q371"/>
    </row>
    <row r="372" spans="16:17">
      <c r="P372" s="510"/>
      <c r="Q372"/>
    </row>
    <row r="373" spans="16:17">
      <c r="P373" s="510"/>
      <c r="Q373"/>
    </row>
    <row r="374" spans="16:17">
      <c r="P374" s="510"/>
      <c r="Q374"/>
    </row>
    <row r="375" spans="16:17">
      <c r="P375" s="510"/>
      <c r="Q375"/>
    </row>
    <row r="376" spans="16:17">
      <c r="P376" s="510"/>
      <c r="Q376"/>
    </row>
    <row r="377" spans="16:17">
      <c r="P377" s="510"/>
      <c r="Q377"/>
    </row>
    <row r="378" spans="16:17">
      <c r="P378" s="510"/>
      <c r="Q378"/>
    </row>
    <row r="379" spans="16:17">
      <c r="P379" s="510"/>
      <c r="Q379"/>
    </row>
    <row r="380" spans="16:17">
      <c r="P380" s="510"/>
      <c r="Q380"/>
    </row>
    <row r="381" spans="16:17">
      <c r="P381" s="510"/>
      <c r="Q381"/>
    </row>
    <row r="382" spans="16:17">
      <c r="P382" s="510"/>
      <c r="Q382"/>
    </row>
    <row r="383" spans="16:17">
      <c r="P383" s="510"/>
      <c r="Q383"/>
    </row>
    <row r="384" spans="16:17">
      <c r="P384" s="510"/>
      <c r="Q384"/>
    </row>
    <row r="385" spans="16:17">
      <c r="P385" s="510"/>
      <c r="Q385"/>
    </row>
    <row r="386" spans="16:17">
      <c r="P386" s="510"/>
      <c r="Q386"/>
    </row>
    <row r="387" spans="16:17">
      <c r="P387" s="510"/>
      <c r="Q387"/>
    </row>
    <row r="388" spans="16:17">
      <c r="P388" s="510"/>
      <c r="Q388"/>
    </row>
    <row r="389" spans="16:17">
      <c r="P389" s="510"/>
      <c r="Q389"/>
    </row>
    <row r="390" spans="16:17">
      <c r="P390" s="510"/>
      <c r="Q390"/>
    </row>
    <row r="391" spans="16:17">
      <c r="P391" s="510"/>
      <c r="Q391"/>
    </row>
    <row r="392" spans="16:17">
      <c r="P392" s="510"/>
      <c r="Q392"/>
    </row>
    <row r="393" spans="16:17">
      <c r="P393" s="510"/>
      <c r="Q393"/>
    </row>
    <row r="394" spans="16:17">
      <c r="P394" s="510"/>
      <c r="Q394"/>
    </row>
    <row r="395" spans="16:17">
      <c r="P395" s="510"/>
      <c r="Q395"/>
    </row>
    <row r="396" spans="16:17">
      <c r="P396" s="510"/>
      <c r="Q396"/>
    </row>
    <row r="397" spans="16:17">
      <c r="P397" s="510"/>
      <c r="Q397"/>
    </row>
    <row r="398" spans="16:17">
      <c r="P398" s="510"/>
      <c r="Q398"/>
    </row>
    <row r="399" spans="16:17">
      <c r="P399" s="510"/>
      <c r="Q399"/>
    </row>
    <row r="400" spans="16:17">
      <c r="P400" s="510"/>
      <c r="Q400"/>
    </row>
    <row r="401" spans="16:17">
      <c r="P401" s="510"/>
      <c r="Q401"/>
    </row>
    <row r="402" spans="16:17">
      <c r="P402" s="510"/>
      <c r="Q402"/>
    </row>
    <row r="403" spans="16:17">
      <c r="P403" s="510"/>
      <c r="Q403"/>
    </row>
    <row r="404" spans="16:17">
      <c r="P404" s="510"/>
      <c r="Q404"/>
    </row>
    <row r="405" spans="16:17">
      <c r="P405" s="510"/>
      <c r="Q405"/>
    </row>
    <row r="406" spans="16:17">
      <c r="P406" s="510"/>
      <c r="Q406"/>
    </row>
    <row r="407" spans="16:17">
      <c r="P407" s="510"/>
      <c r="Q407"/>
    </row>
    <row r="408" spans="16:17">
      <c r="P408" s="510"/>
      <c r="Q408"/>
    </row>
    <row r="409" spans="16:17">
      <c r="P409" s="510"/>
      <c r="Q409"/>
    </row>
    <row r="410" spans="16:17">
      <c r="P410" s="510"/>
      <c r="Q410"/>
    </row>
    <row r="411" spans="16:17">
      <c r="P411" s="510"/>
      <c r="Q411"/>
    </row>
    <row r="412" spans="16:17">
      <c r="P412" s="510"/>
      <c r="Q412"/>
    </row>
    <row r="413" spans="16:17">
      <c r="P413" s="510"/>
      <c r="Q413"/>
    </row>
    <row r="414" spans="16:17">
      <c r="P414" s="510"/>
      <c r="Q414"/>
    </row>
    <row r="415" spans="16:17">
      <c r="P415" s="510"/>
      <c r="Q415"/>
    </row>
    <row r="416" spans="16:17">
      <c r="P416" s="510"/>
      <c r="Q416"/>
    </row>
    <row r="417" spans="16:17">
      <c r="P417" s="510"/>
      <c r="Q417"/>
    </row>
    <row r="418" spans="16:17">
      <c r="P418" s="510"/>
      <c r="Q418"/>
    </row>
    <row r="419" spans="16:17">
      <c r="P419" s="510"/>
      <c r="Q419"/>
    </row>
    <row r="420" spans="16:17">
      <c r="P420" s="510"/>
      <c r="Q420"/>
    </row>
    <row r="421" spans="16:17">
      <c r="P421" s="510"/>
      <c r="Q421"/>
    </row>
    <row r="422" spans="16:17">
      <c r="P422" s="510"/>
      <c r="Q422"/>
    </row>
    <row r="423" spans="16:17">
      <c r="P423" s="510"/>
      <c r="Q423"/>
    </row>
    <row r="424" spans="16:17">
      <c r="P424" s="510"/>
      <c r="Q424"/>
    </row>
    <row r="425" spans="16:17">
      <c r="P425" s="510"/>
      <c r="Q425"/>
    </row>
    <row r="426" spans="16:17">
      <c r="P426" s="510"/>
      <c r="Q426"/>
    </row>
    <row r="427" spans="16:17">
      <c r="P427" s="510"/>
      <c r="Q427"/>
    </row>
    <row r="428" spans="16:17">
      <c r="P428" s="510"/>
      <c r="Q428"/>
    </row>
    <row r="429" spans="16:17">
      <c r="P429" s="510"/>
      <c r="Q429"/>
    </row>
    <row r="430" spans="16:17">
      <c r="P430" s="510"/>
      <c r="Q430"/>
    </row>
    <row r="431" spans="16:17">
      <c r="P431" s="510"/>
      <c r="Q431"/>
    </row>
    <row r="432" spans="16:17">
      <c r="P432" s="510"/>
      <c r="Q432"/>
    </row>
    <row r="433" spans="16:17">
      <c r="P433" s="510"/>
      <c r="Q433"/>
    </row>
    <row r="434" spans="16:17">
      <c r="P434" s="510"/>
      <c r="Q434"/>
    </row>
    <row r="435" spans="16:17">
      <c r="P435" s="510"/>
      <c r="Q435"/>
    </row>
    <row r="436" spans="16:17">
      <c r="P436" s="510"/>
      <c r="Q436"/>
    </row>
    <row r="437" spans="16:17">
      <c r="P437" s="510"/>
      <c r="Q437"/>
    </row>
    <row r="438" spans="16:17">
      <c r="P438" s="510"/>
      <c r="Q438"/>
    </row>
    <row r="439" spans="16:17">
      <c r="P439" s="510"/>
      <c r="Q439"/>
    </row>
    <row r="440" spans="16:17">
      <c r="P440" s="510"/>
      <c r="Q440"/>
    </row>
    <row r="441" spans="16:17">
      <c r="P441" s="510"/>
      <c r="Q441"/>
    </row>
    <row r="442" spans="16:17">
      <c r="P442" s="510"/>
      <c r="Q442"/>
    </row>
    <row r="443" spans="16:17">
      <c r="P443" s="510"/>
      <c r="Q443"/>
    </row>
    <row r="444" spans="16:17">
      <c r="P444" s="510"/>
      <c r="Q444"/>
    </row>
    <row r="445" spans="16:17">
      <c r="P445" s="510"/>
      <c r="Q445"/>
    </row>
    <row r="446" spans="16:17">
      <c r="P446" s="510"/>
      <c r="Q446"/>
    </row>
    <row r="447" spans="16:17">
      <c r="P447" s="510"/>
      <c r="Q447"/>
    </row>
    <row r="448" spans="16:17">
      <c r="P448" s="510"/>
      <c r="Q448"/>
    </row>
    <row r="449" spans="16:17">
      <c r="P449" s="510"/>
      <c r="Q449"/>
    </row>
    <row r="450" spans="16:17">
      <c r="P450" s="510"/>
      <c r="Q450"/>
    </row>
    <row r="451" spans="16:17">
      <c r="P451" s="510"/>
      <c r="Q451"/>
    </row>
    <row r="452" spans="16:17">
      <c r="P452" s="510"/>
      <c r="Q452"/>
    </row>
    <row r="453" spans="16:17">
      <c r="P453" s="510"/>
      <c r="Q453"/>
    </row>
    <row r="454" spans="16:17">
      <c r="P454" s="510"/>
      <c r="Q454"/>
    </row>
    <row r="455" spans="16:17">
      <c r="P455" s="510"/>
      <c r="Q455"/>
    </row>
    <row r="456" spans="16:17">
      <c r="P456" s="510"/>
      <c r="Q456"/>
    </row>
    <row r="457" spans="16:17">
      <c r="P457" s="510"/>
      <c r="Q457"/>
    </row>
    <row r="458" spans="16:17">
      <c r="P458" s="510"/>
      <c r="Q458"/>
    </row>
    <row r="459" spans="16:17">
      <c r="P459" s="510"/>
      <c r="Q459"/>
    </row>
    <row r="460" spans="16:17">
      <c r="P460" s="510"/>
      <c r="Q460"/>
    </row>
    <row r="461" spans="16:17">
      <c r="P461" s="510"/>
      <c r="Q461"/>
    </row>
    <row r="462" spans="16:17">
      <c r="P462" s="510"/>
      <c r="Q462"/>
    </row>
    <row r="463" spans="16:17">
      <c r="P463" s="510"/>
      <c r="Q463"/>
    </row>
    <row r="464" spans="16:17">
      <c r="P464" s="510"/>
      <c r="Q464"/>
    </row>
    <row r="465" spans="16:17">
      <c r="P465" s="510"/>
      <c r="Q465"/>
    </row>
    <row r="466" spans="16:17">
      <c r="P466" s="510"/>
      <c r="Q466"/>
    </row>
    <row r="467" spans="16:17">
      <c r="P467" s="510"/>
      <c r="Q467"/>
    </row>
    <row r="468" spans="16:17">
      <c r="P468" s="510"/>
      <c r="Q468"/>
    </row>
    <row r="469" spans="16:17">
      <c r="P469" s="510"/>
      <c r="Q469"/>
    </row>
    <row r="470" spans="16:17">
      <c r="P470" s="510"/>
      <c r="Q470"/>
    </row>
    <row r="471" spans="16:17">
      <c r="P471" s="510"/>
      <c r="Q471"/>
    </row>
    <row r="472" spans="16:17">
      <c r="P472" s="510"/>
      <c r="Q472"/>
    </row>
    <row r="473" spans="16:17">
      <c r="P473" s="510"/>
      <c r="Q473"/>
    </row>
    <row r="474" spans="16:17">
      <c r="P474" s="510"/>
      <c r="Q474"/>
    </row>
    <row r="475" spans="16:17">
      <c r="P475" s="510"/>
      <c r="Q475"/>
    </row>
    <row r="476" spans="16:17">
      <c r="P476" s="510"/>
      <c r="Q476"/>
    </row>
    <row r="477" spans="16:17">
      <c r="P477" s="510"/>
      <c r="Q477"/>
    </row>
    <row r="478" spans="16:17">
      <c r="P478" s="510"/>
      <c r="Q478"/>
    </row>
    <row r="479" spans="16:17">
      <c r="P479" s="510"/>
      <c r="Q479"/>
    </row>
    <row r="480" spans="16:17">
      <c r="P480" s="510"/>
      <c r="Q480"/>
    </row>
    <row r="481" spans="16:17">
      <c r="P481" s="510"/>
      <c r="Q481"/>
    </row>
    <row r="482" spans="16:17">
      <c r="P482" s="510"/>
      <c r="Q482"/>
    </row>
    <row r="483" spans="16:17">
      <c r="P483" s="510"/>
      <c r="Q483"/>
    </row>
    <row r="484" spans="16:17">
      <c r="P484" s="510"/>
      <c r="Q484"/>
    </row>
    <row r="485" spans="16:17">
      <c r="P485" s="510"/>
      <c r="Q485"/>
    </row>
    <row r="486" spans="16:17">
      <c r="P486" s="510"/>
      <c r="Q486"/>
    </row>
    <row r="487" spans="16:17">
      <c r="P487" s="510"/>
      <c r="Q487"/>
    </row>
    <row r="488" spans="16:17">
      <c r="P488" s="510"/>
      <c r="Q488"/>
    </row>
    <row r="489" spans="16:17">
      <c r="P489" s="510"/>
      <c r="Q489"/>
    </row>
    <row r="490" spans="16:17">
      <c r="P490" s="510"/>
      <c r="Q490"/>
    </row>
    <row r="491" spans="16:17">
      <c r="P491" s="510"/>
      <c r="Q491"/>
    </row>
    <row r="492" spans="16:17">
      <c r="P492" s="510"/>
      <c r="Q492"/>
    </row>
    <row r="493" spans="16:17">
      <c r="P493" s="510"/>
      <c r="Q493"/>
    </row>
    <row r="494" spans="16:17">
      <c r="P494" s="510"/>
      <c r="Q494"/>
    </row>
    <row r="495" spans="16:17">
      <c r="P495" s="510"/>
      <c r="Q495"/>
    </row>
    <row r="496" spans="16:17">
      <c r="P496" s="510"/>
      <c r="Q496"/>
    </row>
    <row r="497" spans="16:17">
      <c r="P497" s="510"/>
      <c r="Q497"/>
    </row>
    <row r="498" spans="16:17">
      <c r="P498" s="510"/>
      <c r="Q498"/>
    </row>
    <row r="499" spans="16:17">
      <c r="P499" s="510"/>
      <c r="Q499"/>
    </row>
    <row r="500" spans="16:17">
      <c r="P500" s="510"/>
      <c r="Q500"/>
    </row>
    <row r="501" spans="16:17">
      <c r="P501" s="510"/>
      <c r="Q501"/>
    </row>
    <row r="502" spans="16:17">
      <c r="P502" s="510"/>
      <c r="Q502"/>
    </row>
    <row r="503" spans="16:17">
      <c r="P503" s="510"/>
      <c r="Q503"/>
    </row>
    <row r="504" spans="16:17">
      <c r="P504" s="510"/>
      <c r="Q504"/>
    </row>
    <row r="505" spans="16:17">
      <c r="P505" s="510"/>
      <c r="Q505"/>
    </row>
    <row r="506" spans="16:17">
      <c r="P506" s="510"/>
      <c r="Q506"/>
    </row>
    <row r="507" spans="16:17">
      <c r="P507" s="510"/>
      <c r="Q507"/>
    </row>
    <row r="508" spans="16:17">
      <c r="P508" s="510"/>
      <c r="Q508"/>
    </row>
    <row r="509" spans="16:17">
      <c r="P509" s="510"/>
      <c r="Q509"/>
    </row>
    <row r="510" spans="16:17">
      <c r="P510" s="510"/>
      <c r="Q510"/>
    </row>
    <row r="511" spans="16:17">
      <c r="P511" s="510"/>
      <c r="Q511"/>
    </row>
    <row r="512" spans="16:17">
      <c r="P512" s="510"/>
      <c r="Q512"/>
    </row>
    <row r="513" spans="16:17">
      <c r="P513" s="510"/>
      <c r="Q513"/>
    </row>
    <row r="514" spans="16:17">
      <c r="P514" s="510"/>
      <c r="Q514"/>
    </row>
    <row r="515" spans="16:17">
      <c r="P515" s="510"/>
      <c r="Q515"/>
    </row>
    <row r="516" spans="16:17">
      <c r="P516" s="510"/>
      <c r="Q516"/>
    </row>
  </sheetData>
  <mergeCells count="67">
    <mergeCell ref="B143:F144"/>
    <mergeCell ref="G143:I144"/>
    <mergeCell ref="N144:O144"/>
    <mergeCell ref="N29:O29"/>
    <mergeCell ref="N38:O38"/>
    <mergeCell ref="N47:O47"/>
    <mergeCell ref="N72:O72"/>
    <mergeCell ref="N100:O100"/>
    <mergeCell ref="N110:O110"/>
    <mergeCell ref="B139:F139"/>
    <mergeCell ref="N54:O54"/>
    <mergeCell ref="N82:O82"/>
    <mergeCell ref="G140:I142"/>
    <mergeCell ref="G132:I136"/>
    <mergeCell ref="B137:F138"/>
    <mergeCell ref="G137:I138"/>
    <mergeCell ref="G127:I127"/>
    <mergeCell ref="G128:I131"/>
    <mergeCell ref="B121:F122"/>
    <mergeCell ref="G121:I122"/>
    <mergeCell ref="G123:I126"/>
    <mergeCell ref="B118:F118"/>
    <mergeCell ref="G118:I118"/>
    <mergeCell ref="B119:F120"/>
    <mergeCell ref="G119:I120"/>
    <mergeCell ref="B90:F98"/>
    <mergeCell ref="G90:I98"/>
    <mergeCell ref="G99:I107"/>
    <mergeCell ref="G108:I108"/>
    <mergeCell ref="G109:I117"/>
    <mergeCell ref="N24:O24"/>
    <mergeCell ref="G9:I20"/>
    <mergeCell ref="R9:R20"/>
    <mergeCell ref="B21:F22"/>
    <mergeCell ref="G21:I22"/>
    <mergeCell ref="G81:I89"/>
    <mergeCell ref="C80:F80"/>
    <mergeCell ref="G80:I80"/>
    <mergeCell ref="B81:F89"/>
    <mergeCell ref="G37:I45"/>
    <mergeCell ref="G46:I52"/>
    <mergeCell ref="C53:F53"/>
    <mergeCell ref="G53:I61"/>
    <mergeCell ref="G62:I70"/>
    <mergeCell ref="B71:F79"/>
    <mergeCell ref="G71:I79"/>
    <mergeCell ref="B26:F27"/>
    <mergeCell ref="G26:I27"/>
    <mergeCell ref="G28:I36"/>
    <mergeCell ref="B7:F8"/>
    <mergeCell ref="G7:I8"/>
    <mergeCell ref="B23:F25"/>
    <mergeCell ref="G23:I25"/>
    <mergeCell ref="B1:R4"/>
    <mergeCell ref="G6:I6"/>
    <mergeCell ref="P7:Q8"/>
    <mergeCell ref="R7:R8"/>
    <mergeCell ref="B9:F20"/>
    <mergeCell ref="B5:R5"/>
    <mergeCell ref="B6:F6"/>
    <mergeCell ref="K6:O6"/>
    <mergeCell ref="P6:Q6"/>
    <mergeCell ref="J7:J8"/>
    <mergeCell ref="K7:L8"/>
    <mergeCell ref="M7:M8"/>
    <mergeCell ref="N7:N8"/>
    <mergeCell ref="O7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C2:S57"/>
  <sheetViews>
    <sheetView zoomScale="85" zoomScaleNormal="85" workbookViewId="0">
      <selection activeCell="C24" sqref="C24"/>
    </sheetView>
  </sheetViews>
  <sheetFormatPr defaultColWidth="8.85546875" defaultRowHeight="14.45"/>
  <cols>
    <col min="1" max="1" width="3.42578125" style="5" customWidth="1"/>
    <col min="2" max="2" width="2.85546875" style="5" customWidth="1"/>
    <col min="3" max="10" width="8.85546875" style="5"/>
    <col min="11" max="11" width="9.42578125" style="5" customWidth="1"/>
    <col min="12" max="12" width="11.85546875" style="5" customWidth="1"/>
    <col min="13" max="13" width="21.7109375" style="5" customWidth="1"/>
    <col min="14" max="14" width="10.42578125" style="103" customWidth="1"/>
    <col min="15" max="15" width="12.42578125" style="143" customWidth="1"/>
    <col min="16" max="16" width="25.42578125" style="153" customWidth="1"/>
    <col min="17" max="17" width="27.140625" style="153" customWidth="1"/>
    <col min="18" max="18" width="7.28515625" style="211" customWidth="1"/>
    <col min="19" max="19" width="23.42578125" style="5" customWidth="1"/>
    <col min="20" max="16384" width="8.85546875" style="5"/>
  </cols>
  <sheetData>
    <row r="2" spans="3:19" hidden="1"/>
    <row r="3" spans="3:19" ht="24.75" customHeight="1">
      <c r="D3" s="1063" t="s">
        <v>416</v>
      </c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  <c r="S3" s="1063"/>
    </row>
    <row r="4" spans="3:19" ht="15" thickBot="1"/>
    <row r="5" spans="3:19" s="6" customFormat="1" ht="26.1" customHeight="1" thickBot="1">
      <c r="C5" s="1064" t="s">
        <v>417</v>
      </c>
      <c r="D5" s="1065"/>
      <c r="E5" s="1065"/>
      <c r="F5" s="1065"/>
      <c r="G5" s="1065"/>
      <c r="H5" s="1065"/>
      <c r="I5" s="1065"/>
      <c r="J5" s="1065"/>
      <c r="K5" s="1065"/>
      <c r="L5" s="1065"/>
      <c r="M5" s="1065"/>
      <c r="N5" s="1065"/>
      <c r="O5" s="1065"/>
      <c r="P5" s="1065"/>
      <c r="Q5" s="1065"/>
      <c r="R5" s="1065"/>
      <c r="S5" s="1066"/>
    </row>
    <row r="6" spans="3:19" ht="19.5" customHeight="1" thickBot="1">
      <c r="C6" s="1067" t="s">
        <v>417</v>
      </c>
      <c r="D6" s="1068"/>
      <c r="E6" s="1068"/>
      <c r="F6" s="1068"/>
      <c r="G6" s="1069"/>
      <c r="H6" s="1070" t="s">
        <v>3</v>
      </c>
      <c r="I6" s="1071"/>
      <c r="J6" s="1071"/>
      <c r="K6" s="1072"/>
      <c r="L6" s="1073" t="s">
        <v>4</v>
      </c>
      <c r="M6" s="1073"/>
      <c r="N6" s="1073"/>
      <c r="O6" s="1073"/>
      <c r="P6" s="1074"/>
      <c r="Q6" s="1070" t="s">
        <v>5</v>
      </c>
      <c r="R6" s="1072"/>
      <c r="S6" s="155" t="s">
        <v>6</v>
      </c>
    </row>
    <row r="7" spans="3:19" ht="19.5" customHeight="1">
      <c r="C7" s="242"/>
      <c r="D7" s="243"/>
      <c r="E7" s="243"/>
      <c r="F7" s="243"/>
      <c r="G7" s="244"/>
      <c r="H7" s="243"/>
      <c r="I7" s="243"/>
      <c r="J7" s="243"/>
      <c r="K7" s="244"/>
      <c r="L7" s="156"/>
      <c r="M7" s="156"/>
      <c r="N7" s="156"/>
      <c r="O7" s="156"/>
      <c r="P7" s="156"/>
      <c r="Q7" s="157"/>
      <c r="R7" s="212"/>
      <c r="S7" s="165"/>
    </row>
    <row r="8" spans="3:19" ht="14.45" customHeight="1">
      <c r="C8" s="263"/>
      <c r="D8" s="1075" t="s">
        <v>418</v>
      </c>
      <c r="E8" s="1075"/>
      <c r="F8" s="255"/>
      <c r="G8" s="264"/>
      <c r="K8" s="245"/>
      <c r="L8" s="5" t="s">
        <v>8</v>
      </c>
      <c r="N8" s="103">
        <v>0.1</v>
      </c>
      <c r="O8" s="143" t="s">
        <v>9</v>
      </c>
      <c r="Q8" s="195" t="s">
        <v>419</v>
      </c>
      <c r="R8" s="213" t="s">
        <v>11</v>
      </c>
      <c r="S8" s="1180"/>
    </row>
    <row r="9" spans="3:19">
      <c r="C9" s="263"/>
      <c r="D9" s="255"/>
      <c r="E9" s="255"/>
      <c r="F9" s="255"/>
      <c r="G9" s="264"/>
      <c r="K9" s="245"/>
      <c r="Q9" s="196"/>
      <c r="R9" s="214"/>
      <c r="S9" s="1180"/>
    </row>
    <row r="10" spans="3:19">
      <c r="C10" s="265"/>
      <c r="D10" s="1419" t="s">
        <v>420</v>
      </c>
      <c r="E10" s="1419"/>
      <c r="F10" s="256"/>
      <c r="G10" s="266"/>
      <c r="H10" s="1078" t="s">
        <v>421</v>
      </c>
      <c r="I10" s="1078"/>
      <c r="J10" s="1078"/>
      <c r="K10" s="1156"/>
      <c r="L10" s="107" t="s">
        <v>8</v>
      </c>
      <c r="M10" s="107"/>
      <c r="N10" s="120">
        <v>0.1</v>
      </c>
      <c r="O10" s="144" t="s">
        <v>9</v>
      </c>
      <c r="P10" s="166"/>
      <c r="Q10" s="197" t="s">
        <v>164</v>
      </c>
      <c r="R10" s="215" t="s">
        <v>422</v>
      </c>
      <c r="S10" s="1180"/>
    </row>
    <row r="11" spans="3:19">
      <c r="C11" s="265"/>
      <c r="D11" s="1419"/>
      <c r="E11" s="1419"/>
      <c r="F11" s="279"/>
      <c r="G11" s="266"/>
      <c r="H11" s="1078"/>
      <c r="I11" s="1078"/>
      <c r="J11" s="1078"/>
      <c r="K11" s="1156"/>
      <c r="L11" s="478" t="s">
        <v>205</v>
      </c>
      <c r="M11" s="479"/>
      <c r="N11" s="120">
        <v>1</v>
      </c>
      <c r="O11" s="144" t="s">
        <v>38</v>
      </c>
      <c r="P11" s="167" t="s">
        <v>206</v>
      </c>
      <c r="Q11" s="197"/>
      <c r="R11" s="216" t="s">
        <v>165</v>
      </c>
      <c r="S11" s="1180"/>
    </row>
    <row r="12" spans="3:19">
      <c r="C12" s="274"/>
      <c r="D12" s="259"/>
      <c r="E12" s="259"/>
      <c r="F12" s="259"/>
      <c r="G12" s="276"/>
      <c r="H12" s="1417" t="s">
        <v>423</v>
      </c>
      <c r="I12" s="1417"/>
      <c r="J12" s="1417"/>
      <c r="K12" s="1418"/>
      <c r="L12" s="110" t="s">
        <v>8</v>
      </c>
      <c r="M12" s="110"/>
      <c r="N12" s="475">
        <v>2</v>
      </c>
      <c r="O12" s="150" t="s">
        <v>9</v>
      </c>
      <c r="P12" s="476"/>
      <c r="Q12" s="480"/>
      <c r="R12" s="481"/>
      <c r="S12" s="187"/>
    </row>
    <row r="13" spans="3:19">
      <c r="C13" s="274"/>
      <c r="D13" s="1116" t="s">
        <v>424</v>
      </c>
      <c r="E13" s="1116"/>
      <c r="F13" s="1116"/>
      <c r="G13" s="276"/>
      <c r="H13" s="1417"/>
      <c r="I13" s="1417"/>
      <c r="J13" s="1417"/>
      <c r="K13" s="1418"/>
      <c r="L13" s="110" t="s">
        <v>14</v>
      </c>
      <c r="M13" s="110"/>
      <c r="N13" s="475">
        <v>1</v>
      </c>
      <c r="O13" s="150" t="s">
        <v>9</v>
      </c>
      <c r="P13" s="176" t="s">
        <v>48</v>
      </c>
      <c r="Q13" s="480"/>
      <c r="R13" s="481"/>
      <c r="S13" s="187"/>
    </row>
    <row r="14" spans="3:19">
      <c r="C14" s="269"/>
      <c r="D14" s="258"/>
      <c r="E14" s="258"/>
      <c r="F14" s="258"/>
      <c r="G14" s="270"/>
      <c r="H14" s="111"/>
      <c r="I14" s="111"/>
      <c r="J14" s="111"/>
      <c r="K14" s="247"/>
      <c r="L14" s="111" t="s">
        <v>8</v>
      </c>
      <c r="M14" s="111"/>
      <c r="N14" s="122">
        <v>180</v>
      </c>
      <c r="O14" s="146" t="s">
        <v>9</v>
      </c>
      <c r="P14" s="170"/>
      <c r="Q14" s="200"/>
      <c r="R14" s="219"/>
      <c r="S14" s="187"/>
    </row>
    <row r="15" spans="3:19" ht="33" customHeight="1">
      <c r="C15" s="269"/>
      <c r="D15" s="262" t="s">
        <v>425</v>
      </c>
      <c r="E15" s="262"/>
      <c r="F15" s="262"/>
      <c r="G15" s="270"/>
      <c r="H15" s="483" t="s">
        <v>426</v>
      </c>
      <c r="I15" s="111"/>
      <c r="J15" s="111"/>
      <c r="K15" s="247"/>
      <c r="L15" s="1415" t="s">
        <v>196</v>
      </c>
      <c r="M15" s="1415"/>
      <c r="N15" s="477">
        <v>1.78</v>
      </c>
      <c r="O15" s="146" t="s">
        <v>38</v>
      </c>
      <c r="P15" s="454" t="s">
        <v>44</v>
      </c>
      <c r="Q15" s="200" t="s">
        <v>164</v>
      </c>
      <c r="R15" s="219" t="s">
        <v>17</v>
      </c>
      <c r="S15" s="187"/>
    </row>
    <row r="16" spans="3:19" ht="15" customHeight="1">
      <c r="C16" s="271"/>
      <c r="D16" s="241"/>
      <c r="E16" s="241"/>
      <c r="F16" s="241"/>
      <c r="G16" s="272"/>
      <c r="H16" s="453"/>
      <c r="I16" s="453"/>
      <c r="J16" s="453"/>
      <c r="K16" s="456"/>
      <c r="L16" s="108" t="s">
        <v>8</v>
      </c>
      <c r="M16" s="108"/>
      <c r="N16" s="123">
        <v>180</v>
      </c>
      <c r="O16" s="147" t="s">
        <v>9</v>
      </c>
      <c r="P16" s="172"/>
      <c r="Q16" s="202"/>
      <c r="R16" s="221"/>
      <c r="S16" s="187"/>
    </row>
    <row r="17" spans="3:19" ht="27.6">
      <c r="C17" s="271"/>
      <c r="D17" s="380" t="s">
        <v>427</v>
      </c>
      <c r="E17" s="380"/>
      <c r="F17" s="380"/>
      <c r="G17" s="272"/>
      <c r="H17" s="484" t="s">
        <v>428</v>
      </c>
      <c r="I17" s="453"/>
      <c r="J17" s="453"/>
      <c r="K17" s="456"/>
      <c r="L17" s="1416" t="s">
        <v>196</v>
      </c>
      <c r="M17" s="1416"/>
      <c r="N17" s="466">
        <v>1.67</v>
      </c>
      <c r="O17" s="147" t="s">
        <v>38</v>
      </c>
      <c r="P17" s="455" t="s">
        <v>44</v>
      </c>
      <c r="Q17" s="203"/>
      <c r="R17" s="222"/>
      <c r="S17" s="7"/>
    </row>
    <row r="18" spans="3:19">
      <c r="C18" s="265"/>
      <c r="D18" s="256"/>
      <c r="E18" s="256"/>
      <c r="F18" s="256"/>
      <c r="G18" s="266"/>
      <c r="H18" s="1078" t="s">
        <v>429</v>
      </c>
      <c r="I18" s="1097"/>
      <c r="J18" s="1097"/>
      <c r="K18" s="1150"/>
      <c r="L18" s="107" t="s">
        <v>8</v>
      </c>
      <c r="M18" s="107"/>
      <c r="N18" s="120">
        <v>20</v>
      </c>
      <c r="O18" s="144" t="s">
        <v>9</v>
      </c>
      <c r="P18" s="166"/>
      <c r="Q18" s="205"/>
      <c r="R18" s="224"/>
      <c r="S18" s="7"/>
    </row>
    <row r="19" spans="3:19" ht="25.5" customHeight="1">
      <c r="C19" s="265"/>
      <c r="D19" s="256" t="s">
        <v>430</v>
      </c>
      <c r="E19" s="256"/>
      <c r="F19" s="256"/>
      <c r="G19" s="266"/>
      <c r="H19" s="1097"/>
      <c r="I19" s="1097"/>
      <c r="J19" s="1097"/>
      <c r="K19" s="1150"/>
      <c r="L19" s="1423" t="s">
        <v>196</v>
      </c>
      <c r="M19" s="1423"/>
      <c r="N19" s="332">
        <v>2.67</v>
      </c>
      <c r="O19" s="144" t="s">
        <v>38</v>
      </c>
      <c r="P19" s="452" t="s">
        <v>44</v>
      </c>
      <c r="Q19" s="197" t="s">
        <v>191</v>
      </c>
      <c r="R19" s="225" t="s">
        <v>11</v>
      </c>
      <c r="S19" s="7"/>
    </row>
    <row r="20" spans="3:19">
      <c r="C20" s="265"/>
      <c r="D20" s="256"/>
      <c r="E20" s="256"/>
      <c r="F20" s="256"/>
      <c r="G20" s="266"/>
      <c r="H20" s="1097"/>
      <c r="I20" s="1097"/>
      <c r="J20" s="1097"/>
      <c r="K20" s="1150"/>
      <c r="L20" s="107" t="s">
        <v>431</v>
      </c>
      <c r="M20" s="107"/>
      <c r="N20" s="120">
        <v>0.8</v>
      </c>
      <c r="O20" s="118" t="s">
        <v>178</v>
      </c>
      <c r="P20" s="166" t="s">
        <v>342</v>
      </c>
      <c r="Q20" s="197"/>
      <c r="R20" s="225"/>
      <c r="S20" s="7"/>
    </row>
    <row r="21" spans="3:19">
      <c r="C21" s="265"/>
      <c r="D21" s="256"/>
      <c r="E21" s="256"/>
      <c r="F21" s="256"/>
      <c r="G21" s="266"/>
      <c r="H21" s="1097"/>
      <c r="I21" s="1097"/>
      <c r="J21" s="1097"/>
      <c r="K21" s="1150"/>
      <c r="L21" s="107"/>
      <c r="M21" s="107"/>
      <c r="N21" s="120"/>
      <c r="O21" s="144"/>
      <c r="P21" s="166"/>
      <c r="Q21" s="205"/>
      <c r="R21" s="224"/>
      <c r="S21" s="7"/>
    </row>
    <row r="22" spans="3:19" s="6" customFormat="1" ht="24" customHeight="1">
      <c r="C22" s="471"/>
      <c r="D22" s="469" t="s">
        <v>432</v>
      </c>
      <c r="E22" s="469"/>
      <c r="F22" s="469"/>
      <c r="G22" s="470"/>
      <c r="H22" s="1421" t="s">
        <v>433</v>
      </c>
      <c r="I22" s="1421"/>
      <c r="J22" s="1421"/>
      <c r="K22" s="1422"/>
      <c r="L22" s="472" t="s">
        <v>14</v>
      </c>
      <c r="M22" s="472"/>
      <c r="N22" s="468">
        <v>15</v>
      </c>
      <c r="O22" s="467" t="s">
        <v>9</v>
      </c>
      <c r="P22" s="472"/>
      <c r="Q22" s="473" t="s">
        <v>434</v>
      </c>
      <c r="R22" s="582" t="s">
        <v>11</v>
      </c>
      <c r="S22" s="189"/>
    </row>
    <row r="23" spans="3:19">
      <c r="C23" s="274"/>
      <c r="D23" s="275"/>
      <c r="E23" s="275"/>
      <c r="F23" s="275"/>
      <c r="G23" s="482"/>
      <c r="H23" s="1420" t="s">
        <v>435</v>
      </c>
      <c r="I23" s="1417"/>
      <c r="J23" s="1417"/>
      <c r="K23" s="1418"/>
      <c r="L23" s="110" t="s">
        <v>8</v>
      </c>
      <c r="M23" s="110"/>
      <c r="N23" s="475">
        <v>60</v>
      </c>
      <c r="O23" s="150" t="s">
        <v>9</v>
      </c>
      <c r="P23" s="476"/>
      <c r="Q23" s="206"/>
      <c r="R23" s="227"/>
      <c r="S23" s="189"/>
    </row>
    <row r="24" spans="3:19">
      <c r="C24" s="274"/>
      <c r="D24" s="275" t="s">
        <v>436</v>
      </c>
      <c r="E24" s="275"/>
      <c r="F24" s="275"/>
      <c r="G24" s="276"/>
      <c r="H24" s="1420"/>
      <c r="I24" s="1417"/>
      <c r="J24" s="1417"/>
      <c r="K24" s="1418"/>
      <c r="L24" s="284" t="s">
        <v>437</v>
      </c>
      <c r="M24" s="110"/>
      <c r="N24" s="126">
        <v>1</v>
      </c>
      <c r="O24" s="474" t="s">
        <v>438</v>
      </c>
      <c r="P24" s="177"/>
      <c r="Q24" s="207"/>
      <c r="R24" s="228"/>
      <c r="S24" s="190"/>
    </row>
    <row r="25" spans="3:19" ht="19.5" customHeight="1">
      <c r="C25" s="269"/>
      <c r="D25" s="258"/>
      <c r="E25" s="258"/>
      <c r="F25" s="258"/>
      <c r="G25" s="270"/>
      <c r="H25" s="1121"/>
      <c r="I25" s="1121"/>
      <c r="J25" s="1121"/>
      <c r="K25" s="1176"/>
      <c r="L25" s="111" t="s">
        <v>8</v>
      </c>
      <c r="M25" s="111"/>
      <c r="N25" s="129">
        <v>1</v>
      </c>
      <c r="O25" s="146" t="s">
        <v>9</v>
      </c>
      <c r="P25" s="171"/>
      <c r="Q25" s="201"/>
      <c r="R25" s="220"/>
      <c r="S25" s="188"/>
    </row>
    <row r="26" spans="3:19" s="8" customFormat="1" ht="27.6">
      <c r="C26" s="269"/>
      <c r="D26" s="262" t="s">
        <v>439</v>
      </c>
      <c r="E26" s="262"/>
      <c r="F26" s="262"/>
      <c r="G26" s="277"/>
      <c r="H26" s="1121"/>
      <c r="I26" s="1121"/>
      <c r="J26" s="1121"/>
      <c r="K26" s="1176"/>
      <c r="L26" s="1415" t="s">
        <v>196</v>
      </c>
      <c r="M26" s="1415"/>
      <c r="N26" s="477">
        <v>2.78</v>
      </c>
      <c r="O26" s="146" t="s">
        <v>38</v>
      </c>
      <c r="P26" s="454" t="s">
        <v>44</v>
      </c>
      <c r="Q26" s="201" t="s">
        <v>426</v>
      </c>
      <c r="R26" s="220" t="s">
        <v>11</v>
      </c>
      <c r="S26" s="191"/>
    </row>
    <row r="27" spans="3:19" s="8" customFormat="1" ht="14.45" customHeight="1">
      <c r="C27" s="265"/>
      <c r="D27" s="261"/>
      <c r="E27" s="261"/>
      <c r="F27" s="261"/>
      <c r="G27" s="278"/>
      <c r="H27" s="1078" t="s">
        <v>440</v>
      </c>
      <c r="I27" s="1078"/>
      <c r="J27" s="1078"/>
      <c r="K27" s="1156"/>
      <c r="L27" s="107" t="s">
        <v>8</v>
      </c>
      <c r="M27" s="107"/>
      <c r="N27" s="120">
        <v>70</v>
      </c>
      <c r="O27" s="144" t="s">
        <v>9</v>
      </c>
      <c r="P27" s="166"/>
      <c r="Q27" s="1173"/>
      <c r="R27" s="1188"/>
      <c r="S27" s="192"/>
    </row>
    <row r="28" spans="3:19" s="8" customFormat="1">
      <c r="C28" s="265"/>
      <c r="D28" s="256" t="s">
        <v>441</v>
      </c>
      <c r="E28" s="256"/>
      <c r="F28" s="256"/>
      <c r="G28" s="266"/>
      <c r="H28" s="1078"/>
      <c r="I28" s="1078"/>
      <c r="J28" s="1078"/>
      <c r="K28" s="1156"/>
      <c r="L28" s="107" t="s">
        <v>14</v>
      </c>
      <c r="M28" s="107"/>
      <c r="N28" s="120">
        <v>25</v>
      </c>
      <c r="O28" s="144" t="s">
        <v>9</v>
      </c>
      <c r="P28" s="167" t="s">
        <v>442</v>
      </c>
      <c r="Q28" s="1173"/>
      <c r="R28" s="1188"/>
      <c r="S28" s="188"/>
    </row>
    <row r="29" spans="3:19" s="8" customFormat="1" ht="27.6">
      <c r="C29" s="265"/>
      <c r="D29" s="256"/>
      <c r="E29" s="256"/>
      <c r="F29" s="256"/>
      <c r="G29" s="266"/>
      <c r="H29" s="1078"/>
      <c r="I29" s="1078"/>
      <c r="J29" s="1078"/>
      <c r="K29" s="1156"/>
      <c r="L29" s="1423" t="s">
        <v>196</v>
      </c>
      <c r="M29" s="1423"/>
      <c r="N29" s="332">
        <v>3.78</v>
      </c>
      <c r="O29" s="144" t="s">
        <v>38</v>
      </c>
      <c r="P29" s="452" t="s">
        <v>44</v>
      </c>
      <c r="Q29" s="1173"/>
      <c r="R29" s="1188"/>
      <c r="S29" s="188"/>
    </row>
    <row r="30" spans="3:19" s="8" customFormat="1" ht="13.5" customHeight="1">
      <c r="C30" s="269"/>
      <c r="D30" s="258"/>
      <c r="E30" s="258"/>
      <c r="F30" s="258"/>
      <c r="G30" s="270"/>
      <c r="H30" s="1164"/>
      <c r="I30" s="1165"/>
      <c r="J30" s="1165"/>
      <c r="K30" s="1166"/>
      <c r="L30" s="111" t="s">
        <v>8</v>
      </c>
      <c r="M30" s="111"/>
      <c r="N30" s="122">
        <v>10</v>
      </c>
      <c r="O30" s="146" t="s">
        <v>9</v>
      </c>
      <c r="P30" s="141"/>
      <c r="Q30" s="1120"/>
      <c r="R30" s="231"/>
      <c r="S30" s="188"/>
    </row>
    <row r="31" spans="3:19" s="8" customFormat="1" ht="27.6">
      <c r="C31" s="269"/>
      <c r="D31" s="262" t="s">
        <v>443</v>
      </c>
      <c r="E31" s="258"/>
      <c r="F31" s="258"/>
      <c r="G31" s="270"/>
      <c r="H31" s="1165"/>
      <c r="I31" s="1165"/>
      <c r="J31" s="1165"/>
      <c r="K31" s="1166"/>
      <c r="L31" s="1174" t="s">
        <v>196</v>
      </c>
      <c r="M31" s="1174"/>
      <c r="N31" s="477">
        <v>4.78</v>
      </c>
      <c r="O31" s="146" t="s">
        <v>38</v>
      </c>
      <c r="P31" s="179" t="s">
        <v>44</v>
      </c>
      <c r="Q31" s="1120"/>
      <c r="R31" s="231"/>
      <c r="S31" s="1161"/>
    </row>
    <row r="32" spans="3:19" s="8" customFormat="1">
      <c r="C32" s="267"/>
      <c r="D32" s="257"/>
      <c r="E32" s="257"/>
      <c r="F32" s="257"/>
      <c r="G32" s="268"/>
      <c r="H32" s="1167" t="s">
        <v>444</v>
      </c>
      <c r="I32" s="1167"/>
      <c r="J32" s="1167"/>
      <c r="K32" s="1168"/>
      <c r="L32" s="112" t="s">
        <v>445</v>
      </c>
      <c r="M32" s="112"/>
      <c r="N32" s="121">
        <v>0.3</v>
      </c>
      <c r="O32" s="145" t="s">
        <v>9</v>
      </c>
      <c r="P32" s="169" t="s">
        <v>446</v>
      </c>
      <c r="Q32" s="199" t="s">
        <v>447</v>
      </c>
      <c r="R32" s="218" t="s">
        <v>11</v>
      </c>
      <c r="S32" s="1162"/>
    </row>
    <row r="33" spans="3:19" s="8" customFormat="1">
      <c r="C33" s="267"/>
      <c r="D33" s="1111"/>
      <c r="E33" s="1111"/>
      <c r="F33" s="1111"/>
      <c r="G33" s="1163"/>
      <c r="H33" s="1167"/>
      <c r="I33" s="1167"/>
      <c r="J33" s="1167"/>
      <c r="K33" s="1168"/>
      <c r="L33" s="112" t="s">
        <v>445</v>
      </c>
      <c r="M33" s="112"/>
      <c r="N33" s="121">
        <v>0.35</v>
      </c>
      <c r="O33" s="145" t="s">
        <v>9</v>
      </c>
      <c r="P33" s="169" t="s">
        <v>448</v>
      </c>
      <c r="Q33" s="199"/>
      <c r="R33" s="218"/>
      <c r="S33" s="1162"/>
    </row>
    <row r="34" spans="3:19" s="8" customFormat="1">
      <c r="C34" s="267"/>
      <c r="D34" s="257" t="s">
        <v>449</v>
      </c>
      <c r="E34" s="257"/>
      <c r="F34" s="257"/>
      <c r="G34" s="268"/>
      <c r="H34" s="1167"/>
      <c r="I34" s="1167"/>
      <c r="J34" s="1167"/>
      <c r="K34" s="1168"/>
      <c r="L34" s="112" t="s">
        <v>445</v>
      </c>
      <c r="M34" s="112"/>
      <c r="N34" s="121">
        <v>3</v>
      </c>
      <c r="O34" s="145" t="s">
        <v>9</v>
      </c>
      <c r="P34" s="169" t="s">
        <v>450</v>
      </c>
      <c r="Q34" s="199"/>
      <c r="R34" s="218"/>
      <c r="S34" s="1162"/>
    </row>
    <row r="35" spans="3:19" s="8" customFormat="1" ht="14.45" customHeight="1">
      <c r="C35" s="267"/>
      <c r="D35" s="257"/>
      <c r="E35" s="257"/>
      <c r="F35" s="257"/>
      <c r="G35" s="268"/>
      <c r="H35" s="1167"/>
      <c r="I35" s="1167"/>
      <c r="J35" s="1167"/>
      <c r="K35" s="1168"/>
      <c r="L35" s="112" t="s">
        <v>451</v>
      </c>
      <c r="M35" s="112"/>
      <c r="N35" s="132">
        <v>75</v>
      </c>
      <c r="O35" s="116" t="s">
        <v>51</v>
      </c>
      <c r="P35" s="169" t="s">
        <v>140</v>
      </c>
      <c r="Q35" s="199"/>
      <c r="R35" s="218"/>
      <c r="S35" s="1162"/>
    </row>
    <row r="36" spans="3:19" s="8" customFormat="1">
      <c r="C36" s="271"/>
      <c r="D36" s="241"/>
      <c r="E36" s="241"/>
      <c r="F36" s="241"/>
      <c r="G36" s="272"/>
      <c r="H36" s="1137" t="s">
        <v>452</v>
      </c>
      <c r="I36" s="1137"/>
      <c r="J36" s="1137"/>
      <c r="K36" s="1154"/>
      <c r="L36" s="108" t="s">
        <v>8</v>
      </c>
      <c r="M36" s="108"/>
      <c r="N36" s="134">
        <v>3</v>
      </c>
      <c r="O36" s="147" t="s">
        <v>9</v>
      </c>
      <c r="P36" s="173"/>
      <c r="Q36" s="203" t="s">
        <v>286</v>
      </c>
      <c r="R36" s="222" t="s">
        <v>17</v>
      </c>
      <c r="S36" s="191"/>
    </row>
    <row r="37" spans="3:19" s="8" customFormat="1">
      <c r="C37" s="271"/>
      <c r="D37" s="241" t="s">
        <v>453</v>
      </c>
      <c r="E37" s="241"/>
      <c r="F37" s="241"/>
      <c r="G37" s="272"/>
      <c r="H37" s="1137"/>
      <c r="I37" s="1137"/>
      <c r="J37" s="1137"/>
      <c r="K37" s="1154"/>
      <c r="L37" s="108" t="s">
        <v>445</v>
      </c>
      <c r="M37" s="108"/>
      <c r="N37" s="123">
        <v>1</v>
      </c>
      <c r="O37" s="147" t="s">
        <v>9</v>
      </c>
      <c r="P37" s="173" t="s">
        <v>48</v>
      </c>
      <c r="Q37" s="203" t="s">
        <v>454</v>
      </c>
      <c r="R37" s="222" t="s">
        <v>21</v>
      </c>
      <c r="S37" s="191"/>
    </row>
    <row r="38" spans="3:19" s="8" customFormat="1">
      <c r="C38" s="265"/>
      <c r="D38" s="279"/>
      <c r="E38" s="279"/>
      <c r="F38" s="279"/>
      <c r="G38" s="266"/>
      <c r="H38" s="1078" t="s">
        <v>455</v>
      </c>
      <c r="I38" s="1097"/>
      <c r="J38" s="1097"/>
      <c r="K38" s="1150"/>
      <c r="L38" s="107" t="s">
        <v>445</v>
      </c>
      <c r="M38" s="107"/>
      <c r="N38" s="120">
        <v>1.3</v>
      </c>
      <c r="O38" s="144" t="s">
        <v>9</v>
      </c>
      <c r="P38" s="167"/>
      <c r="Q38" s="197"/>
      <c r="R38" s="215"/>
      <c r="S38" s="188"/>
    </row>
    <row r="39" spans="3:19" s="8" customFormat="1">
      <c r="C39" s="265"/>
      <c r="D39" s="256" t="s">
        <v>456</v>
      </c>
      <c r="E39" s="256"/>
      <c r="F39" s="256"/>
      <c r="G39" s="266"/>
      <c r="H39" s="1097"/>
      <c r="I39" s="1097"/>
      <c r="J39" s="1097"/>
      <c r="K39" s="1150"/>
      <c r="L39" s="163" t="s">
        <v>457</v>
      </c>
      <c r="M39" s="107"/>
      <c r="N39" s="136">
        <v>2</v>
      </c>
      <c r="O39" s="118" t="s">
        <v>215</v>
      </c>
      <c r="P39" s="167" t="s">
        <v>458</v>
      </c>
      <c r="Q39" s="197"/>
      <c r="R39" s="215"/>
      <c r="S39" s="188"/>
    </row>
    <row r="40" spans="3:19" ht="18.75" customHeight="1">
      <c r="C40" s="280"/>
      <c r="D40" s="1146" t="s">
        <v>459</v>
      </c>
      <c r="E40" s="1146"/>
      <c r="F40" s="1146"/>
      <c r="G40" s="281"/>
      <c r="H40" s="1182"/>
      <c r="I40" s="1182"/>
      <c r="J40" s="1182"/>
      <c r="K40" s="1183"/>
      <c r="L40" s="164"/>
      <c r="M40" s="114"/>
      <c r="N40" s="138"/>
      <c r="O40" s="151"/>
      <c r="P40" s="184"/>
      <c r="Q40" s="1186"/>
      <c r="R40" s="236"/>
      <c r="S40" s="7"/>
    </row>
    <row r="41" spans="3:19" ht="18.75" customHeight="1" thickBot="1">
      <c r="C41" s="282"/>
      <c r="D41" s="1147"/>
      <c r="E41" s="1147"/>
      <c r="F41" s="1147"/>
      <c r="G41" s="283"/>
      <c r="H41" s="1184"/>
      <c r="I41" s="1184"/>
      <c r="J41" s="1184"/>
      <c r="K41" s="1185"/>
      <c r="L41" s="139"/>
      <c r="M41" s="139"/>
      <c r="N41" s="140"/>
      <c r="O41" s="152"/>
      <c r="P41" s="185"/>
      <c r="Q41" s="1187"/>
      <c r="R41" s="237"/>
      <c r="S41" s="194"/>
    </row>
    <row r="55" spans="4:18" ht="21.95" customHeight="1">
      <c r="D55" s="9"/>
      <c r="E55" s="9"/>
      <c r="F55" s="9"/>
      <c r="G55" s="9"/>
      <c r="H55" s="9"/>
    </row>
    <row r="56" spans="4:18" s="12" customFormat="1" ht="18">
      <c r="D56" s="10"/>
      <c r="E56" s="11"/>
      <c r="F56" s="11"/>
      <c r="G56" s="11"/>
      <c r="H56" s="11"/>
      <c r="N56" s="106"/>
      <c r="O56" s="104"/>
      <c r="P56" s="105"/>
      <c r="Q56" s="105"/>
      <c r="R56" s="238"/>
    </row>
    <row r="57" spans="4:18" s="12" customFormat="1" ht="18">
      <c r="D57" s="10"/>
      <c r="E57" s="11"/>
      <c r="F57" s="11"/>
      <c r="G57" s="11"/>
      <c r="H57" s="11"/>
      <c r="N57" s="106"/>
      <c r="O57" s="104"/>
      <c r="P57" s="105"/>
      <c r="Q57" s="105"/>
      <c r="R57" s="238"/>
    </row>
  </sheetData>
  <mergeCells count="35">
    <mergeCell ref="S31:S35"/>
    <mergeCell ref="H32:K35"/>
    <mergeCell ref="D40:F41"/>
    <mergeCell ref="H40:K41"/>
    <mergeCell ref="Q40:Q41"/>
    <mergeCell ref="H36:K37"/>
    <mergeCell ref="H38:K39"/>
    <mergeCell ref="D33:G33"/>
    <mergeCell ref="H30:K31"/>
    <mergeCell ref="Q30:Q31"/>
    <mergeCell ref="L31:M31"/>
    <mergeCell ref="H27:K29"/>
    <mergeCell ref="Q27:Q29"/>
    <mergeCell ref="R27:R29"/>
    <mergeCell ref="L26:M26"/>
    <mergeCell ref="L29:M29"/>
    <mergeCell ref="H23:K24"/>
    <mergeCell ref="H18:K21"/>
    <mergeCell ref="H22:K22"/>
    <mergeCell ref="L19:M19"/>
    <mergeCell ref="H25:K26"/>
    <mergeCell ref="L15:M15"/>
    <mergeCell ref="L17:M17"/>
    <mergeCell ref="D8:E8"/>
    <mergeCell ref="S8:S11"/>
    <mergeCell ref="H10:K11"/>
    <mergeCell ref="H12:K13"/>
    <mergeCell ref="D13:F13"/>
    <mergeCell ref="D10:E11"/>
    <mergeCell ref="D3:S3"/>
    <mergeCell ref="C5:S5"/>
    <mergeCell ref="C6:G6"/>
    <mergeCell ref="H6:K6"/>
    <mergeCell ref="L6:P6"/>
    <mergeCell ref="Q6:R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sheetPr>
    <tabColor rgb="FFFFC000"/>
  </sheetPr>
  <dimension ref="A1:S52"/>
  <sheetViews>
    <sheetView tabSelected="1" topLeftCell="A12" zoomScaleNormal="100" workbookViewId="0">
      <selection activeCell="N36" sqref="N36"/>
    </sheetView>
  </sheetViews>
  <sheetFormatPr defaultRowHeight="14.45"/>
  <cols>
    <col min="1" max="1" width="3.5703125" customWidth="1"/>
    <col min="7" max="7" width="5.5703125" customWidth="1"/>
    <col min="8" max="8" width="6.5703125" customWidth="1"/>
    <col min="9" max="9" width="7.85546875" customWidth="1"/>
    <col min="10" max="10" width="5.5703125" customWidth="1"/>
    <col min="11" max="11" width="30.28515625" customWidth="1"/>
    <col min="12" max="12" width="24.42578125" customWidth="1"/>
    <col min="13" max="13" width="10.28515625" customWidth="1"/>
    <col min="14" max="14" width="8" style="642" customWidth="1"/>
    <col min="16" max="16" width="38.85546875" customWidth="1"/>
    <col min="17" max="17" width="28.7109375" bestFit="1" customWidth="1"/>
    <col min="18" max="18" width="11.28515625" customWidth="1"/>
  </cols>
  <sheetData>
    <row r="1" spans="1:19">
      <c r="A1" s="1680"/>
      <c r="B1" s="1680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9"/>
      <c r="O1" s="600"/>
      <c r="P1" s="601"/>
      <c r="Q1" s="601"/>
      <c r="R1" s="602"/>
      <c r="S1" s="598"/>
    </row>
    <row r="2" spans="1:19">
      <c r="A2" s="1680"/>
      <c r="B2" s="1680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9"/>
      <c r="O2" s="600"/>
      <c r="P2" s="601"/>
      <c r="Q2" s="601"/>
      <c r="R2" s="602"/>
      <c r="S2" s="598"/>
    </row>
    <row r="3" spans="1:19" ht="31.9">
      <c r="A3" s="1680"/>
      <c r="B3" s="1680"/>
      <c r="C3" s="1627" t="s">
        <v>460</v>
      </c>
      <c r="D3" s="1627"/>
      <c r="E3" s="1627"/>
      <c r="F3" s="1627"/>
      <c r="G3" s="1627"/>
      <c r="H3" s="1627"/>
      <c r="I3" s="1627"/>
      <c r="J3" s="1627"/>
      <c r="K3" s="1627"/>
      <c r="L3" s="1627"/>
      <c r="M3" s="1627"/>
      <c r="N3" s="1627"/>
      <c r="O3" s="1627"/>
      <c r="P3" s="1627"/>
      <c r="Q3" s="1627"/>
      <c r="R3" s="1627"/>
      <c r="S3" s="1627"/>
    </row>
    <row r="4" spans="1:19" ht="15" thickBot="1">
      <c r="A4" s="1680"/>
      <c r="B4" s="1680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9"/>
      <c r="O4" s="600"/>
      <c r="P4" s="601"/>
      <c r="Q4" s="601"/>
      <c r="R4" s="602"/>
      <c r="S4" s="598"/>
    </row>
    <row r="5" spans="1:19" ht="26.45" thickBot="1">
      <c r="A5" s="643"/>
      <c r="B5" s="1624" t="s">
        <v>461</v>
      </c>
      <c r="C5" s="1625"/>
      <c r="D5" s="1625"/>
      <c r="E5" s="1625"/>
      <c r="F5" s="1625"/>
      <c r="G5" s="1625"/>
      <c r="H5" s="1625"/>
      <c r="I5" s="1625"/>
      <c r="J5" s="1625"/>
      <c r="K5" s="1625"/>
      <c r="L5" s="1625"/>
      <c r="M5" s="1625"/>
      <c r="N5" s="1625"/>
      <c r="O5" s="1625"/>
      <c r="P5" s="1625"/>
      <c r="Q5" s="1625"/>
      <c r="R5" s="1625"/>
      <c r="S5" s="1626"/>
    </row>
    <row r="6" spans="1:19" ht="16.149999999999999" thickBot="1">
      <c r="A6" s="627"/>
      <c r="B6" s="1599" t="s">
        <v>462</v>
      </c>
      <c r="C6" s="1600"/>
      <c r="D6" s="1600"/>
      <c r="E6" s="1600"/>
      <c r="F6" s="1601"/>
      <c r="G6" s="1599" t="s">
        <v>3</v>
      </c>
      <c r="H6" s="1600"/>
      <c r="I6" s="1600"/>
      <c r="J6" s="1601"/>
      <c r="K6" s="603"/>
      <c r="L6" s="1600" t="s">
        <v>4</v>
      </c>
      <c r="M6" s="1600"/>
      <c r="N6" s="1600"/>
      <c r="O6" s="1600"/>
      <c r="P6" s="1601"/>
      <c r="Q6" s="1599" t="s">
        <v>5</v>
      </c>
      <c r="R6" s="1601"/>
      <c r="S6" s="604" t="s">
        <v>6</v>
      </c>
    </row>
    <row r="7" spans="1:19" ht="15.75" customHeight="1">
      <c r="A7" s="598"/>
      <c r="B7" s="1602" t="s">
        <v>463</v>
      </c>
      <c r="C7" s="1603"/>
      <c r="D7" s="1603"/>
      <c r="E7" s="1603"/>
      <c r="F7" s="1604"/>
      <c r="G7" s="1608" t="s">
        <v>464</v>
      </c>
      <c r="H7" s="1609"/>
      <c r="I7" s="1609"/>
      <c r="J7" s="1610"/>
      <c r="K7" s="1614" t="s">
        <v>465</v>
      </c>
      <c r="L7" s="1616" t="s">
        <v>8</v>
      </c>
      <c r="M7" s="1617"/>
      <c r="N7" s="1620">
        <v>0.1</v>
      </c>
      <c r="O7" s="1622" t="s">
        <v>379</v>
      </c>
      <c r="P7" s="971"/>
      <c r="Q7" s="972"/>
      <c r="R7" s="606"/>
      <c r="S7" s="605"/>
    </row>
    <row r="8" spans="1:19">
      <c r="A8" s="598"/>
      <c r="B8" s="1605"/>
      <c r="C8" s="1606"/>
      <c r="D8" s="1606"/>
      <c r="E8" s="1606"/>
      <c r="F8" s="1607"/>
      <c r="G8" s="1611"/>
      <c r="H8" s="1612"/>
      <c r="I8" s="1612"/>
      <c r="J8" s="1613"/>
      <c r="K8" s="1615"/>
      <c r="L8" s="1618"/>
      <c r="M8" s="1619"/>
      <c r="N8" s="1621"/>
      <c r="O8" s="1623"/>
      <c r="P8" s="974"/>
      <c r="Q8" s="973"/>
      <c r="R8" s="607"/>
      <c r="S8" s="1562"/>
    </row>
    <row r="9" spans="1:19">
      <c r="A9" s="598"/>
      <c r="B9" s="1563" t="s">
        <v>466</v>
      </c>
      <c r="C9" s="1564"/>
      <c r="D9" s="1564"/>
      <c r="E9" s="1564"/>
      <c r="F9" s="1565"/>
      <c r="G9" s="1569" t="s">
        <v>467</v>
      </c>
      <c r="H9" s="1570"/>
      <c r="I9" s="1570"/>
      <c r="J9" s="1571"/>
      <c r="K9" s="975" t="s">
        <v>465</v>
      </c>
      <c r="L9" s="976" t="s">
        <v>8</v>
      </c>
      <c r="M9" s="977"/>
      <c r="N9" s="978">
        <v>60</v>
      </c>
      <c r="O9" s="979" t="s">
        <v>379</v>
      </c>
      <c r="P9" s="980"/>
      <c r="Q9" s="981" t="s">
        <v>468</v>
      </c>
      <c r="R9" s="727"/>
      <c r="S9" s="1562"/>
    </row>
    <row r="10" spans="1:19">
      <c r="A10" s="598"/>
      <c r="B10" s="1566"/>
      <c r="C10" s="1567"/>
      <c r="D10" s="1567"/>
      <c r="E10" s="1567"/>
      <c r="F10" s="1568"/>
      <c r="G10" s="1572"/>
      <c r="H10" s="1573"/>
      <c r="I10" s="1573"/>
      <c r="J10" s="1574"/>
      <c r="K10" s="982" t="s">
        <v>465</v>
      </c>
      <c r="L10" s="644" t="s">
        <v>469</v>
      </c>
      <c r="M10" s="645"/>
      <c r="N10" s="983">
        <v>1</v>
      </c>
      <c r="O10" s="1575" t="s">
        <v>470</v>
      </c>
      <c r="P10" s="1576"/>
      <c r="Q10" s="728" t="s">
        <v>471</v>
      </c>
      <c r="R10" s="729"/>
      <c r="S10" s="1562"/>
    </row>
    <row r="11" spans="1:19">
      <c r="A11" s="598"/>
      <c r="B11" s="1577" t="s">
        <v>472</v>
      </c>
      <c r="C11" s="1578"/>
      <c r="D11" s="1578"/>
      <c r="E11" s="1578"/>
      <c r="F11" s="1579"/>
      <c r="G11" s="1580" t="s">
        <v>473</v>
      </c>
      <c r="H11" s="1581"/>
      <c r="I11" s="1581"/>
      <c r="J11" s="1582"/>
      <c r="K11" s="608" t="s">
        <v>465</v>
      </c>
      <c r="L11" s="609" t="s">
        <v>14</v>
      </c>
      <c r="M11" s="610"/>
      <c r="N11" s="984">
        <v>0.1</v>
      </c>
      <c r="O11" s="985" t="s">
        <v>379</v>
      </c>
      <c r="P11" s="611" t="s">
        <v>15</v>
      </c>
      <c r="Q11" s="612"/>
      <c r="R11" s="613"/>
      <c r="S11" s="1562"/>
    </row>
    <row r="12" spans="1:19">
      <c r="A12" s="598"/>
      <c r="B12" s="1577"/>
      <c r="C12" s="1578"/>
      <c r="D12" s="1578"/>
      <c r="E12" s="1578"/>
      <c r="F12" s="1579"/>
      <c r="G12" s="1580"/>
      <c r="H12" s="1581"/>
      <c r="I12" s="1581"/>
      <c r="J12" s="1582"/>
      <c r="K12" s="608" t="s">
        <v>474</v>
      </c>
      <c r="L12" s="609" t="s">
        <v>475</v>
      </c>
      <c r="M12" s="610"/>
      <c r="N12" s="984">
        <v>0</v>
      </c>
      <c r="O12" s="1583" t="s">
        <v>19</v>
      </c>
      <c r="P12" s="1584"/>
      <c r="Q12" s="612"/>
      <c r="R12" s="613"/>
      <c r="S12" s="1562"/>
    </row>
    <row r="13" spans="1:19">
      <c r="A13" s="598"/>
      <c r="B13" s="1577"/>
      <c r="C13" s="1578"/>
      <c r="D13" s="1578"/>
      <c r="E13" s="1578"/>
      <c r="F13" s="1579"/>
      <c r="G13" s="1580"/>
      <c r="H13" s="1581"/>
      <c r="I13" s="1581"/>
      <c r="J13" s="1582"/>
      <c r="K13" s="647" t="s">
        <v>474</v>
      </c>
      <c r="L13" s="609" t="s">
        <v>476</v>
      </c>
      <c r="M13" s="610"/>
      <c r="N13" s="984">
        <v>15</v>
      </c>
      <c r="O13" s="985" t="s">
        <v>477</v>
      </c>
      <c r="P13" s="611" t="s">
        <v>39</v>
      </c>
      <c r="Q13" s="612"/>
      <c r="R13" s="648"/>
      <c r="S13" s="646"/>
    </row>
    <row r="14" spans="1:19">
      <c r="A14" s="598"/>
      <c r="B14" s="1585" t="s">
        <v>478</v>
      </c>
      <c r="C14" s="1586"/>
      <c r="D14" s="1586"/>
      <c r="E14" s="1586"/>
      <c r="F14" s="1587"/>
      <c r="G14" s="1591"/>
      <c r="H14" s="1592"/>
      <c r="I14" s="1592"/>
      <c r="J14" s="1593"/>
      <c r="K14" s="651" t="s">
        <v>465</v>
      </c>
      <c r="L14" s="652" t="s">
        <v>8</v>
      </c>
      <c r="M14" s="653"/>
      <c r="N14" s="986">
        <v>1</v>
      </c>
      <c r="O14" s="987" t="s">
        <v>379</v>
      </c>
      <c r="P14" s="988"/>
      <c r="Q14" s="654"/>
      <c r="R14" s="730"/>
      <c r="S14" s="646"/>
    </row>
    <row r="15" spans="1:19">
      <c r="A15" s="598"/>
      <c r="B15" s="1588"/>
      <c r="C15" s="1589"/>
      <c r="D15" s="1589"/>
      <c r="E15" s="1589"/>
      <c r="F15" s="1590"/>
      <c r="G15" s="1594"/>
      <c r="H15" s="1595"/>
      <c r="I15" s="1595"/>
      <c r="J15" s="1596"/>
      <c r="K15" s="656" t="s">
        <v>474</v>
      </c>
      <c r="L15" s="655" t="s">
        <v>479</v>
      </c>
      <c r="M15" s="656"/>
      <c r="N15" s="989">
        <v>1</v>
      </c>
      <c r="O15" s="1597" t="s">
        <v>480</v>
      </c>
      <c r="P15" s="1598"/>
      <c r="Q15" s="657"/>
      <c r="R15" s="731"/>
      <c r="S15" s="646"/>
    </row>
    <row r="16" spans="1:19">
      <c r="A16" s="598"/>
      <c r="B16" s="614"/>
      <c r="C16" s="649"/>
      <c r="D16" s="649"/>
      <c r="E16" s="649"/>
      <c r="F16" s="615"/>
      <c r="G16" s="969"/>
      <c r="H16" s="970"/>
      <c r="I16" s="970"/>
      <c r="J16" s="990"/>
      <c r="K16" s="619" t="s">
        <v>465</v>
      </c>
      <c r="L16" s="618" t="s">
        <v>481</v>
      </c>
      <c r="M16" s="619"/>
      <c r="N16" s="620">
        <v>90</v>
      </c>
      <c r="O16" s="624" t="s">
        <v>379</v>
      </c>
      <c r="P16" s="625"/>
      <c r="Q16" s="622"/>
      <c r="R16" s="650"/>
      <c r="S16" s="646"/>
    </row>
    <row r="17" spans="1:19">
      <c r="A17" s="598"/>
      <c r="B17" s="614"/>
      <c r="C17" s="649"/>
      <c r="D17" s="649"/>
      <c r="E17" s="649"/>
      <c r="F17" s="615"/>
      <c r="G17" s="1556" t="s">
        <v>482</v>
      </c>
      <c r="H17" s="1557"/>
      <c r="I17" s="1557"/>
      <c r="J17" s="1558"/>
      <c r="K17" s="616" t="s">
        <v>483</v>
      </c>
      <c r="L17" s="618" t="s">
        <v>319</v>
      </c>
      <c r="M17" s="619"/>
      <c r="N17" s="620">
        <v>60</v>
      </c>
      <c r="O17" s="619" t="s">
        <v>320</v>
      </c>
      <c r="P17" s="619" t="s">
        <v>140</v>
      </c>
      <c r="Q17" s="1553" t="s">
        <v>484</v>
      </c>
      <c r="R17" s="1554"/>
      <c r="S17" s="646"/>
    </row>
    <row r="18" spans="1:19">
      <c r="A18" s="598"/>
      <c r="B18" s="614"/>
      <c r="C18" s="1539"/>
      <c r="D18" s="1539"/>
      <c r="E18" s="1539"/>
      <c r="F18" s="615"/>
      <c r="G18" s="1559"/>
      <c r="H18" s="1557"/>
      <c r="I18" s="1557"/>
      <c r="J18" s="1558"/>
      <c r="K18" s="616" t="s">
        <v>485</v>
      </c>
      <c r="L18" s="618" t="s">
        <v>399</v>
      </c>
      <c r="M18" s="619"/>
      <c r="N18" s="620">
        <v>60.01</v>
      </c>
      <c r="O18" s="624" t="s">
        <v>400</v>
      </c>
      <c r="P18" s="625"/>
      <c r="Q18" s="1555"/>
      <c r="R18" s="1554"/>
      <c r="S18" s="646"/>
    </row>
    <row r="19" spans="1:19">
      <c r="A19" s="598"/>
      <c r="B19" s="614"/>
      <c r="C19" s="1539" t="s">
        <v>486</v>
      </c>
      <c r="D19" s="1539"/>
      <c r="E19" s="1539"/>
      <c r="F19" s="615"/>
      <c r="G19" s="621"/>
      <c r="H19" s="616"/>
      <c r="I19" s="616"/>
      <c r="J19" s="617"/>
      <c r="K19" s="616" t="s">
        <v>474</v>
      </c>
      <c r="L19" s="618" t="s">
        <v>479</v>
      </c>
      <c r="M19" s="619"/>
      <c r="N19" s="620">
        <v>2</v>
      </c>
      <c r="O19" s="624" t="s">
        <v>480</v>
      </c>
      <c r="P19" s="625"/>
      <c r="Q19" s="1553"/>
      <c r="R19" s="1554"/>
      <c r="S19" s="646"/>
    </row>
    <row r="20" spans="1:19">
      <c r="A20" s="598"/>
      <c r="B20" s="614"/>
      <c r="C20" s="649"/>
      <c r="D20" s="649"/>
      <c r="E20" s="649"/>
      <c r="F20" s="615"/>
      <c r="G20" s="1556" t="s">
        <v>487</v>
      </c>
      <c r="H20" s="1557"/>
      <c r="I20" s="1557"/>
      <c r="J20" s="1558"/>
      <c r="K20" s="623" t="s">
        <v>474</v>
      </c>
      <c r="L20" s="618" t="s">
        <v>302</v>
      </c>
      <c r="M20" s="619"/>
      <c r="N20" s="620">
        <v>95</v>
      </c>
      <c r="O20" s="1560" t="s">
        <v>488</v>
      </c>
      <c r="P20" s="1554"/>
      <c r="Q20" s="1555"/>
      <c r="R20" s="1554"/>
      <c r="S20" s="646"/>
    </row>
    <row r="21" spans="1:19">
      <c r="A21" s="598"/>
      <c r="B21" s="614"/>
      <c r="C21" s="1539"/>
      <c r="D21" s="1539"/>
      <c r="E21" s="1539"/>
      <c r="F21" s="615"/>
      <c r="G21" s="1559"/>
      <c r="H21" s="1557"/>
      <c r="I21" s="1557"/>
      <c r="J21" s="1558"/>
      <c r="K21" s="623" t="s">
        <v>474</v>
      </c>
      <c r="L21" s="618" t="s">
        <v>302</v>
      </c>
      <c r="M21" s="619"/>
      <c r="N21" s="620">
        <v>10</v>
      </c>
      <c r="O21" s="1560" t="s">
        <v>489</v>
      </c>
      <c r="P21" s="1554"/>
      <c r="Q21" s="1556" t="s">
        <v>490</v>
      </c>
      <c r="R21" s="1561"/>
      <c r="S21" s="627"/>
    </row>
    <row r="22" spans="1:19">
      <c r="A22" s="598"/>
      <c r="B22" s="614"/>
      <c r="C22" s="1539"/>
      <c r="D22" s="1539"/>
      <c r="E22" s="1539"/>
      <c r="F22" s="1540"/>
      <c r="G22" s="1559"/>
      <c r="H22" s="1557"/>
      <c r="I22" s="1557"/>
      <c r="J22" s="1558"/>
      <c r="K22" s="623" t="s">
        <v>474</v>
      </c>
      <c r="L22" s="618" t="s">
        <v>302</v>
      </c>
      <c r="M22" s="619"/>
      <c r="N22" s="620">
        <v>10</v>
      </c>
      <c r="O22" s="626" t="s">
        <v>491</v>
      </c>
      <c r="P22" s="625"/>
      <c r="Q22" s="1556"/>
      <c r="R22" s="1561"/>
      <c r="S22" s="725"/>
    </row>
    <row r="23" spans="1:19">
      <c r="A23" s="598"/>
      <c r="B23" s="1541" t="s">
        <v>492</v>
      </c>
      <c r="C23" s="1542"/>
      <c r="D23" s="1542"/>
      <c r="E23" s="1542"/>
      <c r="F23" s="1543"/>
      <c r="G23" s="1547" t="s">
        <v>493</v>
      </c>
      <c r="H23" s="1548"/>
      <c r="I23" s="1548"/>
      <c r="J23" s="1549"/>
      <c r="K23" s="665" t="s">
        <v>465</v>
      </c>
      <c r="L23" s="666" t="s">
        <v>8</v>
      </c>
      <c r="M23" s="667"/>
      <c r="N23" s="991">
        <v>120</v>
      </c>
      <c r="O23" s="992" t="s">
        <v>379</v>
      </c>
      <c r="P23" s="993"/>
      <c r="Q23" s="994"/>
      <c r="R23" s="732"/>
      <c r="S23" s="627"/>
    </row>
    <row r="24" spans="1:19">
      <c r="A24" s="598"/>
      <c r="B24" s="1544"/>
      <c r="C24" s="1545"/>
      <c r="D24" s="1545"/>
      <c r="E24" s="1545"/>
      <c r="F24" s="1546"/>
      <c r="G24" s="1550"/>
      <c r="H24" s="1551"/>
      <c r="I24" s="1551"/>
      <c r="J24" s="1552"/>
      <c r="K24" s="669" t="s">
        <v>403</v>
      </c>
      <c r="L24" s="670" t="s">
        <v>43</v>
      </c>
      <c r="M24" s="671"/>
      <c r="N24" s="995">
        <v>1.78</v>
      </c>
      <c r="O24" s="996" t="s">
        <v>477</v>
      </c>
      <c r="P24" s="672" t="s">
        <v>44</v>
      </c>
      <c r="Q24" s="668"/>
      <c r="R24" s="733"/>
      <c r="S24" s="627"/>
    </row>
    <row r="25" spans="1:19" ht="15" customHeight="1">
      <c r="A25" s="598"/>
      <c r="B25" s="658"/>
      <c r="C25" s="659"/>
      <c r="D25" s="659"/>
      <c r="E25" s="659"/>
      <c r="F25" s="660"/>
      <c r="G25" s="1523" t="s">
        <v>493</v>
      </c>
      <c r="H25" s="1524"/>
      <c r="I25" s="1524"/>
      <c r="J25" s="1525"/>
      <c r="K25" s="661" t="s">
        <v>465</v>
      </c>
      <c r="L25" s="662" t="s">
        <v>8</v>
      </c>
      <c r="M25" s="663"/>
      <c r="N25" s="997">
        <v>180</v>
      </c>
      <c r="O25" s="998" t="s">
        <v>379</v>
      </c>
      <c r="P25" s="999"/>
      <c r="Q25" s="1000"/>
      <c r="R25" s="664"/>
      <c r="S25" s="627"/>
    </row>
    <row r="26" spans="1:19">
      <c r="A26" s="598"/>
      <c r="B26" s="658"/>
      <c r="C26" s="659" t="s">
        <v>494</v>
      </c>
      <c r="D26" s="659"/>
      <c r="E26" s="659"/>
      <c r="F26" s="660"/>
      <c r="G26" s="1526"/>
      <c r="H26" s="1524"/>
      <c r="I26" s="1524"/>
      <c r="J26" s="1525"/>
      <c r="K26" s="661" t="s">
        <v>403</v>
      </c>
      <c r="L26" s="674" t="s">
        <v>43</v>
      </c>
      <c r="M26" s="675"/>
      <c r="N26" s="1001">
        <v>2.78</v>
      </c>
      <c r="O26" s="998" t="s">
        <v>477</v>
      </c>
      <c r="P26" s="676" t="s">
        <v>44</v>
      </c>
      <c r="Q26" s="1000"/>
      <c r="R26" s="664"/>
      <c r="S26" s="627"/>
    </row>
    <row r="27" spans="1:19" ht="15" customHeight="1">
      <c r="A27" s="598"/>
      <c r="B27" s="1527" t="s">
        <v>495</v>
      </c>
      <c r="C27" s="1528"/>
      <c r="D27" s="1528"/>
      <c r="E27" s="1528"/>
      <c r="F27" s="1529"/>
      <c r="G27" s="1533" t="s">
        <v>496</v>
      </c>
      <c r="H27" s="1534"/>
      <c r="I27" s="1534"/>
      <c r="J27" s="1535"/>
      <c r="K27" s="680" t="s">
        <v>465</v>
      </c>
      <c r="L27" s="681" t="s">
        <v>8</v>
      </c>
      <c r="M27" s="682"/>
      <c r="N27" s="1002">
        <v>1</v>
      </c>
      <c r="O27" s="1003" t="s">
        <v>379</v>
      </c>
      <c r="P27" s="683"/>
      <c r="Q27" s="684"/>
      <c r="R27" s="734"/>
      <c r="S27" s="673"/>
    </row>
    <row r="28" spans="1:19">
      <c r="A28" s="598"/>
      <c r="B28" s="1530"/>
      <c r="C28" s="1531"/>
      <c r="D28" s="1531"/>
      <c r="E28" s="1531"/>
      <c r="F28" s="1532"/>
      <c r="G28" s="1536"/>
      <c r="H28" s="1537"/>
      <c r="I28" s="1537"/>
      <c r="J28" s="1538"/>
      <c r="K28" s="685" t="s">
        <v>474</v>
      </c>
      <c r="L28" s="686" t="s">
        <v>479</v>
      </c>
      <c r="M28" s="687"/>
      <c r="N28" s="1004">
        <v>3</v>
      </c>
      <c r="O28" s="688" t="s">
        <v>480</v>
      </c>
      <c r="P28" s="689"/>
      <c r="Q28" s="690"/>
      <c r="R28" s="735"/>
      <c r="S28" s="673"/>
    </row>
    <row r="29" spans="1:19" ht="16.5" customHeight="1">
      <c r="A29" s="598"/>
      <c r="B29" s="1284" t="s">
        <v>497</v>
      </c>
      <c r="C29" s="1285"/>
      <c r="D29" s="1285"/>
      <c r="E29" s="1285"/>
      <c r="F29" s="1286"/>
      <c r="G29" s="1480" t="s">
        <v>498</v>
      </c>
      <c r="H29" s="1481"/>
      <c r="I29" s="1481"/>
      <c r="J29" s="1482"/>
      <c r="K29" s="628" t="s">
        <v>465</v>
      </c>
      <c r="L29" s="677" t="s">
        <v>8</v>
      </c>
      <c r="M29" s="678"/>
      <c r="N29" s="1005">
        <v>5</v>
      </c>
      <c r="O29" s="1006" t="s">
        <v>379</v>
      </c>
      <c r="P29" s="679"/>
      <c r="Q29" s="1480" t="s">
        <v>499</v>
      </c>
      <c r="R29" s="1484"/>
      <c r="S29" s="673"/>
    </row>
    <row r="30" spans="1:19">
      <c r="A30" s="598"/>
      <c r="B30" s="1284"/>
      <c r="C30" s="1285"/>
      <c r="D30" s="1285"/>
      <c r="E30" s="1285"/>
      <c r="F30" s="1286"/>
      <c r="G30" s="1483"/>
      <c r="H30" s="1481"/>
      <c r="I30" s="1481"/>
      <c r="J30" s="1482"/>
      <c r="K30" s="628" t="s">
        <v>465</v>
      </c>
      <c r="L30" s="629" t="s">
        <v>14</v>
      </c>
      <c r="M30" s="630"/>
      <c r="N30" s="1005">
        <v>2</v>
      </c>
      <c r="O30" s="1006" t="s">
        <v>379</v>
      </c>
      <c r="P30" s="631"/>
      <c r="Q30" s="1480"/>
      <c r="R30" s="1484"/>
      <c r="S30" s="673"/>
    </row>
    <row r="31" spans="1:19">
      <c r="A31" s="598"/>
      <c r="B31" s="1284"/>
      <c r="C31" s="1285"/>
      <c r="D31" s="1285"/>
      <c r="E31" s="1285"/>
      <c r="F31" s="1286"/>
      <c r="G31" s="1483"/>
      <c r="H31" s="1481"/>
      <c r="I31" s="1481"/>
      <c r="J31" s="1482"/>
      <c r="K31" s="628" t="s">
        <v>483</v>
      </c>
      <c r="L31" s="629" t="s">
        <v>319</v>
      </c>
      <c r="M31" s="630"/>
      <c r="N31" s="1005">
        <v>80</v>
      </c>
      <c r="O31" s="632" t="s">
        <v>320</v>
      </c>
      <c r="P31" s="632" t="s">
        <v>140</v>
      </c>
      <c r="Q31" s="1480"/>
      <c r="R31" s="1484"/>
      <c r="S31" s="673"/>
    </row>
    <row r="32" spans="1:19">
      <c r="A32" s="598"/>
      <c r="B32" s="1284"/>
      <c r="C32" s="1285"/>
      <c r="D32" s="1285"/>
      <c r="E32" s="1285"/>
      <c r="F32" s="1286"/>
      <c r="G32" s="1483"/>
      <c r="H32" s="1481"/>
      <c r="I32" s="1481"/>
      <c r="J32" s="1482"/>
      <c r="K32" s="628" t="s">
        <v>500</v>
      </c>
      <c r="L32" s="629" t="s">
        <v>319</v>
      </c>
      <c r="M32" s="630"/>
      <c r="N32" s="1005">
        <v>85</v>
      </c>
      <c r="O32" s="632" t="s">
        <v>320</v>
      </c>
      <c r="P32" s="632" t="s">
        <v>501</v>
      </c>
      <c r="Q32" s="1480"/>
      <c r="R32" s="1484"/>
      <c r="S32" s="673"/>
    </row>
    <row r="33" spans="1:19">
      <c r="A33" s="598"/>
      <c r="B33" s="1485" t="s">
        <v>502</v>
      </c>
      <c r="C33" s="1486"/>
      <c r="D33" s="1486"/>
      <c r="E33" s="1486"/>
      <c r="F33" s="1487"/>
      <c r="G33" s="1494" t="s">
        <v>503</v>
      </c>
      <c r="H33" s="1495"/>
      <c r="I33" s="1495"/>
      <c r="J33" s="1496"/>
      <c r="K33" s="696" t="s">
        <v>465</v>
      </c>
      <c r="L33" s="697" t="s">
        <v>481</v>
      </c>
      <c r="M33" s="698"/>
      <c r="N33" s="1007">
        <v>65</v>
      </c>
      <c r="O33" s="1008" t="s">
        <v>379</v>
      </c>
      <c r="P33" s="699"/>
      <c r="Q33" s="1503" t="s">
        <v>504</v>
      </c>
      <c r="R33" s="1504"/>
      <c r="S33" s="673"/>
    </row>
    <row r="34" spans="1:19">
      <c r="A34" s="598"/>
      <c r="B34" s="1488"/>
      <c r="C34" s="1489"/>
      <c r="D34" s="1489"/>
      <c r="E34" s="1489"/>
      <c r="F34" s="1490"/>
      <c r="G34" s="1497"/>
      <c r="H34" s="1498"/>
      <c r="I34" s="1498"/>
      <c r="J34" s="1499"/>
      <c r="K34" s="700" t="s">
        <v>483</v>
      </c>
      <c r="L34" s="633" t="s">
        <v>319</v>
      </c>
      <c r="M34" s="701"/>
      <c r="N34" s="1009">
        <v>80</v>
      </c>
      <c r="O34" s="702" t="s">
        <v>320</v>
      </c>
      <c r="P34" s="702" t="s">
        <v>140</v>
      </c>
      <c r="Q34" s="634" t="s">
        <v>505</v>
      </c>
      <c r="R34" s="635"/>
      <c r="S34" s="673"/>
    </row>
    <row r="35" spans="1:19">
      <c r="A35" s="598"/>
      <c r="B35" s="1488"/>
      <c r="C35" s="1489"/>
      <c r="D35" s="1489"/>
      <c r="E35" s="1489"/>
      <c r="F35" s="1490"/>
      <c r="G35" s="1497"/>
      <c r="H35" s="1498"/>
      <c r="I35" s="1498"/>
      <c r="J35" s="1499"/>
      <c r="K35" s="700" t="s">
        <v>500</v>
      </c>
      <c r="L35" s="633" t="s">
        <v>316</v>
      </c>
      <c r="M35" s="701"/>
      <c r="N35" s="1009">
        <v>9</v>
      </c>
      <c r="O35" s="1010" t="s">
        <v>310</v>
      </c>
      <c r="P35" s="636"/>
      <c r="Q35" s="634" t="s">
        <v>506</v>
      </c>
      <c r="R35" s="635"/>
      <c r="S35" s="673"/>
    </row>
    <row r="36" spans="1:19" ht="15" customHeight="1">
      <c r="A36" s="598"/>
      <c r="B36" s="1488"/>
      <c r="C36" s="1489"/>
      <c r="D36" s="1489"/>
      <c r="E36" s="1489"/>
      <c r="F36" s="1490"/>
      <c r="G36" s="1497"/>
      <c r="H36" s="1498"/>
      <c r="I36" s="1498"/>
      <c r="J36" s="1499"/>
      <c r="K36" s="700" t="s">
        <v>500</v>
      </c>
      <c r="L36" s="633" t="s">
        <v>507</v>
      </c>
      <c r="M36" s="701"/>
      <c r="N36" s="1009">
        <v>5</v>
      </c>
      <c r="O36" s="1010" t="s">
        <v>310</v>
      </c>
      <c r="P36" s="636"/>
      <c r="Q36" s="634" t="s">
        <v>508</v>
      </c>
      <c r="R36" s="635"/>
      <c r="S36" s="673"/>
    </row>
    <row r="37" spans="1:19">
      <c r="A37" s="598"/>
      <c r="B37" s="1491"/>
      <c r="C37" s="1492"/>
      <c r="D37" s="1492"/>
      <c r="E37" s="1492"/>
      <c r="F37" s="1493"/>
      <c r="G37" s="1500"/>
      <c r="H37" s="1501"/>
      <c r="I37" s="1501"/>
      <c r="J37" s="1502"/>
      <c r="K37" s="703" t="s">
        <v>500</v>
      </c>
      <c r="L37" s="704" t="s">
        <v>509</v>
      </c>
      <c r="M37" s="705"/>
      <c r="N37" s="1011">
        <v>10</v>
      </c>
      <c r="O37" s="1012" t="s">
        <v>310</v>
      </c>
      <c r="P37" s="706"/>
      <c r="Q37" s="1505" t="s">
        <v>510</v>
      </c>
      <c r="R37" s="1506"/>
      <c r="S37" s="673"/>
    </row>
    <row r="38" spans="1:19">
      <c r="A38" s="598"/>
      <c r="B38" s="1347" t="s">
        <v>511</v>
      </c>
      <c r="C38" s="1348"/>
      <c r="D38" s="1348"/>
      <c r="E38" s="1348"/>
      <c r="F38" s="1349"/>
      <c r="G38" s="1507" t="s">
        <v>493</v>
      </c>
      <c r="H38" s="1508"/>
      <c r="I38" s="1508"/>
      <c r="J38" s="1509"/>
      <c r="K38" s="692" t="s">
        <v>465</v>
      </c>
      <c r="L38" s="693" t="s">
        <v>481</v>
      </c>
      <c r="M38" s="691"/>
      <c r="N38" s="1013">
        <v>1</v>
      </c>
      <c r="O38" s="1014" t="s">
        <v>379</v>
      </c>
      <c r="P38" s="1015"/>
      <c r="Q38" s="694"/>
      <c r="R38" s="695"/>
      <c r="S38" s="673"/>
    </row>
    <row r="39" spans="1:19" ht="13.5" customHeight="1">
      <c r="A39" s="598"/>
      <c r="B39" s="1347"/>
      <c r="C39" s="1348"/>
      <c r="D39" s="1348"/>
      <c r="E39" s="1348"/>
      <c r="F39" s="1349"/>
      <c r="G39" s="1510"/>
      <c r="H39" s="1508"/>
      <c r="I39" s="1508"/>
      <c r="J39" s="1509"/>
      <c r="K39" s="692" t="s">
        <v>403</v>
      </c>
      <c r="L39" s="1510" t="s">
        <v>43</v>
      </c>
      <c r="M39" s="1508"/>
      <c r="N39" s="1013">
        <v>3.78</v>
      </c>
      <c r="O39" s="1014" t="s">
        <v>477</v>
      </c>
      <c r="P39" s="707" t="s">
        <v>44</v>
      </c>
      <c r="Q39" s="694"/>
      <c r="R39" s="695"/>
      <c r="S39" s="673"/>
    </row>
    <row r="40" spans="1:19">
      <c r="A40" s="598"/>
      <c r="B40" s="1511" t="s">
        <v>512</v>
      </c>
      <c r="C40" s="1512"/>
      <c r="D40" s="1512"/>
      <c r="E40" s="1512"/>
      <c r="F40" s="1513"/>
      <c r="G40" s="1517" t="s">
        <v>513</v>
      </c>
      <c r="H40" s="1518"/>
      <c r="I40" s="1518"/>
      <c r="J40" s="1519"/>
      <c r="K40" s="708" t="s">
        <v>465</v>
      </c>
      <c r="L40" s="709" t="s">
        <v>481</v>
      </c>
      <c r="M40" s="710"/>
      <c r="N40" s="1016">
        <v>60</v>
      </c>
      <c r="O40" s="1017" t="s">
        <v>379</v>
      </c>
      <c r="P40" s="711"/>
      <c r="Q40" s="712"/>
      <c r="R40" s="736"/>
      <c r="S40" s="673"/>
    </row>
    <row r="41" spans="1:19">
      <c r="A41" s="598"/>
      <c r="B41" s="1514"/>
      <c r="C41" s="1515"/>
      <c r="D41" s="1515"/>
      <c r="E41" s="1515"/>
      <c r="F41" s="1516"/>
      <c r="G41" s="1520"/>
      <c r="H41" s="1521"/>
      <c r="I41" s="1521"/>
      <c r="J41" s="1522"/>
      <c r="K41" s="713" t="s">
        <v>465</v>
      </c>
      <c r="L41" s="714" t="s">
        <v>469</v>
      </c>
      <c r="M41" s="715"/>
      <c r="N41" s="1018">
        <v>1</v>
      </c>
      <c r="O41" s="1478" t="s">
        <v>470</v>
      </c>
      <c r="P41" s="1479"/>
      <c r="Q41" s="716"/>
      <c r="R41" s="737"/>
      <c r="S41" s="673"/>
    </row>
    <row r="42" spans="1:19">
      <c r="A42" s="598"/>
      <c r="B42" s="1456" t="s">
        <v>514</v>
      </c>
      <c r="C42" s="1457"/>
      <c r="D42" s="1457"/>
      <c r="E42" s="1457"/>
      <c r="F42" s="1458"/>
      <c r="G42" s="1459" t="s">
        <v>515</v>
      </c>
      <c r="H42" s="1460"/>
      <c r="I42" s="1460"/>
      <c r="J42" s="1461"/>
      <c r="K42" s="637" t="s">
        <v>465</v>
      </c>
      <c r="L42" s="1019" t="s">
        <v>481</v>
      </c>
      <c r="M42" s="1020"/>
      <c r="N42" s="1021">
        <v>3</v>
      </c>
      <c r="O42" s="1022" t="s">
        <v>379</v>
      </c>
      <c r="P42" s="1023"/>
      <c r="Q42" s="1463" t="s">
        <v>516</v>
      </c>
      <c r="R42" s="1464"/>
      <c r="S42" s="717"/>
    </row>
    <row r="43" spans="1:19">
      <c r="A43" s="598"/>
      <c r="B43" s="1456"/>
      <c r="C43" s="1457"/>
      <c r="D43" s="1457"/>
      <c r="E43" s="1457"/>
      <c r="F43" s="1458"/>
      <c r="G43" s="1462"/>
      <c r="H43" s="1460"/>
      <c r="I43" s="1460"/>
      <c r="J43" s="1461"/>
      <c r="K43" s="637" t="s">
        <v>465</v>
      </c>
      <c r="L43" s="1019" t="s">
        <v>14</v>
      </c>
      <c r="M43" s="1020"/>
      <c r="N43" s="1021">
        <v>2</v>
      </c>
      <c r="O43" s="1022" t="s">
        <v>379</v>
      </c>
      <c r="P43" s="1023"/>
      <c r="Q43" s="1465"/>
      <c r="R43" s="1464"/>
      <c r="S43" s="717"/>
    </row>
    <row r="44" spans="1:19">
      <c r="A44" s="598"/>
      <c r="B44" s="1456"/>
      <c r="C44" s="1457"/>
      <c r="D44" s="1457"/>
      <c r="E44" s="1457"/>
      <c r="F44" s="1458"/>
      <c r="G44" s="1462"/>
      <c r="H44" s="1460"/>
      <c r="I44" s="1460"/>
      <c r="J44" s="1461"/>
      <c r="K44" s="637" t="s">
        <v>500</v>
      </c>
      <c r="L44" s="1019" t="s">
        <v>316</v>
      </c>
      <c r="M44" s="1020"/>
      <c r="N44" s="1021">
        <v>9</v>
      </c>
      <c r="O44" s="1022" t="s">
        <v>310</v>
      </c>
      <c r="P44" s="1023"/>
      <c r="Q44" s="1465"/>
      <c r="R44" s="1464"/>
      <c r="S44" s="717"/>
    </row>
    <row r="45" spans="1:19">
      <c r="A45" s="598"/>
      <c r="B45" s="1466" t="s">
        <v>517</v>
      </c>
      <c r="C45" s="1467"/>
      <c r="D45" s="1467"/>
      <c r="E45" s="1467"/>
      <c r="F45" s="1468"/>
      <c r="G45" s="1472" t="s">
        <v>518</v>
      </c>
      <c r="H45" s="1473"/>
      <c r="I45" s="1473"/>
      <c r="J45" s="1474"/>
      <c r="K45" s="720" t="s">
        <v>465</v>
      </c>
      <c r="L45" s="1024" t="s">
        <v>363</v>
      </c>
      <c r="M45" s="1025"/>
      <c r="N45" s="1026">
        <v>5</v>
      </c>
      <c r="O45" s="1027" t="s">
        <v>379</v>
      </c>
      <c r="P45" s="1028"/>
      <c r="Q45" s="1029"/>
      <c r="R45" s="738"/>
      <c r="S45" s="717"/>
    </row>
    <row r="46" spans="1:19">
      <c r="A46" s="598"/>
      <c r="B46" s="1469"/>
      <c r="C46" s="1470"/>
      <c r="D46" s="1470"/>
      <c r="E46" s="1470"/>
      <c r="F46" s="1471"/>
      <c r="G46" s="1475"/>
      <c r="H46" s="1476"/>
      <c r="I46" s="1476"/>
      <c r="J46" s="1477"/>
      <c r="K46" s="721" t="s">
        <v>519</v>
      </c>
      <c r="L46" s="1030" t="s">
        <v>399</v>
      </c>
      <c r="M46" s="1031"/>
      <c r="N46" s="1032">
        <v>30.01</v>
      </c>
      <c r="O46" s="1033" t="s">
        <v>400</v>
      </c>
      <c r="P46" s="1034"/>
      <c r="Q46" s="1035"/>
      <c r="R46" s="739"/>
      <c r="S46" s="717"/>
    </row>
    <row r="47" spans="1:19">
      <c r="A47" s="598"/>
      <c r="B47" s="1434" t="s">
        <v>520</v>
      </c>
      <c r="C47" s="1435"/>
      <c r="D47" s="1435"/>
      <c r="E47" s="1435"/>
      <c r="F47" s="1436"/>
      <c r="G47" s="1437" t="s">
        <v>521</v>
      </c>
      <c r="H47" s="1438"/>
      <c r="I47" s="1438"/>
      <c r="J47" s="1439"/>
      <c r="K47" s="718" t="s">
        <v>465</v>
      </c>
      <c r="L47" s="1036" t="s">
        <v>481</v>
      </c>
      <c r="M47" s="1037"/>
      <c r="N47" s="1038">
        <v>1</v>
      </c>
      <c r="O47" s="722" t="s">
        <v>379</v>
      </c>
      <c r="P47" s="1039"/>
      <c r="Q47" s="1040"/>
      <c r="R47" s="719"/>
      <c r="S47" s="717"/>
    </row>
    <row r="48" spans="1:19">
      <c r="A48" s="598"/>
      <c r="B48" s="1434"/>
      <c r="C48" s="1435"/>
      <c r="D48" s="1435"/>
      <c r="E48" s="1435"/>
      <c r="F48" s="1436"/>
      <c r="G48" s="1437"/>
      <c r="H48" s="1438"/>
      <c r="I48" s="1438"/>
      <c r="J48" s="1439"/>
      <c r="K48" s="718" t="s">
        <v>474</v>
      </c>
      <c r="L48" s="1036" t="s">
        <v>522</v>
      </c>
      <c r="M48" s="1037"/>
      <c r="N48" s="1038">
        <v>4</v>
      </c>
      <c r="O48" s="722" t="s">
        <v>480</v>
      </c>
      <c r="P48" s="1039"/>
      <c r="Q48" s="1040"/>
      <c r="R48" s="719"/>
      <c r="S48" s="717"/>
    </row>
    <row r="49" spans="1:19" ht="12" customHeight="1">
      <c r="A49" s="598"/>
      <c r="B49" s="1440" t="s">
        <v>523</v>
      </c>
      <c r="C49" s="1441"/>
      <c r="D49" s="1441"/>
      <c r="E49" s="1441"/>
      <c r="F49" s="1442"/>
      <c r="G49" s="1446" t="s">
        <v>524</v>
      </c>
      <c r="H49" s="1447"/>
      <c r="I49" s="1447"/>
      <c r="J49" s="1448"/>
      <c r="K49" s="1452" t="s">
        <v>465</v>
      </c>
      <c r="L49" s="1454" t="s">
        <v>363</v>
      </c>
      <c r="M49" s="1042"/>
      <c r="N49" s="1424">
        <v>0.05</v>
      </c>
      <c r="O49" s="1426" t="s">
        <v>379</v>
      </c>
      <c r="P49" s="1043"/>
      <c r="Q49" s="1041"/>
      <c r="R49" s="740"/>
      <c r="S49" s="717"/>
    </row>
    <row r="50" spans="1:19" ht="21.75" customHeight="1">
      <c r="A50" s="598"/>
      <c r="B50" s="1443"/>
      <c r="C50" s="1444"/>
      <c r="D50" s="1444"/>
      <c r="E50" s="1444"/>
      <c r="F50" s="1445"/>
      <c r="G50" s="1449"/>
      <c r="H50" s="1450"/>
      <c r="I50" s="1450"/>
      <c r="J50" s="1451"/>
      <c r="K50" s="1453"/>
      <c r="L50" s="1455"/>
      <c r="M50" s="1045"/>
      <c r="N50" s="1425"/>
      <c r="O50" s="1427"/>
      <c r="P50" s="1046"/>
      <c r="Q50" s="1044"/>
      <c r="R50" s="741"/>
      <c r="S50" s="717"/>
    </row>
    <row r="51" spans="1:19">
      <c r="A51" s="598"/>
      <c r="B51" s="1362" t="s">
        <v>525</v>
      </c>
      <c r="C51" s="1363"/>
      <c r="D51" s="1363"/>
      <c r="E51" s="1363"/>
      <c r="F51" s="1364"/>
      <c r="G51" s="1428" t="s">
        <v>526</v>
      </c>
      <c r="H51" s="1429"/>
      <c r="I51" s="1429"/>
      <c r="J51" s="1430"/>
      <c r="K51" s="723" t="s">
        <v>465</v>
      </c>
      <c r="L51" s="1047" t="s">
        <v>481</v>
      </c>
      <c r="M51" s="1048"/>
      <c r="N51" s="1049">
        <v>1</v>
      </c>
      <c r="O51" s="1050" t="s">
        <v>379</v>
      </c>
      <c r="P51" s="1051"/>
      <c r="Q51" s="1052"/>
      <c r="R51" s="724"/>
      <c r="S51" s="717"/>
    </row>
    <row r="52" spans="1:19" ht="15.75" customHeight="1" thickBot="1">
      <c r="A52" s="598"/>
      <c r="B52" s="1365"/>
      <c r="C52" s="1366"/>
      <c r="D52" s="1366"/>
      <c r="E52" s="1366"/>
      <c r="F52" s="1367"/>
      <c r="G52" s="1431"/>
      <c r="H52" s="1432"/>
      <c r="I52" s="1432"/>
      <c r="J52" s="1433"/>
      <c r="K52" s="638" t="s">
        <v>403</v>
      </c>
      <c r="L52" s="639" t="s">
        <v>43</v>
      </c>
      <c r="M52" s="1053"/>
      <c r="N52" s="1054">
        <v>4.78</v>
      </c>
      <c r="O52" s="1055" t="s">
        <v>477</v>
      </c>
      <c r="P52" s="640" t="s">
        <v>44</v>
      </c>
      <c r="Q52" s="1056"/>
      <c r="R52" s="641"/>
      <c r="S52" s="726"/>
    </row>
  </sheetData>
  <mergeCells count="70">
    <mergeCell ref="B5:S5"/>
    <mergeCell ref="A1:B1"/>
    <mergeCell ref="A2:B2"/>
    <mergeCell ref="A3:B3"/>
    <mergeCell ref="C3:S3"/>
    <mergeCell ref="A4:B4"/>
    <mergeCell ref="B6:F6"/>
    <mergeCell ref="G6:J6"/>
    <mergeCell ref="L6:P6"/>
    <mergeCell ref="Q6:R6"/>
    <mergeCell ref="B7:F8"/>
    <mergeCell ref="G7:J8"/>
    <mergeCell ref="K7:K8"/>
    <mergeCell ref="L7:M8"/>
    <mergeCell ref="N7:N8"/>
    <mergeCell ref="O7:O8"/>
    <mergeCell ref="S8:S12"/>
    <mergeCell ref="B9:F10"/>
    <mergeCell ref="G9:J10"/>
    <mergeCell ref="O10:P10"/>
    <mergeCell ref="G17:J18"/>
    <mergeCell ref="Q17:R18"/>
    <mergeCell ref="C18:E18"/>
    <mergeCell ref="B11:F13"/>
    <mergeCell ref="G11:J13"/>
    <mergeCell ref="O12:P12"/>
    <mergeCell ref="B14:F15"/>
    <mergeCell ref="G14:J15"/>
    <mergeCell ref="O15:P15"/>
    <mergeCell ref="C19:E19"/>
    <mergeCell ref="Q19:R20"/>
    <mergeCell ref="G20:J22"/>
    <mergeCell ref="O20:P20"/>
    <mergeCell ref="C21:E21"/>
    <mergeCell ref="O21:P21"/>
    <mergeCell ref="Q21:R22"/>
    <mergeCell ref="G25:J26"/>
    <mergeCell ref="B27:F28"/>
    <mergeCell ref="G27:J28"/>
    <mergeCell ref="C22:F22"/>
    <mergeCell ref="B23:F24"/>
    <mergeCell ref="G23:J24"/>
    <mergeCell ref="O41:P41"/>
    <mergeCell ref="B29:F32"/>
    <mergeCell ref="G29:J32"/>
    <mergeCell ref="Q29:R32"/>
    <mergeCell ref="B33:F37"/>
    <mergeCell ref="G33:J37"/>
    <mergeCell ref="Q33:R33"/>
    <mergeCell ref="Q37:R37"/>
    <mergeCell ref="B38:F39"/>
    <mergeCell ref="G38:J39"/>
    <mergeCell ref="L39:M39"/>
    <mergeCell ref="B40:F41"/>
    <mergeCell ref="G40:J41"/>
    <mergeCell ref="B42:F44"/>
    <mergeCell ref="G42:J44"/>
    <mergeCell ref="Q42:R44"/>
    <mergeCell ref="B45:F46"/>
    <mergeCell ref="G45:J46"/>
    <mergeCell ref="N49:N50"/>
    <mergeCell ref="O49:O50"/>
    <mergeCell ref="B51:F52"/>
    <mergeCell ref="G51:J52"/>
    <mergeCell ref="B47:F48"/>
    <mergeCell ref="G47:J48"/>
    <mergeCell ref="B49:F50"/>
    <mergeCell ref="G49:J50"/>
    <mergeCell ref="K49:K50"/>
    <mergeCell ref="L49:L5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FE63-5DCA-4291-9897-2FC4AFA66CCB}">
  <dimension ref="B2:BH95"/>
  <sheetViews>
    <sheetView topLeftCell="A78" zoomScale="70" zoomScaleNormal="70" workbookViewId="0">
      <selection activeCell="AU26" sqref="AU26"/>
    </sheetView>
  </sheetViews>
  <sheetFormatPr defaultColWidth="8.85546875" defaultRowHeight="14.45"/>
  <cols>
    <col min="1" max="1" width="5.7109375" customWidth="1"/>
    <col min="3" max="3" width="16.140625" customWidth="1"/>
    <col min="4" max="4" width="51.140625" customWidth="1"/>
    <col min="5" max="5" width="29.7109375" customWidth="1"/>
    <col min="6" max="6" width="23.42578125" customWidth="1"/>
    <col min="7" max="7" width="31.28515625" customWidth="1"/>
    <col min="8" max="8" width="27.28515625" customWidth="1"/>
    <col min="9" max="13" width="26.28515625" customWidth="1"/>
    <col min="14" max="15" width="9.7109375" customWidth="1"/>
    <col min="16" max="16" width="2.42578125" customWidth="1"/>
    <col min="17" max="18" width="9.7109375" customWidth="1"/>
    <col min="19" max="19" width="3.140625" customWidth="1"/>
    <col min="20" max="21" width="9.7109375" customWidth="1"/>
    <col min="22" max="22" width="1.85546875" customWidth="1"/>
    <col min="23" max="23" width="25.140625" style="13" hidden="1" customWidth="1"/>
    <col min="24" max="24" width="2.140625" customWidth="1"/>
    <col min="25" max="25" width="1.85546875" customWidth="1"/>
    <col min="26" max="26" width="9.140625" style="13"/>
    <col min="27" max="27" width="11.85546875" style="13" customWidth="1"/>
    <col min="28" max="28" width="1.85546875" style="13" customWidth="1"/>
    <col min="29" max="29" width="9.140625" style="13"/>
    <col min="30" max="30" width="11.85546875" style="13" customWidth="1"/>
    <col min="31" max="31" width="2.28515625" style="13" customWidth="1"/>
    <col min="32" max="32" width="9.140625" style="13"/>
    <col min="33" max="33" width="11.85546875" style="13" customWidth="1"/>
    <col min="34" max="35" width="1.42578125" style="13" customWidth="1"/>
    <col min="36" max="37" width="1.42578125" customWidth="1"/>
    <col min="38" max="38" width="22.7109375" customWidth="1"/>
    <col min="45" max="45" width="3" customWidth="1"/>
    <col min="46" max="46" width="22.28515625" customWidth="1"/>
    <col min="52" max="52" width="8.85546875" customWidth="1"/>
    <col min="53" max="53" width="3" customWidth="1"/>
    <col min="54" max="54" width="23" customWidth="1"/>
  </cols>
  <sheetData>
    <row r="2" spans="2:60" ht="7.5" customHeight="1"/>
    <row r="3" spans="2:60" ht="27.75" customHeight="1">
      <c r="B3" s="1646" t="s">
        <v>527</v>
      </c>
      <c r="C3" s="1646"/>
      <c r="D3" s="1646"/>
      <c r="E3" s="1646"/>
      <c r="F3" s="1646"/>
      <c r="G3" s="1646"/>
      <c r="N3" s="1646" t="s">
        <v>528</v>
      </c>
      <c r="O3" s="1646"/>
      <c r="P3" s="1646"/>
      <c r="Q3" s="1646"/>
      <c r="R3" s="1646"/>
      <c r="S3" s="1646"/>
      <c r="T3" s="1646"/>
      <c r="U3" s="1646"/>
      <c r="V3" s="1646"/>
      <c r="W3" s="1646"/>
      <c r="X3" s="1646"/>
      <c r="Y3" s="1646"/>
      <c r="Z3" s="1646"/>
      <c r="AA3" s="1646"/>
      <c r="AB3" s="1646"/>
      <c r="AC3" s="1646"/>
      <c r="AD3" s="1646"/>
      <c r="AE3" s="1646"/>
      <c r="AF3" s="1646"/>
      <c r="AG3" s="1646"/>
      <c r="AL3" s="1629" t="s">
        <v>529</v>
      </c>
      <c r="AM3" s="1629"/>
      <c r="AN3" s="1629"/>
      <c r="AO3" s="1629"/>
      <c r="AP3" s="1629"/>
      <c r="AQ3" s="1629"/>
      <c r="AR3" s="1629"/>
      <c r="AS3" s="98"/>
      <c r="AT3" s="1629" t="s">
        <v>530</v>
      </c>
      <c r="AU3" s="1629"/>
      <c r="AV3" s="1629"/>
      <c r="AW3" s="1629"/>
      <c r="AX3" s="1629"/>
      <c r="AY3" s="1629"/>
      <c r="AZ3" s="1629"/>
      <c r="BB3" s="1628" t="s">
        <v>531</v>
      </c>
      <c r="BC3" s="1628"/>
      <c r="BD3" s="1628"/>
      <c r="BE3" s="1628"/>
      <c r="BF3" s="1628"/>
      <c r="BG3" s="1628"/>
      <c r="BH3" s="1628"/>
    </row>
    <row r="4" spans="2:60" ht="15" thickBot="1">
      <c r="I4" s="46"/>
      <c r="J4" s="46"/>
      <c r="K4" s="46"/>
      <c r="L4" s="46"/>
      <c r="M4" s="46"/>
    </row>
    <row r="5" spans="2:60" ht="15" thickBot="1">
      <c r="B5" s="1657" t="s">
        <v>532</v>
      </c>
      <c r="C5" s="1657" t="s">
        <v>533</v>
      </c>
      <c r="D5" s="1657" t="s">
        <v>534</v>
      </c>
      <c r="E5" s="1670" t="s">
        <v>4</v>
      </c>
      <c r="F5" s="1671"/>
      <c r="G5" s="1672"/>
      <c r="I5" s="46"/>
      <c r="J5" s="46"/>
      <c r="K5" s="46"/>
      <c r="L5" s="46"/>
      <c r="M5" s="46"/>
      <c r="N5" s="64"/>
      <c r="O5" s="65"/>
      <c r="P5" s="65"/>
      <c r="Q5" s="65"/>
      <c r="R5" s="65"/>
      <c r="S5" s="65"/>
      <c r="T5" s="65"/>
      <c r="U5" s="66"/>
      <c r="V5" s="56"/>
      <c r="W5" s="57"/>
      <c r="X5" s="56"/>
      <c r="Y5" s="56"/>
      <c r="Z5" s="70"/>
      <c r="AA5" s="71"/>
      <c r="AB5" s="71"/>
      <c r="AC5" s="71"/>
      <c r="AD5" s="71"/>
      <c r="AE5" s="71"/>
      <c r="AF5" s="71"/>
      <c r="AG5" s="72"/>
      <c r="AL5" s="43">
        <v>7</v>
      </c>
      <c r="AM5" s="41"/>
      <c r="AN5" s="41"/>
      <c r="AO5" s="41"/>
      <c r="AP5" s="41"/>
      <c r="AQ5" s="41"/>
      <c r="AR5" s="42"/>
      <c r="AS5" s="18"/>
      <c r="AT5" s="43">
        <v>7</v>
      </c>
      <c r="AU5" s="41"/>
      <c r="AV5" s="41"/>
      <c r="AW5" s="41"/>
      <c r="AX5" s="41"/>
      <c r="AY5" s="41"/>
      <c r="AZ5" s="42"/>
      <c r="BB5" s="43">
        <v>7</v>
      </c>
      <c r="BC5" s="41"/>
      <c r="BD5" s="41"/>
      <c r="BE5" s="41"/>
      <c r="BF5" s="41"/>
      <c r="BG5" s="41"/>
      <c r="BH5" s="42"/>
    </row>
    <row r="6" spans="2:60" s="18" customFormat="1" ht="22.5" customHeight="1" thickBot="1">
      <c r="B6" s="1658"/>
      <c r="C6" s="1658"/>
      <c r="D6" s="1658"/>
      <c r="E6" s="28" t="s">
        <v>535</v>
      </c>
      <c r="F6" s="28" t="s">
        <v>536</v>
      </c>
      <c r="G6" s="27" t="s">
        <v>537</v>
      </c>
      <c r="H6" s="46" t="s">
        <v>538</v>
      </c>
      <c r="I6" s="46"/>
      <c r="J6" s="46"/>
      <c r="K6" s="46"/>
      <c r="L6" s="46"/>
      <c r="M6" s="46"/>
      <c r="N6" s="73" t="s">
        <v>539</v>
      </c>
      <c r="O6" s="1668" t="s">
        <v>540</v>
      </c>
      <c r="P6" s="1668"/>
      <c r="Q6" s="1668"/>
      <c r="R6" s="1668"/>
      <c r="S6" s="1668"/>
      <c r="T6" s="1668"/>
      <c r="U6" s="1669"/>
      <c r="V6" s="58"/>
      <c r="W6" s="59" t="s">
        <v>538</v>
      </c>
      <c r="X6" s="58"/>
      <c r="Y6" s="58"/>
      <c r="Z6" s="74" t="s">
        <v>539</v>
      </c>
      <c r="AA6" s="1668" t="s">
        <v>541</v>
      </c>
      <c r="AB6" s="1668"/>
      <c r="AC6" s="1668"/>
      <c r="AD6" s="1668"/>
      <c r="AE6" s="1668"/>
      <c r="AF6" s="1668"/>
      <c r="AG6" s="1669"/>
      <c r="AH6" s="13"/>
      <c r="AI6" s="13"/>
      <c r="AL6" s="37" t="s">
        <v>542</v>
      </c>
      <c r="AM6" s="13">
        <v>50</v>
      </c>
      <c r="AN6" s="13">
        <v>100</v>
      </c>
      <c r="AO6" s="13">
        <v>150</v>
      </c>
      <c r="AP6" s="13">
        <v>200</v>
      </c>
      <c r="AQ6" s="13">
        <v>250</v>
      </c>
      <c r="AR6" s="17">
        <v>300</v>
      </c>
      <c r="AS6" s="13"/>
      <c r="AT6" s="37" t="s">
        <v>542</v>
      </c>
      <c r="AU6" s="13">
        <v>50</v>
      </c>
      <c r="AV6" s="13">
        <v>100</v>
      </c>
      <c r="AW6" s="13">
        <v>150</v>
      </c>
      <c r="AX6" s="13">
        <v>200</v>
      </c>
      <c r="AY6" s="13">
        <v>250</v>
      </c>
      <c r="AZ6" s="17">
        <v>300</v>
      </c>
      <c r="BB6" s="37" t="s">
        <v>542</v>
      </c>
      <c r="BC6" s="13">
        <v>50</v>
      </c>
      <c r="BD6" s="13">
        <v>100</v>
      </c>
      <c r="BE6" s="13">
        <v>150</v>
      </c>
      <c r="BF6" s="13">
        <v>200</v>
      </c>
      <c r="BG6" s="13">
        <v>250</v>
      </c>
      <c r="BH6" s="17">
        <v>300</v>
      </c>
    </row>
    <row r="7" spans="2:60" ht="17.25" customHeight="1">
      <c r="B7" s="1661">
        <v>12</v>
      </c>
      <c r="C7" s="1659" t="s">
        <v>543</v>
      </c>
      <c r="D7" s="1" t="s">
        <v>544</v>
      </c>
      <c r="E7" s="22">
        <v>120</v>
      </c>
      <c r="F7" s="22">
        <v>120</v>
      </c>
      <c r="G7" s="16">
        <v>60</v>
      </c>
      <c r="H7" s="47">
        <v>120</v>
      </c>
      <c r="I7" s="46"/>
      <c r="J7" s="46"/>
      <c r="K7" s="46"/>
      <c r="L7" s="46"/>
      <c r="M7" s="46"/>
      <c r="N7" s="34"/>
      <c r="O7" s="13"/>
      <c r="P7" s="13"/>
      <c r="Q7" s="13"/>
      <c r="R7" s="13"/>
      <c r="S7" s="13"/>
      <c r="T7" s="13"/>
      <c r="U7" s="17"/>
      <c r="V7" s="56"/>
      <c r="W7" s="60">
        <v>120</v>
      </c>
      <c r="X7" s="56"/>
      <c r="Y7" s="56"/>
      <c r="Z7" s="34"/>
      <c r="AG7" s="17"/>
      <c r="AL7" s="37" t="s">
        <v>545</v>
      </c>
      <c r="AM7" s="24">
        <v>10</v>
      </c>
      <c r="AN7" s="24">
        <v>8.4</v>
      </c>
      <c r="AO7" s="24">
        <v>6.6</v>
      </c>
      <c r="AP7" s="24">
        <v>5</v>
      </c>
      <c r="AQ7" s="24">
        <v>3.4</v>
      </c>
      <c r="AR7" s="38">
        <v>1.6</v>
      </c>
      <c r="AS7" s="24"/>
      <c r="AT7" s="37" t="s">
        <v>545</v>
      </c>
      <c r="AU7" s="24">
        <v>10</v>
      </c>
      <c r="AV7" s="24">
        <v>8.4</v>
      </c>
      <c r="AW7" s="24">
        <v>6.6</v>
      </c>
      <c r="AX7" s="24">
        <v>5</v>
      </c>
      <c r="AY7" s="24">
        <v>3.4</v>
      </c>
      <c r="AZ7" s="38">
        <v>1.6</v>
      </c>
      <c r="BB7" s="37" t="s">
        <v>545</v>
      </c>
      <c r="BC7" s="24"/>
      <c r="BD7" s="24"/>
      <c r="BE7" s="24"/>
      <c r="BF7" s="24"/>
      <c r="BG7" s="24"/>
      <c r="BH7" s="38"/>
    </row>
    <row r="8" spans="2:60">
      <c r="B8" s="1662"/>
      <c r="C8" s="1660"/>
      <c r="D8" t="s">
        <v>546</v>
      </c>
      <c r="E8" s="30">
        <v>7</v>
      </c>
      <c r="F8" s="30">
        <v>7</v>
      </c>
      <c r="G8" s="32">
        <v>11</v>
      </c>
      <c r="H8" s="31">
        <v>8</v>
      </c>
      <c r="I8" s="46"/>
      <c r="J8" s="46"/>
      <c r="K8" s="46"/>
      <c r="L8" s="46"/>
      <c r="M8" s="46"/>
      <c r="N8" s="44"/>
      <c r="O8" s="46"/>
      <c r="P8" s="46"/>
      <c r="Q8" s="46"/>
      <c r="R8" s="46"/>
      <c r="S8" s="46"/>
      <c r="T8" s="46"/>
      <c r="U8" s="32"/>
      <c r="V8" s="61"/>
      <c r="W8" s="62">
        <v>8</v>
      </c>
      <c r="X8" s="56"/>
      <c r="Y8" s="56"/>
      <c r="Z8" s="34"/>
      <c r="AG8" s="17"/>
      <c r="AL8" s="37"/>
      <c r="AM8" s="24"/>
      <c r="AN8" s="24"/>
      <c r="AO8" s="24"/>
      <c r="AP8" s="24"/>
      <c r="AQ8" s="24"/>
      <c r="AR8" s="38"/>
      <c r="AS8" s="24"/>
      <c r="AT8" s="37"/>
      <c r="AU8" s="24"/>
      <c r="AV8" s="24"/>
      <c r="AW8" s="24"/>
      <c r="AX8" s="24"/>
      <c r="AY8" s="24"/>
      <c r="AZ8" s="38"/>
      <c r="BB8" s="37"/>
      <c r="BC8" s="24"/>
      <c r="BD8" s="24"/>
      <c r="BE8" s="24"/>
      <c r="BF8" s="24"/>
      <c r="BG8" s="24"/>
      <c r="BH8" s="38"/>
    </row>
    <row r="9" spans="2:60">
      <c r="B9" s="1662"/>
      <c r="C9" s="1660"/>
      <c r="D9" t="s">
        <v>547</v>
      </c>
      <c r="E9" s="30">
        <v>16</v>
      </c>
      <c r="F9" s="30">
        <v>16</v>
      </c>
      <c r="G9" s="32">
        <v>16</v>
      </c>
      <c r="H9" s="31">
        <v>11</v>
      </c>
      <c r="I9" s="46"/>
      <c r="J9" s="46"/>
      <c r="K9" s="46"/>
      <c r="L9" s="46"/>
      <c r="M9" s="46"/>
      <c r="N9" s="44"/>
      <c r="O9" s="46"/>
      <c r="P9" s="46"/>
      <c r="Q9" s="46"/>
      <c r="R9" s="46"/>
      <c r="S9" s="46"/>
      <c r="T9" s="46"/>
      <c r="U9" s="32"/>
      <c r="V9" s="61"/>
      <c r="W9" s="62">
        <v>11</v>
      </c>
      <c r="X9" s="56"/>
      <c r="Y9" s="56"/>
      <c r="Z9" s="34"/>
      <c r="AG9" s="17"/>
      <c r="AL9" s="44">
        <v>16</v>
      </c>
      <c r="AM9" s="18"/>
      <c r="AN9" s="18"/>
      <c r="AO9" s="18"/>
      <c r="AP9" s="18"/>
      <c r="AQ9" s="18"/>
      <c r="AR9" s="3"/>
      <c r="AS9" s="18"/>
      <c r="AT9" s="44">
        <v>7</v>
      </c>
      <c r="AU9" s="18"/>
      <c r="AV9" s="18"/>
      <c r="AW9" s="18"/>
      <c r="AX9" s="18"/>
      <c r="AY9" s="18"/>
      <c r="AZ9" s="3"/>
      <c r="BB9" s="44">
        <v>16</v>
      </c>
      <c r="BC9" s="18"/>
      <c r="BD9" s="18"/>
      <c r="BE9" s="18"/>
      <c r="BF9" s="18"/>
      <c r="BG9" s="18"/>
      <c r="BH9" s="3"/>
    </row>
    <row r="10" spans="2:60">
      <c r="B10" s="1662"/>
      <c r="C10" s="1660"/>
      <c r="D10" t="s">
        <v>220</v>
      </c>
      <c r="E10" s="20">
        <v>6</v>
      </c>
      <c r="F10" s="20">
        <v>6.2</v>
      </c>
      <c r="G10" s="17">
        <v>6.5</v>
      </c>
      <c r="H10" s="25">
        <v>6</v>
      </c>
      <c r="I10" s="13"/>
      <c r="J10" s="13"/>
      <c r="K10" s="13"/>
      <c r="L10" s="13"/>
      <c r="M10" s="13"/>
      <c r="N10" s="34">
        <v>6.2</v>
      </c>
      <c r="O10" s="13">
        <v>0.21</v>
      </c>
      <c r="P10" s="13"/>
      <c r="Q10" s="13"/>
      <c r="R10" s="13">
        <v>3.83</v>
      </c>
      <c r="S10" s="13"/>
      <c r="T10" s="13"/>
      <c r="U10" s="17">
        <v>5.42</v>
      </c>
      <c r="V10" s="56"/>
      <c r="W10" s="60">
        <v>6</v>
      </c>
      <c r="X10" s="56"/>
      <c r="Y10" s="56"/>
      <c r="Z10" s="34">
        <v>6.3</v>
      </c>
      <c r="AA10" s="13">
        <v>5.3</v>
      </c>
      <c r="AC10" s="13">
        <v>6.3</v>
      </c>
      <c r="AD10" s="13">
        <v>5.63</v>
      </c>
      <c r="AF10" s="13">
        <v>6.3</v>
      </c>
      <c r="AG10" s="17">
        <v>6.06</v>
      </c>
      <c r="AL10" s="37" t="s">
        <v>542</v>
      </c>
      <c r="AM10" s="13">
        <v>50</v>
      </c>
      <c r="AN10" s="13">
        <v>100</v>
      </c>
      <c r="AO10" s="13">
        <v>150</v>
      </c>
      <c r="AP10" s="13">
        <v>200</v>
      </c>
      <c r="AQ10" s="13">
        <v>250</v>
      </c>
      <c r="AR10" s="17">
        <v>300</v>
      </c>
      <c r="AS10" s="13"/>
      <c r="AT10" s="37" t="s">
        <v>542</v>
      </c>
      <c r="AU10" s="13">
        <v>50</v>
      </c>
      <c r="AV10" s="13">
        <v>100</v>
      </c>
      <c r="AW10" s="13">
        <v>150</v>
      </c>
      <c r="AX10" s="13">
        <v>200</v>
      </c>
      <c r="AY10" s="13">
        <v>250</v>
      </c>
      <c r="AZ10" s="17">
        <v>300</v>
      </c>
      <c r="BB10" s="37" t="s">
        <v>542</v>
      </c>
      <c r="BC10" s="13">
        <v>50</v>
      </c>
      <c r="BD10" s="13">
        <v>100</v>
      </c>
      <c r="BE10" s="13">
        <v>150</v>
      </c>
      <c r="BF10" s="13">
        <v>200</v>
      </c>
      <c r="BG10" s="13">
        <v>250</v>
      </c>
      <c r="BH10" s="17">
        <v>300</v>
      </c>
    </row>
    <row r="11" spans="2:60" ht="15" thickBot="1">
      <c r="B11" s="1662"/>
      <c r="C11" s="1660"/>
      <c r="D11" t="s">
        <v>548</v>
      </c>
      <c r="E11" s="19">
        <v>3.86</v>
      </c>
      <c r="F11" s="19">
        <v>3.86</v>
      </c>
      <c r="G11" s="17">
        <v>12.97</v>
      </c>
      <c r="H11" s="24">
        <v>6.7</v>
      </c>
      <c r="I11" s="13"/>
      <c r="J11" s="13"/>
      <c r="K11" s="13"/>
      <c r="L11" s="13"/>
      <c r="M11" s="13"/>
      <c r="N11" s="34">
        <v>9.33</v>
      </c>
      <c r="O11" s="46">
        <v>9.3699999999999992</v>
      </c>
      <c r="P11" s="13"/>
      <c r="Q11" s="13">
        <v>3.52</v>
      </c>
      <c r="R11" s="46">
        <v>3.82</v>
      </c>
      <c r="S11" s="13"/>
      <c r="T11" s="13">
        <v>2.6</v>
      </c>
      <c r="U11" s="32">
        <v>2.95</v>
      </c>
      <c r="V11" s="56"/>
      <c r="W11" s="60">
        <v>6.7</v>
      </c>
      <c r="X11" s="56"/>
      <c r="Y11" s="56"/>
      <c r="Z11" s="34">
        <v>8.59</v>
      </c>
      <c r="AA11" s="46">
        <v>8.85</v>
      </c>
      <c r="AC11" s="13">
        <v>17.309999999999999</v>
      </c>
      <c r="AD11" s="46">
        <v>12.72</v>
      </c>
      <c r="AF11" s="13">
        <v>14.61</v>
      </c>
      <c r="AG11" s="32">
        <v>15.04</v>
      </c>
      <c r="AL11" s="2" t="s">
        <v>549</v>
      </c>
      <c r="AM11" s="39">
        <v>100</v>
      </c>
      <c r="AN11" s="39">
        <v>70</v>
      </c>
      <c r="AO11" s="39">
        <v>30</v>
      </c>
      <c r="AP11" s="39">
        <v>20</v>
      </c>
      <c r="AQ11" s="39">
        <v>10</v>
      </c>
      <c r="AR11" s="40">
        <v>0</v>
      </c>
      <c r="AS11" s="24"/>
      <c r="AT11" s="2" t="s">
        <v>549</v>
      </c>
      <c r="AU11" s="39">
        <v>300</v>
      </c>
      <c r="AV11" s="39">
        <v>280</v>
      </c>
      <c r="AW11" s="39">
        <v>250</v>
      </c>
      <c r="AX11" s="39">
        <v>200</v>
      </c>
      <c r="AY11" s="39">
        <v>170</v>
      </c>
      <c r="AZ11" s="40">
        <v>140</v>
      </c>
      <c r="BB11" s="2" t="s">
        <v>549</v>
      </c>
      <c r="BC11" s="39"/>
      <c r="BD11" s="39"/>
      <c r="BE11" s="39"/>
      <c r="BF11" s="39"/>
      <c r="BG11" s="39"/>
      <c r="BH11" s="40"/>
    </row>
    <row r="12" spans="2:60" ht="15" thickBot="1">
      <c r="B12" s="1662"/>
      <c r="C12" s="1660"/>
      <c r="D12" t="s">
        <v>550</v>
      </c>
      <c r="E12" s="19">
        <v>2</v>
      </c>
      <c r="F12" s="19">
        <v>2</v>
      </c>
      <c r="G12" s="17">
        <v>2</v>
      </c>
      <c r="H12" s="24">
        <v>2</v>
      </c>
      <c r="I12" s="13"/>
      <c r="J12" s="13"/>
      <c r="K12" s="13"/>
      <c r="L12" s="13"/>
      <c r="M12" s="13"/>
      <c r="N12" s="34"/>
      <c r="O12" s="46"/>
      <c r="P12" s="13"/>
      <c r="Q12" s="13"/>
      <c r="R12" s="46"/>
      <c r="S12" s="13"/>
      <c r="T12" s="13"/>
      <c r="U12" s="32"/>
      <c r="V12" s="56"/>
      <c r="W12" s="60">
        <v>2</v>
      </c>
      <c r="X12" s="56"/>
      <c r="Y12" s="56"/>
      <c r="Z12" s="34"/>
      <c r="AA12" s="46"/>
      <c r="AD12" s="46"/>
      <c r="AG12" s="32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B12" s="18"/>
      <c r="BC12" s="18"/>
      <c r="BD12" s="18"/>
      <c r="BE12" s="18"/>
      <c r="BF12" s="18"/>
      <c r="BG12" s="18"/>
      <c r="BH12" s="18"/>
    </row>
    <row r="13" spans="2:60">
      <c r="B13" s="1662"/>
      <c r="C13" s="1660"/>
      <c r="D13" t="s">
        <v>551</v>
      </c>
      <c r="E13" s="19">
        <v>14.37</v>
      </c>
      <c r="F13" s="19">
        <v>14.37</v>
      </c>
      <c r="G13" s="17">
        <v>45.58</v>
      </c>
      <c r="H13" s="24">
        <v>152.05000000000001</v>
      </c>
      <c r="I13" s="13"/>
      <c r="J13" s="13"/>
      <c r="K13" s="13"/>
      <c r="L13" s="13"/>
      <c r="M13" s="13"/>
      <c r="N13" s="34">
        <v>87.72</v>
      </c>
      <c r="O13" s="46">
        <v>87.72</v>
      </c>
      <c r="P13" s="13"/>
      <c r="Q13" s="13">
        <v>10.91</v>
      </c>
      <c r="R13" s="46">
        <v>10.91</v>
      </c>
      <c r="S13" s="13"/>
      <c r="T13" s="13">
        <v>6.63</v>
      </c>
      <c r="U13" s="32">
        <v>6.63</v>
      </c>
      <c r="V13" s="56"/>
      <c r="W13" s="60">
        <v>152.05000000000001</v>
      </c>
      <c r="X13" s="56"/>
      <c r="Y13" s="56"/>
      <c r="Z13" s="34">
        <v>118.4</v>
      </c>
      <c r="AA13" s="46">
        <v>118.4</v>
      </c>
      <c r="AC13" s="13">
        <v>112.81</v>
      </c>
      <c r="AD13" s="46">
        <v>112.81</v>
      </c>
      <c r="AF13" s="13">
        <v>79.260000000000005</v>
      </c>
      <c r="AG13" s="32">
        <v>79.260000000000005</v>
      </c>
      <c r="AL13" s="43">
        <v>8</v>
      </c>
      <c r="AM13" s="41"/>
      <c r="AN13" s="41"/>
      <c r="AO13" s="41"/>
      <c r="AP13" s="41"/>
      <c r="AQ13" s="41"/>
      <c r="AR13" s="42"/>
      <c r="AS13" s="18"/>
      <c r="AT13" s="43">
        <v>8</v>
      </c>
      <c r="AU13" s="41"/>
      <c r="AV13" s="41"/>
      <c r="AW13" s="41"/>
      <c r="AX13" s="41"/>
      <c r="AY13" s="41"/>
      <c r="AZ13" s="42"/>
      <c r="BB13" s="43">
        <v>8</v>
      </c>
      <c r="BC13" s="41"/>
      <c r="BD13" s="41"/>
      <c r="BE13" s="41"/>
      <c r="BF13" s="41"/>
      <c r="BG13" s="41"/>
      <c r="BH13" s="42"/>
    </row>
    <row r="14" spans="2:60">
      <c r="B14" s="1662"/>
      <c r="C14" s="1660"/>
      <c r="D14" t="s">
        <v>552</v>
      </c>
      <c r="E14" s="19">
        <v>350</v>
      </c>
      <c r="F14" s="19">
        <v>350</v>
      </c>
      <c r="G14" s="17">
        <v>270</v>
      </c>
      <c r="H14" s="24">
        <v>350</v>
      </c>
      <c r="I14" s="13"/>
      <c r="J14" s="13"/>
      <c r="K14" s="13"/>
      <c r="L14" s="13"/>
      <c r="M14" s="13"/>
      <c r="N14" s="34">
        <v>350</v>
      </c>
      <c r="O14" s="46">
        <v>71.260000000000005</v>
      </c>
      <c r="P14" s="13"/>
      <c r="Q14" s="13"/>
      <c r="R14" s="46">
        <v>248.2</v>
      </c>
      <c r="S14" s="13"/>
      <c r="T14" s="13"/>
      <c r="U14" s="32">
        <v>278</v>
      </c>
      <c r="V14" s="56"/>
      <c r="W14" s="60">
        <v>350</v>
      </c>
      <c r="X14" s="56"/>
      <c r="Y14" s="56"/>
      <c r="Z14" s="34">
        <v>270</v>
      </c>
      <c r="AA14" s="46">
        <v>20.48</v>
      </c>
      <c r="AD14" s="46">
        <v>41.6</v>
      </c>
      <c r="AG14" s="32">
        <v>96.29</v>
      </c>
      <c r="AL14" s="37" t="s">
        <v>542</v>
      </c>
      <c r="AM14" s="13">
        <v>50</v>
      </c>
      <c r="AN14" s="13">
        <v>100</v>
      </c>
      <c r="AO14" s="13">
        <v>150</v>
      </c>
      <c r="AP14" s="13">
        <v>200</v>
      </c>
      <c r="AQ14" s="13">
        <v>250</v>
      </c>
      <c r="AR14" s="17">
        <v>300</v>
      </c>
      <c r="AS14" s="13"/>
      <c r="AT14" s="37" t="s">
        <v>542</v>
      </c>
      <c r="AU14" s="13">
        <v>50</v>
      </c>
      <c r="AV14" s="13">
        <v>100</v>
      </c>
      <c r="AW14" s="13">
        <v>150</v>
      </c>
      <c r="AX14" s="13">
        <v>200</v>
      </c>
      <c r="AY14" s="13">
        <v>250</v>
      </c>
      <c r="AZ14" s="17">
        <v>300</v>
      </c>
      <c r="BB14" s="37" t="s">
        <v>542</v>
      </c>
      <c r="BC14" s="13">
        <v>50</v>
      </c>
      <c r="BD14" s="13">
        <v>100</v>
      </c>
      <c r="BE14" s="13">
        <v>150</v>
      </c>
      <c r="BF14" s="13">
        <v>200</v>
      </c>
      <c r="BG14" s="13">
        <v>250</v>
      </c>
      <c r="BH14" s="17">
        <v>300</v>
      </c>
    </row>
    <row r="15" spans="2:60" s="13" customFormat="1" ht="29.45" thickBot="1">
      <c r="B15" s="1663"/>
      <c r="C15" s="1664"/>
      <c r="D15" s="14" t="s">
        <v>553</v>
      </c>
      <c r="E15" s="23" t="s">
        <v>554</v>
      </c>
      <c r="F15" s="23" t="s">
        <v>554</v>
      </c>
      <c r="G15" s="15" t="s">
        <v>554</v>
      </c>
      <c r="H15" s="29" t="s">
        <v>554</v>
      </c>
      <c r="I15" s="21"/>
      <c r="J15" s="21"/>
      <c r="K15" s="21"/>
      <c r="L15" s="21"/>
      <c r="M15" s="21"/>
      <c r="N15" s="67"/>
      <c r="O15" s="21"/>
      <c r="P15" s="21"/>
      <c r="Q15" s="21"/>
      <c r="R15" s="21"/>
      <c r="S15" s="21"/>
      <c r="T15" s="21"/>
      <c r="U15" s="68"/>
      <c r="V15" s="57"/>
      <c r="W15" s="63" t="s">
        <v>554</v>
      </c>
      <c r="X15" s="57"/>
      <c r="Y15" s="57"/>
      <c r="Z15" s="34"/>
      <c r="AG15" s="17"/>
      <c r="AL15" s="37" t="s">
        <v>545</v>
      </c>
      <c r="AM15" s="33">
        <v>11.8</v>
      </c>
      <c r="AN15" s="33">
        <v>9.1999999999999993</v>
      </c>
      <c r="AO15" s="33">
        <v>6.6</v>
      </c>
      <c r="AP15" s="33">
        <v>5</v>
      </c>
      <c r="AQ15" s="33">
        <v>3</v>
      </c>
      <c r="AR15" s="463">
        <v>1.6</v>
      </c>
      <c r="AS15" s="24"/>
      <c r="AT15" s="37" t="s">
        <v>545</v>
      </c>
      <c r="AU15" s="33">
        <v>10</v>
      </c>
      <c r="AV15" s="33">
        <v>33</v>
      </c>
      <c r="AW15" s="33">
        <v>30</v>
      </c>
      <c r="AX15" s="33">
        <v>28</v>
      </c>
      <c r="AY15" s="33">
        <v>25</v>
      </c>
      <c r="AZ15" s="463">
        <v>20</v>
      </c>
      <c r="BB15" s="37" t="s">
        <v>545</v>
      </c>
      <c r="BC15" s="24">
        <v>11.8</v>
      </c>
      <c r="BD15" s="24">
        <v>9.1999999999999993</v>
      </c>
      <c r="BE15" s="24">
        <v>6.6</v>
      </c>
      <c r="BF15" s="24">
        <v>5.8</v>
      </c>
      <c r="BG15" s="24">
        <v>4</v>
      </c>
      <c r="BH15" s="38">
        <v>1.8</v>
      </c>
    </row>
    <row r="16" spans="2:60">
      <c r="B16" s="1661">
        <v>13</v>
      </c>
      <c r="C16" s="1659" t="s">
        <v>555</v>
      </c>
      <c r="D16" s="1" t="s">
        <v>544</v>
      </c>
      <c r="E16" s="22">
        <v>60</v>
      </c>
      <c r="F16" s="22">
        <v>60</v>
      </c>
      <c r="G16" s="16">
        <v>60</v>
      </c>
      <c r="H16" s="24">
        <v>60</v>
      </c>
      <c r="I16" s="13"/>
      <c r="J16" s="13"/>
      <c r="K16" s="13"/>
      <c r="L16" s="13"/>
      <c r="M16" s="13"/>
      <c r="N16" s="34"/>
      <c r="O16" s="13"/>
      <c r="P16" s="13"/>
      <c r="Q16" s="13"/>
      <c r="R16" s="13"/>
      <c r="S16" s="13"/>
      <c r="T16" s="13"/>
      <c r="U16" s="17"/>
      <c r="V16" s="56"/>
      <c r="W16" s="60">
        <v>60</v>
      </c>
      <c r="X16" s="56"/>
      <c r="Y16" s="56"/>
      <c r="Z16" s="34"/>
      <c r="AG16" s="17"/>
      <c r="AL16" s="45"/>
      <c r="AM16" s="18"/>
      <c r="AN16" s="18"/>
      <c r="AO16" s="18"/>
      <c r="AP16" s="18"/>
      <c r="AQ16" s="18"/>
      <c r="AR16" s="3"/>
      <c r="AS16" s="18"/>
      <c r="AT16" s="45"/>
      <c r="AU16" s="18"/>
      <c r="AV16" s="18"/>
      <c r="AW16" s="18"/>
      <c r="AX16" s="18"/>
      <c r="AY16" s="18"/>
      <c r="AZ16" s="3"/>
      <c r="BB16" s="45"/>
      <c r="BC16" s="18"/>
      <c r="BD16" s="18"/>
      <c r="BE16" s="18"/>
      <c r="BF16" s="18"/>
      <c r="BG16" s="18"/>
      <c r="BH16" s="3"/>
    </row>
    <row r="17" spans="2:60">
      <c r="B17" s="1662"/>
      <c r="C17" s="1660"/>
      <c r="D17" t="s">
        <v>546</v>
      </c>
      <c r="E17" s="30">
        <v>8</v>
      </c>
      <c r="F17" s="30">
        <v>8</v>
      </c>
      <c r="G17" s="32">
        <v>14</v>
      </c>
      <c r="H17" s="31">
        <v>10</v>
      </c>
      <c r="I17" s="46"/>
      <c r="J17" s="46"/>
      <c r="K17" s="46"/>
      <c r="L17" s="46"/>
      <c r="M17" s="46"/>
      <c r="N17" s="44"/>
      <c r="O17" s="46"/>
      <c r="P17" s="46"/>
      <c r="Q17" s="46"/>
      <c r="R17" s="46"/>
      <c r="S17" s="46"/>
      <c r="T17" s="46"/>
      <c r="U17" s="32"/>
      <c r="V17" s="61"/>
      <c r="W17" s="62">
        <v>10</v>
      </c>
      <c r="X17" s="56"/>
      <c r="Y17" s="56"/>
      <c r="Z17" s="34"/>
      <c r="AG17" s="17"/>
      <c r="AL17" s="44">
        <v>15</v>
      </c>
      <c r="AM17" s="18"/>
      <c r="AN17" s="18"/>
      <c r="AO17" s="18"/>
      <c r="AP17" s="18"/>
      <c r="AQ17" s="18"/>
      <c r="AR17" s="3"/>
      <c r="AS17" s="18"/>
      <c r="AT17" s="44">
        <v>8</v>
      </c>
      <c r="AU17" s="18"/>
      <c r="AV17" s="18"/>
      <c r="AW17" s="18"/>
      <c r="AX17" s="18"/>
      <c r="AY17" s="18"/>
      <c r="AZ17" s="3"/>
      <c r="BB17" s="44">
        <v>15</v>
      </c>
      <c r="BC17" s="18"/>
      <c r="BD17" s="18"/>
      <c r="BE17" s="18"/>
      <c r="BF17" s="18"/>
      <c r="BG17" s="18"/>
      <c r="BH17" s="3"/>
    </row>
    <row r="18" spans="2:60">
      <c r="B18" s="1662"/>
      <c r="C18" s="1660"/>
      <c r="D18" t="s">
        <v>547</v>
      </c>
      <c r="E18" s="30">
        <v>15</v>
      </c>
      <c r="F18" s="30">
        <v>15</v>
      </c>
      <c r="G18" s="32">
        <v>15</v>
      </c>
      <c r="H18" s="31">
        <v>13</v>
      </c>
      <c r="I18" s="46"/>
      <c r="J18" s="46"/>
      <c r="K18" s="46"/>
      <c r="L18" s="46"/>
      <c r="M18" s="46"/>
      <c r="N18" s="44"/>
      <c r="O18" s="46"/>
      <c r="P18" s="46"/>
      <c r="Q18" s="46"/>
      <c r="R18" s="46"/>
      <c r="S18" s="46"/>
      <c r="T18" s="46"/>
      <c r="U18" s="32"/>
      <c r="V18" s="61"/>
      <c r="W18" s="62">
        <v>13</v>
      </c>
      <c r="X18" s="56"/>
      <c r="Y18" s="56"/>
      <c r="Z18" s="34"/>
      <c r="AG18" s="17"/>
      <c r="AL18" s="37" t="s">
        <v>542</v>
      </c>
      <c r="AM18" s="13">
        <v>50</v>
      </c>
      <c r="AN18" s="13">
        <v>100</v>
      </c>
      <c r="AO18" s="13">
        <v>150</v>
      </c>
      <c r="AP18" s="13">
        <v>200</v>
      </c>
      <c r="AQ18" s="13">
        <v>250</v>
      </c>
      <c r="AR18" s="17">
        <v>300</v>
      </c>
      <c r="AS18" s="13"/>
      <c r="AT18" s="37" t="s">
        <v>542</v>
      </c>
      <c r="AU18" s="13">
        <v>50</v>
      </c>
      <c r="AV18" s="13">
        <v>100</v>
      </c>
      <c r="AW18" s="13">
        <v>150</v>
      </c>
      <c r="AX18" s="13">
        <v>200</v>
      </c>
      <c r="AY18" s="13">
        <v>250</v>
      </c>
      <c r="AZ18" s="17">
        <v>300</v>
      </c>
      <c r="BB18" s="37" t="s">
        <v>542</v>
      </c>
      <c r="BC18" s="13">
        <v>50</v>
      </c>
      <c r="BD18" s="13">
        <v>100</v>
      </c>
      <c r="BE18" s="13">
        <v>150</v>
      </c>
      <c r="BF18" s="13">
        <v>200</v>
      </c>
      <c r="BG18" s="13">
        <v>250</v>
      </c>
      <c r="BH18" s="17">
        <v>300</v>
      </c>
    </row>
    <row r="19" spans="2:60" ht="15" thickBot="1">
      <c r="B19" s="1662"/>
      <c r="C19" s="1660"/>
      <c r="D19" t="s">
        <v>220</v>
      </c>
      <c r="E19" s="20">
        <v>3</v>
      </c>
      <c r="F19" s="20">
        <v>3</v>
      </c>
      <c r="G19" s="17">
        <v>5</v>
      </c>
      <c r="H19" s="25">
        <v>2.5</v>
      </c>
      <c r="I19" s="13"/>
      <c r="J19" s="13"/>
      <c r="K19" s="13"/>
      <c r="L19" s="13"/>
      <c r="M19" s="13"/>
      <c r="N19" s="34">
        <v>3</v>
      </c>
      <c r="O19" s="13">
        <v>0.03</v>
      </c>
      <c r="P19" s="13"/>
      <c r="Q19" s="13"/>
      <c r="R19" s="13">
        <v>1.36</v>
      </c>
      <c r="S19" s="13"/>
      <c r="T19" s="13"/>
      <c r="U19" s="17">
        <v>1.52</v>
      </c>
      <c r="V19" s="56"/>
      <c r="W19" s="60">
        <v>2.5</v>
      </c>
      <c r="X19" s="56"/>
      <c r="Y19" s="56"/>
      <c r="Z19" s="34">
        <v>5</v>
      </c>
      <c r="AC19" s="13">
        <v>5</v>
      </c>
      <c r="AG19" s="17"/>
      <c r="AL19" s="2" t="s">
        <v>549</v>
      </c>
      <c r="AM19" s="39">
        <v>90</v>
      </c>
      <c r="AN19" s="39">
        <v>70</v>
      </c>
      <c r="AO19" s="39">
        <v>55</v>
      </c>
      <c r="AP19" s="39">
        <v>40</v>
      </c>
      <c r="AQ19" s="39">
        <v>25</v>
      </c>
      <c r="AR19" s="40">
        <v>10</v>
      </c>
      <c r="AS19" s="24"/>
      <c r="AT19" s="2" t="s">
        <v>549</v>
      </c>
      <c r="AU19" s="39">
        <v>300</v>
      </c>
      <c r="AV19" s="39">
        <v>240</v>
      </c>
      <c r="AW19" s="39">
        <v>180</v>
      </c>
      <c r="AX19" s="39">
        <v>120</v>
      </c>
      <c r="AY19" s="39">
        <v>80</v>
      </c>
      <c r="AZ19" s="40">
        <v>40</v>
      </c>
      <c r="BB19" s="2" t="s">
        <v>549</v>
      </c>
      <c r="BC19" s="39"/>
      <c r="BD19" s="39"/>
      <c r="BE19" s="39"/>
      <c r="BF19" s="39"/>
      <c r="BG19" s="39"/>
      <c r="BH19" s="40"/>
    </row>
    <row r="20" spans="2:60" ht="15" thickBot="1">
      <c r="B20" s="1662"/>
      <c r="C20" s="1660"/>
      <c r="D20" t="s">
        <v>548</v>
      </c>
      <c r="E20" s="19">
        <v>7.13</v>
      </c>
      <c r="F20" s="19">
        <v>7.13</v>
      </c>
      <c r="G20" s="17">
        <v>17.14</v>
      </c>
      <c r="H20" s="24">
        <v>9.2899999999999991</v>
      </c>
      <c r="I20" s="13"/>
      <c r="J20" s="13"/>
      <c r="K20" s="13"/>
      <c r="L20" s="13"/>
      <c r="M20" s="13"/>
      <c r="N20" s="34">
        <v>2.4900000000000002</v>
      </c>
      <c r="O20" s="46">
        <v>2.95</v>
      </c>
      <c r="P20" s="13"/>
      <c r="Q20" s="13">
        <v>4.4800000000000004</v>
      </c>
      <c r="R20" s="46">
        <v>4.63</v>
      </c>
      <c r="S20" s="13"/>
      <c r="T20" s="13">
        <v>4.13</v>
      </c>
      <c r="U20" s="32">
        <v>4.42</v>
      </c>
      <c r="V20" s="56"/>
      <c r="W20" s="60">
        <v>9.2899999999999991</v>
      </c>
      <c r="X20" s="56"/>
      <c r="Y20" s="56"/>
      <c r="Z20" s="34">
        <v>15.64</v>
      </c>
      <c r="AA20" s="46">
        <v>16.55</v>
      </c>
      <c r="AC20" s="13">
        <v>16.32</v>
      </c>
      <c r="AD20" s="46">
        <v>16.440000000000001</v>
      </c>
      <c r="AG20" s="17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2:60">
      <c r="B21" s="1662"/>
      <c r="C21" s="1660"/>
      <c r="D21" t="s">
        <v>550</v>
      </c>
      <c r="E21" s="19">
        <v>2</v>
      </c>
      <c r="F21" s="19">
        <v>2</v>
      </c>
      <c r="G21" s="17">
        <v>2</v>
      </c>
      <c r="H21" s="24">
        <v>2.5</v>
      </c>
      <c r="I21" s="13"/>
      <c r="J21" s="13"/>
      <c r="K21" s="13"/>
      <c r="L21" s="13"/>
      <c r="M21" s="13"/>
      <c r="N21" s="34"/>
      <c r="O21" s="46"/>
      <c r="P21" s="13"/>
      <c r="Q21" s="13"/>
      <c r="R21" s="46"/>
      <c r="S21" s="13"/>
      <c r="T21" s="13"/>
      <c r="U21" s="32"/>
      <c r="V21" s="56"/>
      <c r="W21" s="60">
        <v>2.5</v>
      </c>
      <c r="X21" s="56"/>
      <c r="Y21" s="56"/>
      <c r="Z21" s="34"/>
      <c r="AA21" s="46"/>
      <c r="AD21" s="46"/>
      <c r="AG21" s="17"/>
      <c r="AL21" s="43">
        <v>10</v>
      </c>
      <c r="AM21" s="41"/>
      <c r="AN21" s="41"/>
      <c r="AO21" s="41"/>
      <c r="AP21" s="41"/>
      <c r="AQ21" s="41"/>
      <c r="AR21" s="42"/>
      <c r="AS21" s="18"/>
      <c r="AT21" s="43">
        <v>9</v>
      </c>
      <c r="AU21" s="41"/>
      <c r="AV21" s="41"/>
      <c r="AW21" s="41"/>
      <c r="AX21" s="41"/>
      <c r="AY21" s="41"/>
      <c r="AZ21" s="42"/>
      <c r="BB21" s="43">
        <v>9</v>
      </c>
      <c r="BC21" s="41"/>
      <c r="BD21" s="41"/>
      <c r="BE21" s="41"/>
      <c r="BF21" s="41"/>
      <c r="BG21" s="41"/>
      <c r="BH21" s="42"/>
    </row>
    <row r="22" spans="2:60">
      <c r="B22" s="1662"/>
      <c r="C22" s="1660"/>
      <c r="D22" t="s">
        <v>551</v>
      </c>
      <c r="E22" s="19">
        <v>42.37</v>
      </c>
      <c r="F22" s="19">
        <v>42.37</v>
      </c>
      <c r="G22" s="17">
        <v>29.4</v>
      </c>
      <c r="H22" s="24">
        <v>42.16</v>
      </c>
      <c r="I22" s="13"/>
      <c r="J22" s="13"/>
      <c r="K22" s="13"/>
      <c r="L22" s="13"/>
      <c r="M22" s="13"/>
      <c r="N22" s="34">
        <v>102.38</v>
      </c>
      <c r="O22" s="46">
        <v>102.38</v>
      </c>
      <c r="P22" s="13"/>
      <c r="Q22" s="13">
        <v>36.869999999999997</v>
      </c>
      <c r="R22" s="46">
        <v>36.869999999999997</v>
      </c>
      <c r="S22" s="13"/>
      <c r="T22" s="13">
        <v>33.630000000000003</v>
      </c>
      <c r="U22" s="32">
        <v>33.630000000000003</v>
      </c>
      <c r="V22" s="56"/>
      <c r="W22" s="60">
        <v>42.16</v>
      </c>
      <c r="X22" s="56"/>
      <c r="Y22" s="56"/>
      <c r="Z22" s="34">
        <v>23.81</v>
      </c>
      <c r="AA22" s="46">
        <v>23.81</v>
      </c>
      <c r="AC22" s="13">
        <v>26.73</v>
      </c>
      <c r="AD22" s="46">
        <v>26.73</v>
      </c>
      <c r="AG22" s="17"/>
      <c r="AL22" s="37" t="s">
        <v>542</v>
      </c>
      <c r="AM22" s="13">
        <v>50</v>
      </c>
      <c r="AN22" s="13">
        <v>100</v>
      </c>
      <c r="AO22" s="13">
        <v>150</v>
      </c>
      <c r="AP22" s="13">
        <v>200</v>
      </c>
      <c r="AQ22" s="13">
        <v>250</v>
      </c>
      <c r="AR22" s="17">
        <v>300</v>
      </c>
      <c r="AS22" s="13"/>
      <c r="AT22" s="37" t="s">
        <v>542</v>
      </c>
      <c r="AU22" s="13">
        <v>50</v>
      </c>
      <c r="AV22" s="13">
        <v>100</v>
      </c>
      <c r="AW22" s="13">
        <v>150</v>
      </c>
      <c r="AX22" s="13">
        <v>200</v>
      </c>
      <c r="AY22" s="13">
        <v>250</v>
      </c>
      <c r="AZ22" s="17">
        <v>300</v>
      </c>
      <c r="BB22" s="37" t="s">
        <v>542</v>
      </c>
      <c r="BC22" s="13">
        <v>50</v>
      </c>
      <c r="BD22" s="13">
        <v>100</v>
      </c>
      <c r="BE22" s="13">
        <v>150</v>
      </c>
      <c r="BF22" s="13">
        <v>200</v>
      </c>
      <c r="BG22" s="13">
        <v>250</v>
      </c>
      <c r="BH22" s="17">
        <v>300</v>
      </c>
    </row>
    <row r="23" spans="2:60">
      <c r="B23" s="1662"/>
      <c r="C23" s="1660"/>
      <c r="D23" t="s">
        <v>556</v>
      </c>
      <c r="E23" s="20">
        <v>3</v>
      </c>
      <c r="F23" s="20">
        <v>3</v>
      </c>
      <c r="G23" s="17">
        <v>5</v>
      </c>
      <c r="H23" s="25">
        <v>2</v>
      </c>
      <c r="I23" s="13"/>
      <c r="J23" s="13"/>
      <c r="K23" s="13"/>
      <c r="L23" s="13"/>
      <c r="M23" s="13"/>
      <c r="N23" s="34"/>
      <c r="O23" s="46"/>
      <c r="P23" s="13"/>
      <c r="Q23" s="13"/>
      <c r="R23" s="46"/>
      <c r="S23" s="13"/>
      <c r="T23" s="13"/>
      <c r="U23" s="32"/>
      <c r="V23" s="56"/>
      <c r="W23" s="60">
        <v>2</v>
      </c>
      <c r="X23" s="56"/>
      <c r="Y23" s="56"/>
      <c r="Z23" s="34"/>
      <c r="AA23" s="46"/>
      <c r="AD23" s="46"/>
      <c r="AG23" s="17"/>
      <c r="AL23" s="37" t="s">
        <v>545</v>
      </c>
      <c r="AM23" s="24">
        <v>15</v>
      </c>
      <c r="AN23" s="24">
        <v>12.6</v>
      </c>
      <c r="AO23" s="24">
        <v>10</v>
      </c>
      <c r="AP23" s="24">
        <v>6.6</v>
      </c>
      <c r="AQ23" s="24">
        <v>3.4</v>
      </c>
      <c r="AR23" s="38">
        <v>1</v>
      </c>
      <c r="AS23" s="24"/>
      <c r="AT23" s="37" t="s">
        <v>545</v>
      </c>
      <c r="AU23" s="464">
        <v>13.4</v>
      </c>
      <c r="AV23" s="464">
        <v>11.4</v>
      </c>
      <c r="AW23" s="464">
        <v>9.1999999999999993</v>
      </c>
      <c r="AX23" s="464">
        <v>7.6</v>
      </c>
      <c r="AY23" s="464">
        <v>5.4</v>
      </c>
      <c r="AZ23" s="465">
        <v>3.8</v>
      </c>
      <c r="BB23" s="37" t="s">
        <v>545</v>
      </c>
      <c r="BC23" s="24">
        <v>13.4</v>
      </c>
      <c r="BD23" s="24">
        <v>11.4</v>
      </c>
      <c r="BE23" s="24">
        <v>8</v>
      </c>
      <c r="BF23" s="24">
        <v>7</v>
      </c>
      <c r="BG23" s="24">
        <v>5</v>
      </c>
      <c r="BH23" s="38">
        <v>2</v>
      </c>
    </row>
    <row r="24" spans="2:60">
      <c r="B24" s="1662"/>
      <c r="C24" s="1660"/>
      <c r="D24" t="s">
        <v>557</v>
      </c>
      <c r="E24" s="19">
        <v>78</v>
      </c>
      <c r="F24" s="19">
        <v>78</v>
      </c>
      <c r="G24" s="17">
        <v>78</v>
      </c>
      <c r="H24" s="24">
        <v>78</v>
      </c>
      <c r="I24" s="13"/>
      <c r="J24" s="13"/>
      <c r="K24" s="13"/>
      <c r="L24" s="13"/>
      <c r="M24" s="13"/>
      <c r="N24" s="34"/>
      <c r="O24" s="46"/>
      <c r="P24" s="13"/>
      <c r="Q24" s="13"/>
      <c r="R24" s="46"/>
      <c r="S24" s="13"/>
      <c r="T24" s="13"/>
      <c r="U24" s="32"/>
      <c r="V24" s="56"/>
      <c r="W24" s="60">
        <v>78</v>
      </c>
      <c r="X24" s="56"/>
      <c r="Y24" s="56"/>
      <c r="Z24" s="34"/>
      <c r="AA24" s="46"/>
      <c r="AD24" s="46"/>
      <c r="AG24" s="17"/>
      <c r="AL24" s="37"/>
      <c r="AM24" s="18"/>
      <c r="AN24" s="18"/>
      <c r="AO24" s="18"/>
      <c r="AP24" s="18"/>
      <c r="AQ24" s="18"/>
      <c r="AR24" s="3"/>
      <c r="AS24" s="18"/>
      <c r="AT24" s="37"/>
      <c r="AU24" s="18"/>
      <c r="AV24" s="18"/>
      <c r="AW24" s="18"/>
      <c r="AX24" s="18"/>
      <c r="AY24" s="18"/>
      <c r="AZ24" s="3"/>
      <c r="BB24" s="45"/>
      <c r="BC24" s="18"/>
      <c r="BD24" s="18"/>
      <c r="BE24" s="18"/>
      <c r="BF24" s="18"/>
      <c r="BG24" s="18"/>
      <c r="BH24" s="3"/>
    </row>
    <row r="25" spans="2:60">
      <c r="B25" s="1662"/>
      <c r="C25" s="1660"/>
      <c r="D25" t="s">
        <v>552</v>
      </c>
      <c r="E25" s="19">
        <v>300</v>
      </c>
      <c r="F25" s="19">
        <v>300</v>
      </c>
      <c r="G25" s="17">
        <v>400</v>
      </c>
      <c r="H25" s="24">
        <v>300</v>
      </c>
      <c r="I25" s="13"/>
      <c r="J25" s="13"/>
      <c r="K25" s="13"/>
      <c r="L25" s="13"/>
      <c r="M25" s="13"/>
      <c r="N25" s="34">
        <v>300</v>
      </c>
      <c r="O25" s="46">
        <v>17.3</v>
      </c>
      <c r="P25" s="13"/>
      <c r="Q25" s="13"/>
      <c r="R25" s="46">
        <v>214</v>
      </c>
      <c r="S25" s="13"/>
      <c r="T25" s="13"/>
      <c r="U25" s="32">
        <v>226</v>
      </c>
      <c r="V25" s="56"/>
      <c r="W25" s="60">
        <v>300</v>
      </c>
      <c r="X25" s="56"/>
      <c r="Y25" s="56"/>
      <c r="Z25" s="34">
        <v>400</v>
      </c>
      <c r="AA25" s="46">
        <v>247.04</v>
      </c>
      <c r="AD25" s="46">
        <v>249.5</v>
      </c>
      <c r="AG25" s="17"/>
      <c r="AL25" s="44">
        <v>15</v>
      </c>
      <c r="AM25" s="18"/>
      <c r="AN25" s="18"/>
      <c r="AO25" s="18"/>
      <c r="AP25" s="18"/>
      <c r="AQ25" s="18"/>
      <c r="AR25" s="3"/>
      <c r="AS25" s="18"/>
      <c r="AT25" s="44">
        <v>9</v>
      </c>
      <c r="AU25" s="18"/>
      <c r="AV25" s="18"/>
      <c r="AW25" s="18"/>
      <c r="AX25" s="18"/>
      <c r="AY25" s="18"/>
      <c r="AZ25" s="3"/>
      <c r="BB25" s="44">
        <v>15</v>
      </c>
      <c r="BC25" s="18"/>
      <c r="BD25" s="18"/>
      <c r="BE25" s="18"/>
      <c r="BF25" s="18"/>
      <c r="BG25" s="18"/>
      <c r="BH25" s="3"/>
    </row>
    <row r="26" spans="2:60" ht="29.45" thickBot="1">
      <c r="B26" s="1663"/>
      <c r="C26" s="1664"/>
      <c r="D26" s="14" t="s">
        <v>553</v>
      </c>
      <c r="E26" s="23" t="s">
        <v>554</v>
      </c>
      <c r="F26" s="23" t="s">
        <v>554</v>
      </c>
      <c r="G26" s="15" t="s">
        <v>554</v>
      </c>
      <c r="H26" s="29" t="s">
        <v>554</v>
      </c>
      <c r="I26" s="21"/>
      <c r="J26" s="21"/>
      <c r="K26" s="21"/>
      <c r="L26" s="21"/>
      <c r="M26" s="21"/>
      <c r="N26" s="67"/>
      <c r="O26" s="21"/>
      <c r="P26" s="21"/>
      <c r="Q26" s="21"/>
      <c r="R26" s="21"/>
      <c r="S26" s="21"/>
      <c r="T26" s="21"/>
      <c r="U26" s="68"/>
      <c r="V26" s="56"/>
      <c r="W26" s="63" t="s">
        <v>554</v>
      </c>
      <c r="X26" s="56"/>
      <c r="Y26" s="56"/>
      <c r="Z26" s="34"/>
      <c r="AG26" s="17"/>
      <c r="AL26" s="37" t="s">
        <v>542</v>
      </c>
      <c r="AM26" s="13">
        <v>50</v>
      </c>
      <c r="AN26" s="13">
        <v>100</v>
      </c>
      <c r="AO26" s="13">
        <v>150</v>
      </c>
      <c r="AP26" s="13">
        <v>200</v>
      </c>
      <c r="AQ26" s="13">
        <v>250</v>
      </c>
      <c r="AR26" s="17">
        <v>300</v>
      </c>
      <c r="AS26" s="13"/>
      <c r="AT26" s="37" t="s">
        <v>542</v>
      </c>
      <c r="AU26" s="13">
        <v>50</v>
      </c>
      <c r="AV26" s="13">
        <v>100</v>
      </c>
      <c r="AW26" s="13">
        <v>150</v>
      </c>
      <c r="AX26" s="13">
        <v>200</v>
      </c>
      <c r="AY26" s="13">
        <v>250</v>
      </c>
      <c r="AZ26" s="17">
        <v>300</v>
      </c>
      <c r="BB26" s="37" t="s">
        <v>542</v>
      </c>
      <c r="BC26" s="13">
        <v>50</v>
      </c>
      <c r="BD26" s="13">
        <v>100</v>
      </c>
      <c r="BE26" s="13">
        <v>150</v>
      </c>
      <c r="BF26" s="13">
        <v>200</v>
      </c>
      <c r="BG26" s="13">
        <v>250</v>
      </c>
      <c r="BH26" s="17">
        <v>300</v>
      </c>
    </row>
    <row r="27" spans="2:60" ht="15" thickBot="1">
      <c r="B27" s="1661">
        <v>14</v>
      </c>
      <c r="C27" s="1659" t="s">
        <v>558</v>
      </c>
      <c r="D27" s="1" t="s">
        <v>544</v>
      </c>
      <c r="E27" s="26">
        <v>60</v>
      </c>
      <c r="F27" s="26">
        <v>60</v>
      </c>
      <c r="G27" s="16">
        <v>60</v>
      </c>
      <c r="H27" s="24">
        <v>60</v>
      </c>
      <c r="I27" s="13"/>
      <c r="J27" s="13"/>
      <c r="K27" s="13"/>
      <c r="L27" s="13"/>
      <c r="M27" s="13"/>
      <c r="N27" s="34"/>
      <c r="O27" s="13"/>
      <c r="P27" s="13"/>
      <c r="Q27" s="13"/>
      <c r="R27" s="13"/>
      <c r="S27" s="13"/>
      <c r="T27" s="13"/>
      <c r="U27" s="17"/>
      <c r="V27" s="56"/>
      <c r="W27" s="60">
        <v>60</v>
      </c>
      <c r="X27" s="56"/>
      <c r="Y27" s="56"/>
      <c r="Z27" s="34"/>
      <c r="AG27" s="17"/>
      <c r="AL27" s="2" t="s">
        <v>549</v>
      </c>
      <c r="AM27" s="39">
        <v>90</v>
      </c>
      <c r="AN27" s="39">
        <v>70</v>
      </c>
      <c r="AO27" s="39">
        <v>55</v>
      </c>
      <c r="AP27" s="39">
        <v>40</v>
      </c>
      <c r="AQ27" s="39">
        <v>25</v>
      </c>
      <c r="AR27" s="40">
        <v>10</v>
      </c>
      <c r="AS27" s="24"/>
      <c r="AT27" s="2" t="s">
        <v>549</v>
      </c>
      <c r="AU27" s="39">
        <v>300</v>
      </c>
      <c r="AV27" s="39">
        <v>220</v>
      </c>
      <c r="AW27" s="39">
        <v>140</v>
      </c>
      <c r="AX27" s="39">
        <v>90</v>
      </c>
      <c r="AY27" s="39">
        <v>50</v>
      </c>
      <c r="AZ27" s="40">
        <v>30</v>
      </c>
      <c r="BB27" s="2" t="s">
        <v>549</v>
      </c>
      <c r="BC27" s="39"/>
      <c r="BD27" s="39"/>
      <c r="BE27" s="39"/>
      <c r="BF27" s="39"/>
      <c r="BG27" s="39"/>
      <c r="BH27" s="40"/>
    </row>
    <row r="28" spans="2:60" ht="15" thickBot="1">
      <c r="B28" s="1662"/>
      <c r="C28" s="1660"/>
      <c r="D28" t="s">
        <v>546</v>
      </c>
      <c r="E28" s="87">
        <v>11</v>
      </c>
      <c r="F28" s="87">
        <v>10</v>
      </c>
      <c r="G28" s="32">
        <v>15</v>
      </c>
      <c r="H28" s="31">
        <v>11</v>
      </c>
      <c r="I28" s="46"/>
      <c r="J28" s="46"/>
      <c r="K28" s="46"/>
      <c r="L28" s="46"/>
      <c r="M28" s="46"/>
      <c r="N28" s="44"/>
      <c r="O28" s="46"/>
      <c r="P28" s="46"/>
      <c r="Q28" s="46"/>
      <c r="R28" s="46"/>
      <c r="S28" s="46"/>
      <c r="T28" s="46"/>
      <c r="U28" s="32"/>
      <c r="V28" s="61"/>
      <c r="W28" s="62">
        <v>11</v>
      </c>
      <c r="X28" s="56"/>
      <c r="Y28" s="56"/>
      <c r="Z28" s="34"/>
      <c r="AG28" s="17"/>
      <c r="AL28" s="18"/>
      <c r="AM28" s="18"/>
      <c r="AN28" s="18"/>
      <c r="AO28" s="18"/>
      <c r="AP28" s="18"/>
      <c r="AQ28" s="18"/>
      <c r="AR28" s="18"/>
      <c r="AS28" s="18"/>
      <c r="BB28" s="18"/>
      <c r="BC28" s="18"/>
      <c r="BD28" s="18"/>
      <c r="BE28" s="18"/>
      <c r="BF28" s="18"/>
      <c r="BG28" s="18"/>
      <c r="BH28" s="18"/>
    </row>
    <row r="29" spans="2:60">
      <c r="B29" s="1662"/>
      <c r="C29" s="1660"/>
      <c r="D29" t="s">
        <v>547</v>
      </c>
      <c r="E29" s="88">
        <v>15</v>
      </c>
      <c r="F29" s="88">
        <v>15</v>
      </c>
      <c r="G29" s="32">
        <v>15</v>
      </c>
      <c r="H29" s="31">
        <v>15</v>
      </c>
      <c r="I29" s="46"/>
      <c r="J29" s="46"/>
      <c r="K29" s="46"/>
      <c r="L29" s="46"/>
      <c r="M29" s="46"/>
      <c r="N29" s="44"/>
      <c r="O29" s="46"/>
      <c r="P29" s="46"/>
      <c r="Q29" s="46"/>
      <c r="R29" s="46"/>
      <c r="S29" s="46"/>
      <c r="T29" s="46"/>
      <c r="U29" s="32"/>
      <c r="V29" s="61"/>
      <c r="W29" s="62">
        <v>15</v>
      </c>
      <c r="X29" s="56"/>
      <c r="Y29" s="56"/>
      <c r="Z29" s="34"/>
      <c r="AG29" s="17"/>
      <c r="AL29" s="43">
        <v>14</v>
      </c>
      <c r="AM29" s="41"/>
      <c r="AN29" s="41"/>
      <c r="AO29" s="41"/>
      <c r="AP29" s="41"/>
      <c r="AQ29" s="41"/>
      <c r="AR29" s="42"/>
      <c r="AS29" s="18"/>
      <c r="AT29" s="43">
        <v>10</v>
      </c>
      <c r="AU29" s="41"/>
      <c r="AV29" s="41"/>
      <c r="AW29" s="41"/>
      <c r="AX29" s="41"/>
      <c r="AY29" s="41"/>
      <c r="AZ29" s="42"/>
      <c r="BB29" s="43">
        <v>10</v>
      </c>
      <c r="BC29" s="41"/>
      <c r="BD29" s="41"/>
      <c r="BE29" s="41"/>
      <c r="BF29" s="41"/>
      <c r="BG29" s="41"/>
      <c r="BH29" s="42"/>
    </row>
    <row r="30" spans="2:60">
      <c r="B30" s="1662"/>
      <c r="C30" s="1660"/>
      <c r="D30" t="s">
        <v>220</v>
      </c>
      <c r="E30" s="25">
        <v>4</v>
      </c>
      <c r="F30" s="25">
        <v>4</v>
      </c>
      <c r="G30" s="17">
        <v>6</v>
      </c>
      <c r="H30" s="25">
        <v>4</v>
      </c>
      <c r="I30" s="13"/>
      <c r="J30" s="13"/>
      <c r="K30" s="13"/>
      <c r="L30" s="13"/>
      <c r="M30" s="13"/>
      <c r="N30" s="34">
        <v>4</v>
      </c>
      <c r="O30" s="13">
        <v>0.37</v>
      </c>
      <c r="P30" s="13"/>
      <c r="Q30" s="13"/>
      <c r="R30" s="13">
        <v>0.81</v>
      </c>
      <c r="S30" s="13"/>
      <c r="T30" s="13"/>
      <c r="U30" s="17">
        <v>3.78</v>
      </c>
      <c r="V30" s="56"/>
      <c r="W30" s="60">
        <v>4</v>
      </c>
      <c r="X30" s="56"/>
      <c r="Y30" s="56"/>
      <c r="Z30" s="34"/>
      <c r="AG30" s="17"/>
      <c r="AL30" s="37" t="s">
        <v>542</v>
      </c>
      <c r="AM30" s="13">
        <v>50</v>
      </c>
      <c r="AN30" s="13">
        <v>100</v>
      </c>
      <c r="AO30" s="13">
        <v>150</v>
      </c>
      <c r="AP30" s="13">
        <v>200</v>
      </c>
      <c r="AQ30" s="13">
        <v>250</v>
      </c>
      <c r="AR30" s="17">
        <v>300</v>
      </c>
      <c r="AS30" s="13"/>
      <c r="AT30" s="37" t="s">
        <v>542</v>
      </c>
      <c r="AU30" s="13">
        <v>50</v>
      </c>
      <c r="AV30" s="13">
        <v>100</v>
      </c>
      <c r="AW30" s="13">
        <v>150</v>
      </c>
      <c r="AX30" s="13">
        <v>200</v>
      </c>
      <c r="AY30" s="13">
        <v>250</v>
      </c>
      <c r="AZ30" s="17">
        <v>300</v>
      </c>
      <c r="BB30" s="37" t="s">
        <v>542</v>
      </c>
      <c r="BC30" s="13">
        <v>50</v>
      </c>
      <c r="BD30" s="13">
        <v>100</v>
      </c>
      <c r="BE30" s="13">
        <v>150</v>
      </c>
      <c r="BF30" s="13">
        <v>200</v>
      </c>
      <c r="BG30" s="13">
        <v>250</v>
      </c>
      <c r="BH30" s="17">
        <v>300</v>
      </c>
    </row>
    <row r="31" spans="2:60">
      <c r="B31" s="1662"/>
      <c r="C31" s="1660"/>
      <c r="D31" t="s">
        <v>548</v>
      </c>
      <c r="E31" s="33">
        <v>11.04</v>
      </c>
      <c r="F31" s="33">
        <v>14.81</v>
      </c>
      <c r="G31" s="17">
        <v>28.6</v>
      </c>
      <c r="H31" s="24">
        <v>14.81</v>
      </c>
      <c r="I31" s="13"/>
      <c r="J31" s="13"/>
      <c r="K31" s="13"/>
      <c r="L31" s="13"/>
      <c r="M31" s="13"/>
      <c r="N31" s="34">
        <v>5.68</v>
      </c>
      <c r="O31" s="46">
        <v>7.88</v>
      </c>
      <c r="P31" s="13"/>
      <c r="Q31" s="13">
        <v>4.1399999999999997</v>
      </c>
      <c r="R31" s="46">
        <v>4.0199999999999996</v>
      </c>
      <c r="S31" s="13"/>
      <c r="T31" s="13">
        <v>2.36</v>
      </c>
      <c r="U31" s="32">
        <v>2.57</v>
      </c>
      <c r="V31" s="56"/>
      <c r="W31" s="60">
        <v>14.81</v>
      </c>
      <c r="X31" s="56"/>
      <c r="Y31" s="56"/>
      <c r="Z31" s="34"/>
      <c r="AG31" s="17"/>
      <c r="AL31" s="37" t="s">
        <v>545</v>
      </c>
      <c r="AM31" s="24">
        <v>32</v>
      </c>
      <c r="AN31" s="24">
        <v>27</v>
      </c>
      <c r="AO31" s="24">
        <v>24</v>
      </c>
      <c r="AP31" s="24">
        <v>20</v>
      </c>
      <c r="AQ31" s="24">
        <v>16</v>
      </c>
      <c r="AR31" s="38">
        <v>13</v>
      </c>
      <c r="AS31" s="24"/>
      <c r="AT31" s="37" t="s">
        <v>545</v>
      </c>
      <c r="AU31" s="464">
        <v>15</v>
      </c>
      <c r="AV31" s="464">
        <v>12.6</v>
      </c>
      <c r="AW31" s="464">
        <v>10</v>
      </c>
      <c r="AX31" s="464">
        <v>6.6</v>
      </c>
      <c r="AY31" s="464">
        <v>3.4</v>
      </c>
      <c r="AZ31" s="465">
        <v>1</v>
      </c>
      <c r="BB31" s="37" t="s">
        <v>545</v>
      </c>
      <c r="BC31" s="33">
        <v>15</v>
      </c>
      <c r="BD31" s="33">
        <v>12.6</v>
      </c>
      <c r="BE31" s="33">
        <v>10</v>
      </c>
      <c r="BF31" s="33">
        <v>8.1999999999999993</v>
      </c>
      <c r="BG31" s="33">
        <v>6</v>
      </c>
      <c r="BH31" s="463">
        <v>2.5</v>
      </c>
    </row>
    <row r="32" spans="2:60">
      <c r="B32" s="1662"/>
      <c r="C32" s="1660"/>
      <c r="D32" t="s">
        <v>550</v>
      </c>
      <c r="E32" s="24">
        <v>2</v>
      </c>
      <c r="F32" s="24">
        <v>2</v>
      </c>
      <c r="G32" s="17">
        <v>2</v>
      </c>
      <c r="H32" s="24">
        <v>4.5</v>
      </c>
      <c r="I32" s="13"/>
      <c r="J32" s="13"/>
      <c r="K32" s="13"/>
      <c r="L32" s="13"/>
      <c r="M32" s="13"/>
      <c r="N32" s="34"/>
      <c r="O32" s="46"/>
      <c r="P32" s="13"/>
      <c r="Q32" s="13"/>
      <c r="R32" s="46"/>
      <c r="S32" s="13"/>
      <c r="T32" s="13"/>
      <c r="U32" s="32"/>
      <c r="V32" s="56"/>
      <c r="W32" s="60">
        <v>4.5</v>
      </c>
      <c r="X32" s="56"/>
      <c r="Y32" s="56"/>
      <c r="Z32" s="34"/>
      <c r="AG32" s="17"/>
      <c r="AL32" s="37"/>
      <c r="AM32" s="18"/>
      <c r="AN32" s="18"/>
      <c r="AO32" s="18"/>
      <c r="AP32" s="18"/>
      <c r="AQ32" s="18"/>
      <c r="AR32" s="3"/>
      <c r="AS32" s="18"/>
      <c r="AT32" s="37"/>
      <c r="AU32" s="18"/>
      <c r="AV32" s="18"/>
      <c r="AW32" s="18"/>
      <c r="AX32" s="18"/>
      <c r="AY32" s="18"/>
      <c r="AZ32" s="3"/>
      <c r="BB32" s="37"/>
      <c r="BC32" s="18"/>
      <c r="BD32" s="18"/>
      <c r="BE32" s="18"/>
      <c r="BF32" s="18"/>
      <c r="BG32" s="18"/>
      <c r="BH32" s="3"/>
    </row>
    <row r="33" spans="2:60">
      <c r="B33" s="1662"/>
      <c r="C33" s="1660"/>
      <c r="D33" t="s">
        <v>551</v>
      </c>
      <c r="E33" s="33">
        <v>55.1</v>
      </c>
      <c r="F33" s="33">
        <v>19.52</v>
      </c>
      <c r="G33" s="17">
        <v>44.71</v>
      </c>
      <c r="H33" s="24">
        <v>19.52</v>
      </c>
      <c r="I33" s="13"/>
      <c r="J33" s="13"/>
      <c r="K33" s="13"/>
      <c r="L33" s="13"/>
      <c r="M33" s="13"/>
      <c r="N33" s="34">
        <v>40.270000000000003</v>
      </c>
      <c r="O33" s="46">
        <v>40.270000000000003</v>
      </c>
      <c r="P33" s="13"/>
      <c r="Q33" s="13">
        <v>28.49</v>
      </c>
      <c r="R33" s="75">
        <v>28.49</v>
      </c>
      <c r="S33" s="13"/>
      <c r="T33" s="13">
        <v>19.07</v>
      </c>
      <c r="U33" s="32">
        <v>19.07</v>
      </c>
      <c r="V33" s="56"/>
      <c r="W33" s="60">
        <v>19.52</v>
      </c>
      <c r="X33" s="56"/>
      <c r="Y33" s="56"/>
      <c r="Z33" s="34"/>
      <c r="AG33" s="17"/>
      <c r="AL33" s="44">
        <v>15</v>
      </c>
      <c r="AM33" s="18"/>
      <c r="AN33" s="18"/>
      <c r="AO33" s="18"/>
      <c r="AP33" s="18"/>
      <c r="AQ33" s="18"/>
      <c r="AR33" s="3"/>
      <c r="AS33" s="18"/>
      <c r="AT33" s="44">
        <v>10</v>
      </c>
      <c r="AU33" s="18"/>
      <c r="AV33" s="18"/>
      <c r="AW33" s="18"/>
      <c r="AX33" s="18"/>
      <c r="AY33" s="18"/>
      <c r="AZ33" s="3"/>
      <c r="BB33" s="44">
        <v>15</v>
      </c>
      <c r="BC33" s="18"/>
      <c r="BD33" s="18"/>
      <c r="BE33" s="18"/>
      <c r="BF33" s="18"/>
      <c r="BG33" s="18"/>
      <c r="BH33" s="3"/>
    </row>
    <row r="34" spans="2:60">
      <c r="B34" s="1662"/>
      <c r="C34" s="1660"/>
      <c r="D34" t="s">
        <v>556</v>
      </c>
      <c r="E34" s="25">
        <v>4</v>
      </c>
      <c r="F34" s="25">
        <v>4</v>
      </c>
      <c r="G34" s="17">
        <v>6</v>
      </c>
      <c r="H34" s="25">
        <v>4</v>
      </c>
      <c r="I34" s="13"/>
      <c r="J34" s="13"/>
      <c r="K34" s="13"/>
      <c r="L34" s="13"/>
      <c r="M34" s="13"/>
      <c r="N34" s="34"/>
      <c r="O34" s="46"/>
      <c r="P34" s="13"/>
      <c r="Q34" s="13"/>
      <c r="R34" s="46"/>
      <c r="S34" s="13"/>
      <c r="T34" s="13"/>
      <c r="U34" s="32"/>
      <c r="V34" s="56"/>
      <c r="W34" s="60">
        <v>4</v>
      </c>
      <c r="X34" s="56"/>
      <c r="Y34" s="56"/>
      <c r="Z34" s="34"/>
      <c r="AG34" s="17"/>
      <c r="AL34" s="37" t="s">
        <v>542</v>
      </c>
      <c r="AM34" s="13">
        <v>50</v>
      </c>
      <c r="AN34" s="13">
        <v>100</v>
      </c>
      <c r="AO34" s="13">
        <v>150</v>
      </c>
      <c r="AP34" s="13">
        <v>200</v>
      </c>
      <c r="AQ34" s="13">
        <v>250</v>
      </c>
      <c r="AR34" s="17">
        <v>300</v>
      </c>
      <c r="AS34" s="13"/>
      <c r="AT34" s="37" t="s">
        <v>542</v>
      </c>
      <c r="AU34" s="13">
        <v>50</v>
      </c>
      <c r="AV34" s="13">
        <v>100</v>
      </c>
      <c r="AW34" s="13">
        <v>150</v>
      </c>
      <c r="AX34" s="13">
        <v>200</v>
      </c>
      <c r="AY34" s="13">
        <v>250</v>
      </c>
      <c r="AZ34" s="17">
        <v>300</v>
      </c>
      <c r="BB34" s="37" t="s">
        <v>542</v>
      </c>
      <c r="BC34" s="13">
        <v>50</v>
      </c>
      <c r="BD34" s="13">
        <v>100</v>
      </c>
      <c r="BE34" s="13">
        <v>150</v>
      </c>
      <c r="BF34" s="13">
        <v>200</v>
      </c>
      <c r="BG34" s="13">
        <v>250</v>
      </c>
      <c r="BH34" s="17">
        <v>300</v>
      </c>
    </row>
    <row r="35" spans="2:60" ht="15" thickBot="1">
      <c r="B35" s="1662"/>
      <c r="C35" s="1660"/>
      <c r="D35" t="s">
        <v>557</v>
      </c>
      <c r="E35" s="24">
        <v>78</v>
      </c>
      <c r="F35" s="24">
        <v>78</v>
      </c>
      <c r="G35" s="17">
        <v>78</v>
      </c>
      <c r="H35" s="24">
        <v>78</v>
      </c>
      <c r="I35" s="13"/>
      <c r="J35" s="13"/>
      <c r="K35" s="13"/>
      <c r="L35" s="13"/>
      <c r="M35" s="13"/>
      <c r="N35" s="34"/>
      <c r="O35" s="46"/>
      <c r="P35" s="13"/>
      <c r="Q35" s="13"/>
      <c r="R35" s="46"/>
      <c r="S35" s="13"/>
      <c r="T35" s="13"/>
      <c r="U35" s="32"/>
      <c r="V35" s="56"/>
      <c r="W35" s="60">
        <v>78</v>
      </c>
      <c r="X35" s="56"/>
      <c r="Y35" s="56"/>
      <c r="Z35" s="34"/>
      <c r="AG35" s="17"/>
      <c r="AL35" s="2" t="s">
        <v>549</v>
      </c>
      <c r="AM35" s="39">
        <v>90</v>
      </c>
      <c r="AN35" s="39">
        <v>70</v>
      </c>
      <c r="AO35" s="39">
        <v>55</v>
      </c>
      <c r="AP35" s="39">
        <v>40</v>
      </c>
      <c r="AQ35" s="39">
        <v>25</v>
      </c>
      <c r="AR35" s="40">
        <v>10</v>
      </c>
      <c r="AS35" s="24"/>
      <c r="AT35" s="2" t="s">
        <v>549</v>
      </c>
      <c r="AU35" s="39">
        <v>250</v>
      </c>
      <c r="AV35" s="39">
        <v>220</v>
      </c>
      <c r="AW35" s="39">
        <v>180</v>
      </c>
      <c r="AX35" s="39">
        <v>140</v>
      </c>
      <c r="AY35" s="39">
        <v>100</v>
      </c>
      <c r="AZ35" s="40">
        <v>70</v>
      </c>
      <c r="BB35" s="2" t="s">
        <v>549</v>
      </c>
      <c r="BC35" s="39"/>
      <c r="BD35" s="39"/>
      <c r="BE35" s="39"/>
      <c r="BF35" s="39"/>
      <c r="BG35" s="39"/>
      <c r="BH35" s="40"/>
    </row>
    <row r="36" spans="2:60" ht="15" thickBot="1">
      <c r="B36" s="1662"/>
      <c r="C36" s="1660"/>
      <c r="D36" t="s">
        <v>552</v>
      </c>
      <c r="E36" s="24">
        <v>350</v>
      </c>
      <c r="F36" s="24">
        <v>350</v>
      </c>
      <c r="G36" s="17">
        <v>300</v>
      </c>
      <c r="H36" s="24">
        <v>350</v>
      </c>
      <c r="I36" s="13"/>
      <c r="J36" s="13"/>
      <c r="K36" s="13"/>
      <c r="L36" s="13"/>
      <c r="M36" s="13"/>
      <c r="N36" s="34">
        <v>350</v>
      </c>
      <c r="O36" s="46">
        <v>221.87</v>
      </c>
      <c r="P36" s="13"/>
      <c r="Q36" s="13"/>
      <c r="R36" s="75">
        <v>238.65</v>
      </c>
      <c r="S36" s="13"/>
      <c r="T36" s="13"/>
      <c r="U36" s="32">
        <v>251.24</v>
      </c>
      <c r="V36" s="56"/>
      <c r="W36" s="60">
        <v>350</v>
      </c>
      <c r="X36" s="56"/>
      <c r="Y36" s="56"/>
      <c r="Z36" s="34"/>
      <c r="AG36" s="17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B36" s="18"/>
      <c r="BC36" s="18"/>
      <c r="BD36" s="18"/>
      <c r="BE36" s="18"/>
      <c r="BF36" s="18"/>
      <c r="BG36" s="18"/>
      <c r="BH36" s="18"/>
    </row>
    <row r="37" spans="2:60" ht="29.45" thickBot="1">
      <c r="B37" s="1663"/>
      <c r="C37" s="1664"/>
      <c r="D37" s="14" t="s">
        <v>553</v>
      </c>
      <c r="E37" s="23" t="s">
        <v>554</v>
      </c>
      <c r="F37" s="23" t="s">
        <v>554</v>
      </c>
      <c r="G37" s="15" t="s">
        <v>554</v>
      </c>
      <c r="H37" s="29" t="s">
        <v>554</v>
      </c>
      <c r="I37" s="21"/>
      <c r="J37" s="21"/>
      <c r="K37" s="21"/>
      <c r="L37" s="21"/>
      <c r="M37" s="21"/>
      <c r="N37" s="67"/>
      <c r="O37" s="21"/>
      <c r="P37" s="21"/>
      <c r="Q37" s="21"/>
      <c r="R37" s="21"/>
      <c r="S37" s="21"/>
      <c r="T37" s="21"/>
      <c r="U37" s="68"/>
      <c r="V37" s="56"/>
      <c r="W37" s="63" t="s">
        <v>554</v>
      </c>
      <c r="X37" s="56"/>
      <c r="Y37" s="56"/>
      <c r="Z37" s="34"/>
      <c r="AG37" s="17"/>
      <c r="AL37" s="43">
        <v>15</v>
      </c>
      <c r="AM37" s="41"/>
      <c r="AN37" s="41"/>
      <c r="AO37" s="41"/>
      <c r="AP37" s="41"/>
      <c r="AQ37" s="41"/>
      <c r="AR37" s="42"/>
      <c r="AS37" s="18"/>
      <c r="AT37" s="43">
        <v>11</v>
      </c>
      <c r="AU37" s="41"/>
      <c r="AV37" s="41"/>
      <c r="AW37" s="41"/>
      <c r="AX37" s="41"/>
      <c r="AY37" s="41"/>
      <c r="AZ37" s="42"/>
      <c r="BB37" s="43">
        <v>11</v>
      </c>
      <c r="BC37" s="41"/>
      <c r="BD37" s="41"/>
      <c r="BE37" s="41"/>
      <c r="BF37" s="41"/>
      <c r="BG37" s="41"/>
      <c r="BH37" s="42"/>
    </row>
    <row r="38" spans="2:60">
      <c r="B38" s="1661">
        <v>15</v>
      </c>
      <c r="C38" s="1659" t="s">
        <v>559</v>
      </c>
      <c r="D38" s="1" t="s">
        <v>544</v>
      </c>
      <c r="E38" s="26">
        <v>60</v>
      </c>
      <c r="F38" s="26">
        <v>60</v>
      </c>
      <c r="G38" s="16">
        <v>60</v>
      </c>
      <c r="H38" s="24">
        <v>60</v>
      </c>
      <c r="I38" s="13"/>
      <c r="J38" s="13"/>
      <c r="K38" s="13"/>
      <c r="L38" s="13"/>
      <c r="M38" s="13"/>
      <c r="N38" s="34"/>
      <c r="O38" s="13"/>
      <c r="P38" s="13"/>
      <c r="Q38" s="13"/>
      <c r="R38" s="13"/>
      <c r="S38" s="13"/>
      <c r="T38" s="13"/>
      <c r="U38" s="17"/>
      <c r="V38" s="56"/>
      <c r="W38" s="60">
        <v>60</v>
      </c>
      <c r="X38" s="56"/>
      <c r="Y38" s="56"/>
      <c r="Z38" s="34"/>
      <c r="AG38" s="17"/>
      <c r="AL38" s="37" t="s">
        <v>542</v>
      </c>
      <c r="AM38" s="13">
        <v>50</v>
      </c>
      <c r="AN38" s="13">
        <v>100</v>
      </c>
      <c r="AO38" s="13">
        <v>150</v>
      </c>
      <c r="AP38" s="13">
        <v>200</v>
      </c>
      <c r="AQ38" s="13">
        <v>250</v>
      </c>
      <c r="AR38" s="17">
        <v>300</v>
      </c>
      <c r="AS38" s="13"/>
      <c r="AT38" s="37" t="s">
        <v>542</v>
      </c>
      <c r="AU38" s="13">
        <v>50</v>
      </c>
      <c r="AV38" s="13">
        <v>100</v>
      </c>
      <c r="AW38" s="13">
        <v>150</v>
      </c>
      <c r="AX38" s="13">
        <v>200</v>
      </c>
      <c r="AY38" s="13">
        <v>250</v>
      </c>
      <c r="AZ38" s="17">
        <v>300</v>
      </c>
      <c r="BB38" s="37" t="s">
        <v>542</v>
      </c>
      <c r="BC38" s="13">
        <v>50</v>
      </c>
      <c r="BD38" s="13">
        <v>100</v>
      </c>
      <c r="BE38" s="13">
        <v>150</v>
      </c>
      <c r="BF38" s="13">
        <v>200</v>
      </c>
      <c r="BG38" s="13">
        <v>250</v>
      </c>
      <c r="BH38" s="17">
        <v>300</v>
      </c>
    </row>
    <row r="39" spans="2:60">
      <c r="B39" s="1662"/>
      <c r="C39" s="1660"/>
      <c r="D39" t="s">
        <v>546</v>
      </c>
      <c r="E39" s="31">
        <v>14</v>
      </c>
      <c r="F39" s="31">
        <v>14</v>
      </c>
      <c r="G39" s="32">
        <v>15</v>
      </c>
      <c r="H39" s="31">
        <v>12</v>
      </c>
      <c r="I39" s="46"/>
      <c r="J39" s="46"/>
      <c r="K39" s="46"/>
      <c r="L39" s="46"/>
      <c r="M39" s="46"/>
      <c r="N39" s="44"/>
      <c r="O39" s="46"/>
      <c r="P39" s="46"/>
      <c r="Q39" s="46"/>
      <c r="R39" s="46"/>
      <c r="S39" s="46"/>
      <c r="T39" s="46"/>
      <c r="U39" s="32"/>
      <c r="V39" s="61"/>
      <c r="W39" s="62">
        <v>12</v>
      </c>
      <c r="X39" s="56"/>
      <c r="Y39" s="56"/>
      <c r="Z39" s="34"/>
      <c r="AG39" s="17"/>
      <c r="AL39" s="37" t="s">
        <v>545</v>
      </c>
      <c r="AM39" s="24">
        <v>35</v>
      </c>
      <c r="AN39" s="24">
        <v>33</v>
      </c>
      <c r="AO39" s="24">
        <v>30</v>
      </c>
      <c r="AP39" s="24">
        <v>28</v>
      </c>
      <c r="AQ39" s="24">
        <v>25</v>
      </c>
      <c r="AR39" s="38">
        <v>20</v>
      </c>
      <c r="AS39" s="24"/>
      <c r="AT39" s="37" t="s">
        <v>545</v>
      </c>
      <c r="AU39" s="464">
        <v>16.600000000000001</v>
      </c>
      <c r="AV39" s="464">
        <v>14.2</v>
      </c>
      <c r="AW39" s="464">
        <v>12.2</v>
      </c>
      <c r="AX39" s="464">
        <v>10.4</v>
      </c>
      <c r="AY39" s="464">
        <v>8.8000000000000007</v>
      </c>
      <c r="AZ39" s="465">
        <v>6.8</v>
      </c>
      <c r="BB39" s="37" t="s">
        <v>545</v>
      </c>
      <c r="BC39" s="24">
        <v>16.600000000000001</v>
      </c>
      <c r="BD39" s="24">
        <v>14.2</v>
      </c>
      <c r="BE39" s="24">
        <v>11.5</v>
      </c>
      <c r="BF39" s="24">
        <v>9.4</v>
      </c>
      <c r="BG39" s="24">
        <v>7</v>
      </c>
      <c r="BH39" s="38">
        <v>3</v>
      </c>
    </row>
    <row r="40" spans="2:60">
      <c r="B40" s="1662"/>
      <c r="C40" s="1660"/>
      <c r="D40" t="s">
        <v>547</v>
      </c>
      <c r="E40" s="31">
        <v>15</v>
      </c>
      <c r="F40" s="31">
        <v>15</v>
      </c>
      <c r="G40" s="32">
        <v>15</v>
      </c>
      <c r="H40" s="31">
        <v>15</v>
      </c>
      <c r="I40" s="46"/>
      <c r="J40" s="46"/>
      <c r="K40" s="46"/>
      <c r="L40" s="46"/>
      <c r="M40" s="46"/>
      <c r="N40" s="44"/>
      <c r="O40" s="46"/>
      <c r="P40" s="46"/>
      <c r="Q40" s="46"/>
      <c r="R40" s="46"/>
      <c r="S40" s="46"/>
      <c r="T40" s="46"/>
      <c r="U40" s="32"/>
      <c r="V40" s="61"/>
      <c r="W40" s="62">
        <v>15</v>
      </c>
      <c r="X40" s="56"/>
      <c r="Y40" s="56"/>
      <c r="Z40" s="34"/>
      <c r="AG40" s="17"/>
      <c r="AL40" s="37"/>
      <c r="AM40" s="18"/>
      <c r="AN40" s="18"/>
      <c r="AO40" s="18"/>
      <c r="AP40" s="18"/>
      <c r="AQ40" s="18"/>
      <c r="AR40" s="3"/>
      <c r="AS40" s="18"/>
      <c r="AT40" s="37"/>
      <c r="AU40" s="18"/>
      <c r="AV40" s="18"/>
      <c r="AW40" s="18"/>
      <c r="AX40" s="18"/>
      <c r="AY40" s="18"/>
      <c r="AZ40" s="3"/>
      <c r="BB40" s="37"/>
      <c r="BC40" s="18"/>
      <c r="BD40" s="18"/>
      <c r="BE40" s="18"/>
      <c r="BF40" s="18"/>
      <c r="BG40" s="18"/>
      <c r="BH40" s="3"/>
    </row>
    <row r="41" spans="2:60">
      <c r="B41" s="1662"/>
      <c r="C41" s="1660"/>
      <c r="D41" t="s">
        <v>220</v>
      </c>
      <c r="E41" s="25">
        <v>4</v>
      </c>
      <c r="F41" s="25">
        <v>4</v>
      </c>
      <c r="G41" s="17">
        <v>4.5</v>
      </c>
      <c r="H41" s="25">
        <v>4</v>
      </c>
      <c r="I41" s="13"/>
      <c r="J41" s="13"/>
      <c r="K41" s="13"/>
      <c r="L41" s="13"/>
      <c r="M41" s="13"/>
      <c r="N41" s="34">
        <v>4</v>
      </c>
      <c r="O41" s="13">
        <v>0.1</v>
      </c>
      <c r="P41" s="13"/>
      <c r="Q41" s="13"/>
      <c r="R41" s="13">
        <v>1.17</v>
      </c>
      <c r="S41" s="13"/>
      <c r="T41" s="13"/>
      <c r="U41" s="17">
        <v>1.27</v>
      </c>
      <c r="V41" s="56"/>
      <c r="W41" s="60">
        <v>4</v>
      </c>
      <c r="X41" s="56"/>
      <c r="Y41" s="56"/>
      <c r="Z41" s="34">
        <v>4.3</v>
      </c>
      <c r="AG41" s="17"/>
      <c r="AL41" s="44">
        <v>15</v>
      </c>
      <c r="AM41" s="18"/>
      <c r="AN41" s="18"/>
      <c r="AO41" s="18"/>
      <c r="AP41" s="18"/>
      <c r="AQ41" s="18"/>
      <c r="AR41" s="3"/>
      <c r="AS41" s="18"/>
      <c r="AT41" s="44">
        <v>11</v>
      </c>
      <c r="AU41" s="18"/>
      <c r="AV41" s="18"/>
      <c r="AW41" s="18"/>
      <c r="AX41" s="18"/>
      <c r="AY41" s="18"/>
      <c r="AZ41" s="3"/>
      <c r="BB41" s="44">
        <v>15</v>
      </c>
      <c r="BC41" s="18"/>
      <c r="BD41" s="18"/>
      <c r="BE41" s="18"/>
      <c r="BF41" s="18"/>
      <c r="BG41" s="18"/>
      <c r="BH41" s="3"/>
    </row>
    <row r="42" spans="2:60">
      <c r="B42" s="1662"/>
      <c r="C42" s="1660"/>
      <c r="D42" t="s">
        <v>548</v>
      </c>
      <c r="E42" s="24">
        <v>20.68</v>
      </c>
      <c r="F42" s="24">
        <v>20.68</v>
      </c>
      <c r="G42" s="17">
        <v>28.47</v>
      </c>
      <c r="H42" s="24">
        <v>6.89</v>
      </c>
      <c r="I42" s="13"/>
      <c r="J42" s="13"/>
      <c r="K42" s="13"/>
      <c r="L42" s="13"/>
      <c r="M42" s="13"/>
      <c r="N42" s="34">
        <v>16.25</v>
      </c>
      <c r="O42" s="46">
        <v>15.15</v>
      </c>
      <c r="P42" s="13"/>
      <c r="Q42" s="13">
        <v>15.31</v>
      </c>
      <c r="R42" s="46">
        <v>9.35</v>
      </c>
      <c r="S42" s="13"/>
      <c r="T42" s="13">
        <v>15.31</v>
      </c>
      <c r="U42" s="32">
        <v>7.9</v>
      </c>
      <c r="V42" s="56"/>
      <c r="W42" s="60">
        <v>6.89</v>
      </c>
      <c r="X42" s="56"/>
      <c r="Y42" s="56"/>
      <c r="Z42" s="34">
        <v>26.14</v>
      </c>
      <c r="AA42" s="46">
        <v>25.93</v>
      </c>
      <c r="AC42" s="13">
        <v>23.84</v>
      </c>
      <c r="AD42" s="46">
        <v>24.23</v>
      </c>
      <c r="AG42" s="17"/>
      <c r="AL42" s="37" t="s">
        <v>542</v>
      </c>
      <c r="AM42" s="13">
        <v>50</v>
      </c>
      <c r="AN42" s="13">
        <v>100</v>
      </c>
      <c r="AO42" s="13">
        <v>150</v>
      </c>
      <c r="AP42" s="13">
        <v>200</v>
      </c>
      <c r="AQ42" s="13">
        <v>250</v>
      </c>
      <c r="AR42" s="17">
        <v>300</v>
      </c>
      <c r="AS42" s="13"/>
      <c r="AT42" s="37" t="s">
        <v>542</v>
      </c>
      <c r="AU42" s="13">
        <v>50</v>
      </c>
      <c r="AV42" s="13">
        <v>100</v>
      </c>
      <c r="AW42" s="13">
        <v>150</v>
      </c>
      <c r="AX42" s="13">
        <v>200</v>
      </c>
      <c r="AY42" s="13">
        <v>250</v>
      </c>
      <c r="AZ42" s="17">
        <v>300</v>
      </c>
      <c r="BB42" s="37" t="s">
        <v>542</v>
      </c>
      <c r="BC42" s="13">
        <v>50</v>
      </c>
      <c r="BD42" s="13">
        <v>100</v>
      </c>
      <c r="BE42" s="13">
        <v>150</v>
      </c>
      <c r="BF42" s="13">
        <v>200</v>
      </c>
      <c r="BG42" s="13">
        <v>250</v>
      </c>
      <c r="BH42" s="17">
        <v>300</v>
      </c>
    </row>
    <row r="43" spans="2:60" ht="15" thickBot="1">
      <c r="B43" s="1662"/>
      <c r="C43" s="1660"/>
      <c r="D43" t="s">
        <v>550</v>
      </c>
      <c r="E43" s="24">
        <v>2</v>
      </c>
      <c r="F43" s="24">
        <v>2</v>
      </c>
      <c r="G43" s="17">
        <v>2</v>
      </c>
      <c r="H43" s="24">
        <v>4.5</v>
      </c>
      <c r="I43" s="13"/>
      <c r="J43" s="13"/>
      <c r="K43" s="13"/>
      <c r="L43" s="13"/>
      <c r="M43" s="13"/>
      <c r="N43" s="34"/>
      <c r="O43" s="13"/>
      <c r="P43" s="13"/>
      <c r="Q43" s="13"/>
      <c r="R43" s="46"/>
      <c r="S43" s="13"/>
      <c r="T43" s="13"/>
      <c r="U43" s="32"/>
      <c r="V43" s="56"/>
      <c r="W43" s="60">
        <v>4.5</v>
      </c>
      <c r="X43" s="56"/>
      <c r="Y43" s="56"/>
      <c r="Z43" s="34"/>
      <c r="AA43" s="46"/>
      <c r="AD43" s="46"/>
      <c r="AG43" s="17"/>
      <c r="AL43" s="2" t="s">
        <v>549</v>
      </c>
      <c r="AM43" s="39">
        <v>90</v>
      </c>
      <c r="AN43" s="39">
        <v>70</v>
      </c>
      <c r="AO43" s="39">
        <v>55</v>
      </c>
      <c r="AP43" s="39">
        <v>40</v>
      </c>
      <c r="AQ43" s="39">
        <v>25</v>
      </c>
      <c r="AR43" s="40">
        <v>10</v>
      </c>
      <c r="AS43" s="24"/>
      <c r="AT43" s="2" t="s">
        <v>549</v>
      </c>
      <c r="AU43" s="39">
        <v>250</v>
      </c>
      <c r="AV43" s="39">
        <v>200</v>
      </c>
      <c r="AW43" s="39">
        <v>150</v>
      </c>
      <c r="AX43" s="39">
        <v>100</v>
      </c>
      <c r="AY43" s="39">
        <v>50</v>
      </c>
      <c r="AZ43" s="40">
        <v>20</v>
      </c>
      <c r="BB43" s="2" t="s">
        <v>549</v>
      </c>
      <c r="BC43" s="39"/>
      <c r="BD43" s="39"/>
      <c r="BE43" s="39"/>
      <c r="BF43" s="39"/>
      <c r="BG43" s="39"/>
      <c r="BH43" s="40"/>
    </row>
    <row r="44" spans="2:60" ht="15" thickBot="1">
      <c r="B44" s="1662"/>
      <c r="C44" s="1660"/>
      <c r="D44" t="s">
        <v>551</v>
      </c>
      <c r="E44" s="24">
        <v>39.729999999999997</v>
      </c>
      <c r="F44" s="24">
        <v>39.729999999999997</v>
      </c>
      <c r="G44" s="17">
        <v>44.71</v>
      </c>
      <c r="H44" s="24">
        <v>21.32</v>
      </c>
      <c r="I44" s="13"/>
      <c r="J44" s="13"/>
      <c r="K44" s="13"/>
      <c r="L44" s="13"/>
      <c r="M44" s="13"/>
      <c r="N44" s="34">
        <v>22.01</v>
      </c>
      <c r="O44" s="75">
        <v>22.01</v>
      </c>
      <c r="P44" s="13"/>
      <c r="Q44" s="13">
        <v>1.6</v>
      </c>
      <c r="R44" s="46">
        <v>1.6</v>
      </c>
      <c r="S44" s="13"/>
      <c r="T44" s="13">
        <v>2.63</v>
      </c>
      <c r="U44" s="32">
        <v>2.63</v>
      </c>
      <c r="V44" s="56"/>
      <c r="W44" s="60">
        <v>21.32</v>
      </c>
      <c r="X44" s="56"/>
      <c r="Y44" s="56"/>
      <c r="Z44" s="34">
        <v>30.08</v>
      </c>
      <c r="AA44" s="46">
        <v>30.08</v>
      </c>
      <c r="AC44" s="13">
        <v>22.43</v>
      </c>
      <c r="AD44" s="46">
        <v>22.43</v>
      </c>
      <c r="AG44" s="17"/>
    </row>
    <row r="45" spans="2:60">
      <c r="B45" s="1662"/>
      <c r="C45" s="1660"/>
      <c r="D45" t="s">
        <v>556</v>
      </c>
      <c r="E45" s="25">
        <v>4</v>
      </c>
      <c r="F45" s="25">
        <v>4</v>
      </c>
      <c r="G45" s="17">
        <v>3.5</v>
      </c>
      <c r="H45" s="25">
        <v>4</v>
      </c>
      <c r="I45" s="13"/>
      <c r="J45" s="13"/>
      <c r="K45" s="13"/>
      <c r="L45" s="13"/>
      <c r="M45" s="13"/>
      <c r="N45" s="34"/>
      <c r="O45" s="13"/>
      <c r="P45" s="13"/>
      <c r="Q45" s="13"/>
      <c r="R45" s="46"/>
      <c r="S45" s="13"/>
      <c r="T45" s="13"/>
      <c r="U45" s="32"/>
      <c r="V45" s="56"/>
      <c r="W45" s="60">
        <v>4</v>
      </c>
      <c r="X45" s="56"/>
      <c r="Y45" s="56"/>
      <c r="Z45" s="34"/>
      <c r="AA45" s="46"/>
      <c r="AD45" s="46"/>
      <c r="AG45" s="17"/>
      <c r="AT45" s="43">
        <v>12</v>
      </c>
      <c r="AU45" s="41"/>
      <c r="AV45" s="41"/>
      <c r="AW45" s="41"/>
      <c r="AX45" s="41"/>
      <c r="AY45" s="41"/>
      <c r="AZ45" s="42"/>
      <c r="BB45" s="43">
        <v>12</v>
      </c>
      <c r="BC45" s="41"/>
      <c r="BD45" s="41"/>
      <c r="BE45" s="41"/>
      <c r="BF45" s="41"/>
      <c r="BG45" s="41"/>
      <c r="BH45" s="42"/>
    </row>
    <row r="46" spans="2:60">
      <c r="B46" s="1662"/>
      <c r="C46" s="1660"/>
      <c r="D46" t="s">
        <v>557</v>
      </c>
      <c r="E46" s="24">
        <v>78</v>
      </c>
      <c r="F46" s="24">
        <v>78</v>
      </c>
      <c r="G46" s="17">
        <v>78</v>
      </c>
      <c r="H46" s="24">
        <v>78</v>
      </c>
      <c r="I46" s="13"/>
      <c r="J46" s="13"/>
      <c r="K46" s="13"/>
      <c r="L46" s="13"/>
      <c r="M46" s="13"/>
      <c r="N46" s="34"/>
      <c r="O46" s="13"/>
      <c r="P46" s="13"/>
      <c r="Q46" s="13"/>
      <c r="R46" s="46"/>
      <c r="S46" s="13"/>
      <c r="T46" s="13"/>
      <c r="U46" s="32"/>
      <c r="V46" s="56"/>
      <c r="W46" s="60">
        <v>78</v>
      </c>
      <c r="X46" s="56"/>
      <c r="Y46" s="56"/>
      <c r="Z46" s="34"/>
      <c r="AA46" s="46"/>
      <c r="AD46" s="46"/>
      <c r="AG46" s="17"/>
      <c r="AT46" s="37" t="s">
        <v>542</v>
      </c>
      <c r="AU46" s="13">
        <v>50</v>
      </c>
      <c r="AV46" s="13">
        <v>100</v>
      </c>
      <c r="AW46" s="13">
        <v>150</v>
      </c>
      <c r="AX46" s="13">
        <v>200</v>
      </c>
      <c r="AY46" s="13">
        <v>250</v>
      </c>
      <c r="AZ46" s="17">
        <v>300</v>
      </c>
      <c r="BB46" s="37" t="s">
        <v>542</v>
      </c>
      <c r="BC46" s="13">
        <v>50</v>
      </c>
      <c r="BD46" s="13">
        <v>100</v>
      </c>
      <c r="BE46" s="13">
        <v>150</v>
      </c>
      <c r="BF46" s="13">
        <v>200</v>
      </c>
      <c r="BG46" s="13">
        <v>250</v>
      </c>
      <c r="BH46" s="17">
        <v>300</v>
      </c>
    </row>
    <row r="47" spans="2:60">
      <c r="B47" s="1662"/>
      <c r="C47" s="1660"/>
      <c r="D47" t="s">
        <v>552</v>
      </c>
      <c r="E47" s="24">
        <v>400</v>
      </c>
      <c r="F47" s="24">
        <v>400</v>
      </c>
      <c r="G47" s="17">
        <v>300</v>
      </c>
      <c r="H47" s="24">
        <v>350</v>
      </c>
      <c r="I47" s="13"/>
      <c r="J47" s="13"/>
      <c r="K47" s="13"/>
      <c r="L47" s="13"/>
      <c r="M47" s="13"/>
      <c r="N47" s="34">
        <v>400</v>
      </c>
      <c r="O47" s="75">
        <v>243.57</v>
      </c>
      <c r="P47" s="13"/>
      <c r="Q47" s="13"/>
      <c r="R47" s="46">
        <v>332.1</v>
      </c>
      <c r="S47" s="13"/>
      <c r="T47" s="13"/>
      <c r="U47" s="32">
        <v>326.47000000000003</v>
      </c>
      <c r="V47" s="56"/>
      <c r="W47" s="60">
        <v>350</v>
      </c>
      <c r="X47" s="56"/>
      <c r="Y47" s="56"/>
      <c r="Z47" s="34">
        <v>300</v>
      </c>
      <c r="AA47" s="46">
        <v>242.7</v>
      </c>
      <c r="AD47" s="46">
        <v>268.02</v>
      </c>
      <c r="AG47" s="17"/>
      <c r="AT47" s="37" t="s">
        <v>545</v>
      </c>
      <c r="AU47" s="24">
        <v>18</v>
      </c>
      <c r="AV47" s="24">
        <v>15</v>
      </c>
      <c r="AW47" s="24">
        <v>11.8</v>
      </c>
      <c r="AX47" s="24">
        <v>8.4</v>
      </c>
      <c r="AY47" s="24">
        <v>6</v>
      </c>
      <c r="AZ47" s="38">
        <v>3</v>
      </c>
      <c r="BB47" s="37" t="s">
        <v>545</v>
      </c>
      <c r="BC47" s="24">
        <v>20</v>
      </c>
      <c r="BD47" s="24">
        <v>16</v>
      </c>
      <c r="BE47" s="24">
        <v>13</v>
      </c>
      <c r="BF47" s="24">
        <v>11</v>
      </c>
      <c r="BG47" s="24">
        <v>8</v>
      </c>
      <c r="BH47" s="38">
        <v>4</v>
      </c>
    </row>
    <row r="48" spans="2:60" ht="29.45" thickBot="1">
      <c r="B48" s="1663"/>
      <c r="C48" s="1664"/>
      <c r="D48" s="14" t="s">
        <v>553</v>
      </c>
      <c r="E48" s="23" t="s">
        <v>554</v>
      </c>
      <c r="F48" s="23" t="s">
        <v>554</v>
      </c>
      <c r="G48" s="15" t="s">
        <v>554</v>
      </c>
      <c r="H48" s="29" t="s">
        <v>554</v>
      </c>
      <c r="I48" s="21"/>
      <c r="J48" s="21"/>
      <c r="K48" s="21"/>
      <c r="L48" s="21"/>
      <c r="M48" s="21"/>
      <c r="N48" s="67"/>
      <c r="O48" s="21"/>
      <c r="P48" s="21"/>
      <c r="Q48" s="21"/>
      <c r="R48" s="21"/>
      <c r="S48" s="21"/>
      <c r="T48" s="21"/>
      <c r="U48" s="68"/>
      <c r="V48" s="56"/>
      <c r="W48" s="63" t="s">
        <v>554</v>
      </c>
      <c r="X48" s="56"/>
      <c r="Y48" s="56"/>
      <c r="Z48" s="35"/>
      <c r="AA48" s="69"/>
      <c r="AB48" s="69"/>
      <c r="AC48" s="69"/>
      <c r="AD48" s="69"/>
      <c r="AE48" s="69"/>
      <c r="AF48" s="69"/>
      <c r="AG48" s="36"/>
      <c r="AT48" s="37"/>
      <c r="AU48" s="18"/>
      <c r="AV48" s="18"/>
      <c r="AW48" s="18"/>
      <c r="AX48" s="18"/>
      <c r="AY48" s="18"/>
      <c r="AZ48" s="3"/>
      <c r="BB48" s="37"/>
      <c r="BC48" s="18"/>
      <c r="BD48" s="18"/>
      <c r="BE48" s="18"/>
      <c r="BF48" s="18"/>
      <c r="BG48" s="18"/>
      <c r="BH48" s="3"/>
    </row>
    <row r="49" spans="2:60">
      <c r="B49" s="1661">
        <v>16</v>
      </c>
      <c r="C49" s="1659" t="s">
        <v>560</v>
      </c>
      <c r="D49" s="1" t="s">
        <v>544</v>
      </c>
      <c r="E49" s="26">
        <v>60</v>
      </c>
      <c r="F49" s="26">
        <v>60</v>
      </c>
      <c r="G49" s="1665" t="s">
        <v>561</v>
      </c>
      <c r="H49" s="24">
        <v>60</v>
      </c>
      <c r="I49" s="13"/>
      <c r="J49" s="13"/>
      <c r="K49" s="13"/>
      <c r="L49" s="13"/>
      <c r="M49" s="13"/>
      <c r="N49" s="34"/>
      <c r="O49" s="13"/>
      <c r="P49" s="13"/>
      <c r="Q49" s="13"/>
      <c r="R49" s="13"/>
      <c r="S49" s="13"/>
      <c r="T49" s="13"/>
      <c r="U49" s="17"/>
      <c r="V49" s="56"/>
      <c r="W49" s="60">
        <v>60</v>
      </c>
      <c r="X49" s="56"/>
      <c r="Y49" s="56"/>
      <c r="AT49" s="44">
        <v>12</v>
      </c>
      <c r="AU49" s="18"/>
      <c r="AV49" s="18"/>
      <c r="AW49" s="18"/>
      <c r="AX49" s="18"/>
      <c r="AY49" s="18"/>
      <c r="AZ49" s="3"/>
      <c r="BB49" s="44">
        <v>15</v>
      </c>
      <c r="BC49" s="18"/>
      <c r="BD49" s="18"/>
      <c r="BE49" s="18"/>
      <c r="BF49" s="18"/>
      <c r="BG49" s="18"/>
      <c r="BH49" s="3"/>
    </row>
    <row r="50" spans="2:60">
      <c r="B50" s="1662"/>
      <c r="C50" s="1660"/>
      <c r="D50" t="s">
        <v>546</v>
      </c>
      <c r="E50" s="87">
        <v>14</v>
      </c>
      <c r="F50" s="87">
        <v>15</v>
      </c>
      <c r="G50" s="1666"/>
      <c r="H50" s="31">
        <v>13</v>
      </c>
      <c r="I50" s="13"/>
      <c r="J50" s="13"/>
      <c r="K50" s="13"/>
      <c r="L50" s="13"/>
      <c r="M50" s="13"/>
      <c r="N50" s="34"/>
      <c r="O50" s="13"/>
      <c r="P50" s="13"/>
      <c r="Q50" s="13"/>
      <c r="R50" s="13"/>
      <c r="S50" s="13"/>
      <c r="T50" s="13"/>
      <c r="U50" s="17"/>
      <c r="V50" s="56"/>
      <c r="W50" s="62">
        <v>13</v>
      </c>
      <c r="X50" s="56"/>
      <c r="Y50" s="56"/>
      <c r="AT50" s="37" t="s">
        <v>542</v>
      </c>
      <c r="AU50" s="13">
        <v>50</v>
      </c>
      <c r="AV50" s="13">
        <v>100</v>
      </c>
      <c r="AW50" s="13">
        <v>150</v>
      </c>
      <c r="AX50" s="13">
        <v>200</v>
      </c>
      <c r="AY50" s="13">
        <v>250</v>
      </c>
      <c r="AZ50" s="17">
        <v>300</v>
      </c>
      <c r="BB50" s="37" t="s">
        <v>542</v>
      </c>
      <c r="BC50" s="13">
        <v>50</v>
      </c>
      <c r="BD50" s="13">
        <v>100</v>
      </c>
      <c r="BE50" s="13">
        <v>150</v>
      </c>
      <c r="BF50" s="13">
        <v>200</v>
      </c>
      <c r="BG50" s="13">
        <v>250</v>
      </c>
      <c r="BH50" s="17">
        <v>300</v>
      </c>
    </row>
    <row r="51" spans="2:60" ht="15" thickBot="1">
      <c r="B51" s="1662"/>
      <c r="C51" s="1660"/>
      <c r="D51" t="s">
        <v>547</v>
      </c>
      <c r="E51" s="88">
        <v>15</v>
      </c>
      <c r="F51" s="88">
        <v>15</v>
      </c>
      <c r="G51" s="1666"/>
      <c r="H51" s="31">
        <v>15</v>
      </c>
      <c r="I51" s="13"/>
      <c r="J51" s="13"/>
      <c r="K51" s="13"/>
      <c r="L51" s="13"/>
      <c r="M51" s="13"/>
      <c r="N51" s="34"/>
      <c r="O51" s="13"/>
      <c r="P51" s="13"/>
      <c r="Q51" s="13"/>
      <c r="R51" s="13"/>
      <c r="S51" s="13"/>
      <c r="T51" s="13"/>
      <c r="U51" s="17"/>
      <c r="V51" s="56"/>
      <c r="W51" s="62">
        <v>15</v>
      </c>
      <c r="X51" s="56"/>
      <c r="Y51" s="56"/>
      <c r="AT51" s="2" t="s">
        <v>549</v>
      </c>
      <c r="AU51" s="39">
        <v>250</v>
      </c>
      <c r="AV51" s="39">
        <v>180</v>
      </c>
      <c r="AW51" s="39">
        <v>120</v>
      </c>
      <c r="AX51" s="39">
        <v>80</v>
      </c>
      <c r="AY51" s="39">
        <v>50</v>
      </c>
      <c r="AZ51" s="40">
        <v>15</v>
      </c>
      <c r="BB51" s="2" t="s">
        <v>549</v>
      </c>
      <c r="BC51" s="39"/>
      <c r="BD51" s="39"/>
      <c r="BE51" s="39"/>
      <c r="BF51" s="39"/>
      <c r="BG51" s="39"/>
      <c r="BH51" s="40"/>
    </row>
    <row r="52" spans="2:60" ht="15" thickBot="1">
      <c r="B52" s="1662"/>
      <c r="C52" s="1660"/>
      <c r="D52" t="s">
        <v>220</v>
      </c>
      <c r="E52" s="25">
        <v>3</v>
      </c>
      <c r="F52" s="25">
        <v>3</v>
      </c>
      <c r="G52" s="1666"/>
      <c r="H52" s="25">
        <v>3</v>
      </c>
      <c r="I52" s="13"/>
      <c r="J52" s="13"/>
      <c r="K52" s="13"/>
      <c r="L52" s="13"/>
      <c r="M52" s="13"/>
      <c r="N52" s="34"/>
      <c r="O52" s="13"/>
      <c r="P52" s="13"/>
      <c r="Q52" s="13"/>
      <c r="R52" s="13"/>
      <c r="S52" s="13"/>
      <c r="T52" s="13"/>
      <c r="U52" s="17"/>
      <c r="V52" s="56"/>
      <c r="W52" s="60">
        <v>3</v>
      </c>
      <c r="X52" s="56"/>
      <c r="Y52" s="56"/>
      <c r="BB52" s="18"/>
      <c r="BC52" s="18"/>
      <c r="BD52" s="18"/>
      <c r="BE52" s="18"/>
      <c r="BF52" s="18"/>
      <c r="BG52" s="18"/>
      <c r="BH52" s="18"/>
    </row>
    <row r="53" spans="2:60">
      <c r="B53" s="1662"/>
      <c r="C53" s="1660"/>
      <c r="D53" t="s">
        <v>548</v>
      </c>
      <c r="E53" s="33">
        <v>13.32</v>
      </c>
      <c r="F53" s="33">
        <v>20.94</v>
      </c>
      <c r="G53" s="1666"/>
      <c r="H53" s="24">
        <v>0</v>
      </c>
      <c r="I53" s="13"/>
      <c r="J53" s="13"/>
      <c r="K53" s="13"/>
      <c r="L53" s="13"/>
      <c r="M53" s="13"/>
      <c r="N53" s="34"/>
      <c r="O53" s="13"/>
      <c r="P53" s="13"/>
      <c r="Q53" s="13"/>
      <c r="R53" s="13"/>
      <c r="S53" s="13"/>
      <c r="T53" s="13"/>
      <c r="U53" s="17"/>
      <c r="V53" s="56"/>
      <c r="W53" s="60">
        <v>0</v>
      </c>
      <c r="X53" s="56"/>
      <c r="Y53" s="56"/>
      <c r="AT53" s="43">
        <v>13</v>
      </c>
      <c r="AU53" s="41"/>
      <c r="AV53" s="41"/>
      <c r="AW53" s="41"/>
      <c r="AX53" s="41"/>
      <c r="AY53" s="41"/>
      <c r="AZ53" s="42"/>
      <c r="BB53" s="43">
        <v>13</v>
      </c>
      <c r="BC53" s="41"/>
      <c r="BD53" s="41"/>
      <c r="BE53" s="41"/>
      <c r="BF53" s="41"/>
      <c r="BG53" s="41"/>
      <c r="BH53" s="42"/>
    </row>
    <row r="54" spans="2:60">
      <c r="B54" s="1662"/>
      <c r="C54" s="1660"/>
      <c r="D54" t="s">
        <v>550</v>
      </c>
      <c r="E54" s="24">
        <v>2</v>
      </c>
      <c r="F54" s="24">
        <v>2</v>
      </c>
      <c r="G54" s="1666"/>
      <c r="H54" s="24">
        <v>4.5</v>
      </c>
      <c r="I54" s="13"/>
      <c r="J54" s="13"/>
      <c r="K54" s="13"/>
      <c r="L54" s="13"/>
      <c r="M54" s="13"/>
      <c r="N54" s="34"/>
      <c r="O54" s="13"/>
      <c r="P54" s="13"/>
      <c r="Q54" s="13"/>
      <c r="R54" s="13"/>
      <c r="S54" s="13"/>
      <c r="T54" s="13"/>
      <c r="U54" s="17"/>
      <c r="V54" s="56"/>
      <c r="W54" s="60">
        <v>4.5</v>
      </c>
      <c r="X54" s="56"/>
      <c r="Y54" s="56"/>
      <c r="AT54" s="37" t="s">
        <v>542</v>
      </c>
      <c r="AU54" s="13">
        <v>50</v>
      </c>
      <c r="AV54" s="13">
        <v>100</v>
      </c>
      <c r="AW54" s="13">
        <v>150</v>
      </c>
      <c r="AX54" s="13">
        <v>200</v>
      </c>
      <c r="AY54" s="13">
        <v>250</v>
      </c>
      <c r="AZ54" s="17">
        <v>300</v>
      </c>
      <c r="BB54" s="37" t="s">
        <v>542</v>
      </c>
      <c r="BC54" s="13">
        <v>50</v>
      </c>
      <c r="BD54" s="13">
        <v>100</v>
      </c>
      <c r="BE54" s="13">
        <v>150</v>
      </c>
      <c r="BF54" s="13">
        <v>200</v>
      </c>
      <c r="BG54" s="13">
        <v>250</v>
      </c>
      <c r="BH54" s="17">
        <v>300</v>
      </c>
    </row>
    <row r="55" spans="2:60">
      <c r="B55" s="1662"/>
      <c r="C55" s="1660"/>
      <c r="D55" t="s">
        <v>551</v>
      </c>
      <c r="E55" s="33">
        <v>11.3</v>
      </c>
      <c r="F55" s="33">
        <v>13.21</v>
      </c>
      <c r="G55" s="1666"/>
      <c r="H55" s="24">
        <v>0</v>
      </c>
      <c r="I55" s="13"/>
      <c r="J55" s="13"/>
      <c r="K55" s="13"/>
      <c r="L55" s="13"/>
      <c r="M55" s="13"/>
      <c r="N55" s="34"/>
      <c r="O55" s="13"/>
      <c r="P55" s="13"/>
      <c r="Q55" s="13"/>
      <c r="R55" s="13"/>
      <c r="S55" s="13"/>
      <c r="T55" s="13"/>
      <c r="U55" s="17"/>
      <c r="V55" s="56"/>
      <c r="W55" s="60">
        <v>0</v>
      </c>
      <c r="X55" s="56"/>
      <c r="Y55" s="56"/>
      <c r="AT55" s="37" t="s">
        <v>545</v>
      </c>
      <c r="AU55" s="24">
        <v>20</v>
      </c>
      <c r="AV55" s="24">
        <v>17.600000000000001</v>
      </c>
      <c r="AW55" s="24">
        <v>13.4</v>
      </c>
      <c r="AX55" s="24">
        <v>8</v>
      </c>
      <c r="AY55" s="24">
        <v>5.6</v>
      </c>
      <c r="AZ55" s="38">
        <v>3</v>
      </c>
      <c r="BB55" s="37" t="s">
        <v>545</v>
      </c>
      <c r="BC55" s="24">
        <v>24</v>
      </c>
      <c r="BD55" s="24">
        <v>20</v>
      </c>
      <c r="BE55" s="24">
        <v>16</v>
      </c>
      <c r="BF55" s="24">
        <v>13</v>
      </c>
      <c r="BG55" s="24">
        <v>10</v>
      </c>
      <c r="BH55" s="38">
        <v>5</v>
      </c>
    </row>
    <row r="56" spans="2:60">
      <c r="B56" s="1662"/>
      <c r="C56" s="1660"/>
      <c r="D56" t="s">
        <v>556</v>
      </c>
      <c r="E56" s="25">
        <v>3</v>
      </c>
      <c r="F56" s="25">
        <v>2.2000000000000002</v>
      </c>
      <c r="G56" s="1666"/>
      <c r="H56" s="25">
        <v>3</v>
      </c>
      <c r="I56" s="13"/>
      <c r="J56" s="13"/>
      <c r="K56" s="13"/>
      <c r="L56" s="13"/>
      <c r="M56" s="13"/>
      <c r="N56" s="34"/>
      <c r="O56" s="13"/>
      <c r="P56" s="13"/>
      <c r="Q56" s="13"/>
      <c r="R56" s="13"/>
      <c r="S56" s="13"/>
      <c r="T56" s="13"/>
      <c r="U56" s="17"/>
      <c r="V56" s="56"/>
      <c r="W56" s="60">
        <v>3</v>
      </c>
      <c r="X56" s="56"/>
      <c r="Y56" s="56"/>
      <c r="AT56" s="37"/>
      <c r="AU56" s="18"/>
      <c r="AV56" s="18"/>
      <c r="AW56" s="18"/>
      <c r="AX56" s="18"/>
      <c r="AY56" s="18"/>
      <c r="AZ56" s="3"/>
      <c r="BB56" s="37"/>
      <c r="BC56" s="18"/>
      <c r="BD56" s="18"/>
      <c r="BE56" s="18"/>
      <c r="BF56" s="18"/>
      <c r="BG56" s="18"/>
      <c r="BH56" s="3"/>
    </row>
    <row r="57" spans="2:60">
      <c r="B57" s="1662"/>
      <c r="C57" s="1660"/>
      <c r="D57" t="s">
        <v>557</v>
      </c>
      <c r="E57" s="24">
        <v>78</v>
      </c>
      <c r="F57" s="24">
        <v>78</v>
      </c>
      <c r="G57" s="1666"/>
      <c r="H57" s="24">
        <v>78</v>
      </c>
      <c r="I57" s="13"/>
      <c r="J57" s="13"/>
      <c r="K57" s="13"/>
      <c r="L57" s="13"/>
      <c r="M57" s="13"/>
      <c r="N57" s="34"/>
      <c r="O57" s="13"/>
      <c r="P57" s="13"/>
      <c r="Q57" s="13"/>
      <c r="R57" s="13"/>
      <c r="S57" s="13"/>
      <c r="T57" s="13"/>
      <c r="U57" s="17"/>
      <c r="V57" s="56"/>
      <c r="W57" s="60">
        <v>78</v>
      </c>
      <c r="X57" s="56"/>
      <c r="Y57" s="56"/>
      <c r="AT57" s="44">
        <v>13</v>
      </c>
      <c r="AU57" s="18"/>
      <c r="AV57" s="18"/>
      <c r="AW57" s="18"/>
      <c r="AX57" s="18"/>
      <c r="AY57" s="18"/>
      <c r="AZ57" s="3"/>
      <c r="BB57" s="44">
        <v>15</v>
      </c>
      <c r="BC57" s="18"/>
      <c r="BD57" s="18"/>
      <c r="BE57" s="18"/>
      <c r="BF57" s="18"/>
      <c r="BG57" s="18"/>
      <c r="BH57" s="3"/>
    </row>
    <row r="58" spans="2:60">
      <c r="B58" s="1662"/>
      <c r="C58" s="1660"/>
      <c r="D58" t="s">
        <v>552</v>
      </c>
      <c r="E58" s="24">
        <v>400</v>
      </c>
      <c r="F58" s="24">
        <v>400</v>
      </c>
      <c r="G58" s="1666"/>
      <c r="H58" s="24">
        <v>400</v>
      </c>
      <c r="I58" s="13"/>
      <c r="J58" s="13"/>
      <c r="K58" s="13"/>
      <c r="L58" s="13"/>
      <c r="M58" s="13"/>
      <c r="N58" s="34"/>
      <c r="O58" s="13"/>
      <c r="P58" s="13"/>
      <c r="Q58" s="13"/>
      <c r="R58" s="13"/>
      <c r="S58" s="13"/>
      <c r="T58" s="13"/>
      <c r="U58" s="17"/>
      <c r="V58" s="56"/>
      <c r="W58" s="60">
        <v>400</v>
      </c>
      <c r="X58" s="56"/>
      <c r="Y58" s="56"/>
      <c r="AT58" s="37" t="s">
        <v>542</v>
      </c>
      <c r="AU58" s="13">
        <v>50</v>
      </c>
      <c r="AV58" s="13">
        <v>100</v>
      </c>
      <c r="AW58" s="13">
        <v>150</v>
      </c>
      <c r="AX58" s="13">
        <v>200</v>
      </c>
      <c r="AY58" s="13">
        <v>250</v>
      </c>
      <c r="AZ58" s="17">
        <v>300</v>
      </c>
      <c r="BB58" s="37" t="s">
        <v>542</v>
      </c>
      <c r="BC58" s="13">
        <v>50</v>
      </c>
      <c r="BD58" s="13">
        <v>100</v>
      </c>
      <c r="BE58" s="13">
        <v>150</v>
      </c>
      <c r="BF58" s="13">
        <v>200</v>
      </c>
      <c r="BG58" s="13">
        <v>250</v>
      </c>
      <c r="BH58" s="17">
        <v>300</v>
      </c>
    </row>
    <row r="59" spans="2:60" ht="29.45" thickBot="1">
      <c r="B59" s="1663"/>
      <c r="C59" s="1660"/>
      <c r="D59" s="4" t="s">
        <v>553</v>
      </c>
      <c r="E59" s="21" t="s">
        <v>554</v>
      </c>
      <c r="F59" s="21" t="s">
        <v>554</v>
      </c>
      <c r="G59" s="1667"/>
      <c r="H59" s="29" t="s">
        <v>554</v>
      </c>
      <c r="I59" s="13"/>
      <c r="J59" s="13"/>
      <c r="K59" s="13"/>
      <c r="L59" s="13"/>
      <c r="M59" s="13"/>
      <c r="N59" s="34"/>
      <c r="O59" s="13"/>
      <c r="P59" s="13"/>
      <c r="Q59" s="13"/>
      <c r="R59" s="13"/>
      <c r="S59" s="13"/>
      <c r="T59" s="13"/>
      <c r="U59" s="17"/>
      <c r="V59" s="56"/>
      <c r="W59" s="63" t="s">
        <v>554</v>
      </c>
      <c r="X59" s="56"/>
      <c r="Y59" s="56"/>
      <c r="AT59" s="2" t="s">
        <v>549</v>
      </c>
      <c r="AU59" s="39">
        <v>150</v>
      </c>
      <c r="AV59" s="39">
        <v>50</v>
      </c>
      <c r="AW59" s="39">
        <v>50</v>
      </c>
      <c r="AX59" s="39">
        <v>30</v>
      </c>
      <c r="AY59" s="39">
        <v>10</v>
      </c>
      <c r="AZ59" s="40">
        <v>5</v>
      </c>
      <c r="BB59" s="2" t="s">
        <v>549</v>
      </c>
      <c r="BC59" s="39"/>
      <c r="BD59" s="39"/>
      <c r="BE59" s="39"/>
      <c r="BF59" s="39"/>
      <c r="BG59" s="39"/>
      <c r="BH59" s="40"/>
    </row>
    <row r="60" spans="2:60" ht="15" thickBot="1">
      <c r="B60" s="1662">
        <v>17</v>
      </c>
      <c r="C60" s="1659" t="s">
        <v>562</v>
      </c>
      <c r="D60" s="1" t="s">
        <v>544</v>
      </c>
      <c r="E60" s="26">
        <v>60</v>
      </c>
      <c r="F60" s="26">
        <v>60</v>
      </c>
      <c r="G60" s="1665" t="s">
        <v>561</v>
      </c>
      <c r="H60" s="24">
        <v>60</v>
      </c>
      <c r="I60" s="13"/>
      <c r="J60" s="13"/>
      <c r="K60" s="13"/>
      <c r="L60" s="13"/>
      <c r="M60" s="13"/>
      <c r="N60" s="34"/>
      <c r="O60" s="13"/>
      <c r="P60" s="13"/>
      <c r="Q60" s="13"/>
      <c r="R60" s="13"/>
      <c r="S60" s="13"/>
      <c r="T60" s="13"/>
      <c r="U60" s="17"/>
      <c r="V60" s="56"/>
      <c r="W60" s="60">
        <v>60</v>
      </c>
      <c r="X60" s="56"/>
      <c r="Y60" s="56"/>
    </row>
    <row r="61" spans="2:60">
      <c r="B61" s="1662"/>
      <c r="C61" s="1660"/>
      <c r="D61" t="s">
        <v>546</v>
      </c>
      <c r="E61" s="31">
        <v>15</v>
      </c>
      <c r="F61" s="31">
        <v>15</v>
      </c>
      <c r="G61" s="1666"/>
      <c r="H61" s="31">
        <v>14</v>
      </c>
      <c r="I61" s="13"/>
      <c r="J61" s="13"/>
      <c r="K61" s="13"/>
      <c r="L61" s="13"/>
      <c r="M61" s="13"/>
      <c r="N61" s="34"/>
      <c r="O61" s="13"/>
      <c r="P61" s="13"/>
      <c r="Q61" s="13"/>
      <c r="R61" s="13"/>
      <c r="S61" s="13"/>
      <c r="T61" s="13"/>
      <c r="U61" s="17"/>
      <c r="V61" s="56"/>
      <c r="W61" s="62">
        <v>14</v>
      </c>
      <c r="X61" s="56"/>
      <c r="Y61" s="56"/>
      <c r="AT61" s="43">
        <v>14</v>
      </c>
      <c r="AU61" s="41"/>
      <c r="AV61" s="41"/>
      <c r="AW61" s="41"/>
      <c r="AX61" s="41"/>
      <c r="AY61" s="41"/>
      <c r="AZ61" s="42"/>
      <c r="BB61" s="43">
        <v>14</v>
      </c>
      <c r="BC61" s="41"/>
      <c r="BD61" s="41"/>
      <c r="BE61" s="41"/>
      <c r="BF61" s="41"/>
      <c r="BG61" s="41"/>
      <c r="BH61" s="42"/>
    </row>
    <row r="62" spans="2:60">
      <c r="B62" s="1662"/>
      <c r="C62" s="1660"/>
      <c r="D62" t="s">
        <v>547</v>
      </c>
      <c r="E62" s="31">
        <v>15</v>
      </c>
      <c r="F62" s="31">
        <v>15</v>
      </c>
      <c r="G62" s="1666"/>
      <c r="H62" s="31">
        <v>15</v>
      </c>
      <c r="I62" s="13"/>
      <c r="J62" s="13"/>
      <c r="K62" s="13"/>
      <c r="L62" s="13"/>
      <c r="M62" s="13"/>
      <c r="N62" s="34"/>
      <c r="O62" s="13"/>
      <c r="P62" s="13"/>
      <c r="Q62" s="13"/>
      <c r="R62" s="13"/>
      <c r="S62" s="13"/>
      <c r="T62" s="13"/>
      <c r="U62" s="17"/>
      <c r="V62" s="56"/>
      <c r="W62" s="62">
        <v>15</v>
      </c>
      <c r="X62" s="56"/>
      <c r="Y62" s="56"/>
      <c r="AT62" s="37" t="s">
        <v>542</v>
      </c>
      <c r="AU62" s="13">
        <v>50</v>
      </c>
      <c r="AV62" s="13">
        <v>100</v>
      </c>
      <c r="AW62" s="13">
        <v>150</v>
      </c>
      <c r="AX62" s="13">
        <v>200</v>
      </c>
      <c r="AY62" s="13">
        <v>250</v>
      </c>
      <c r="AZ62" s="17">
        <v>300</v>
      </c>
      <c r="BB62" s="37" t="s">
        <v>542</v>
      </c>
      <c r="BC62" s="13">
        <v>50</v>
      </c>
      <c r="BD62" s="13">
        <v>100</v>
      </c>
      <c r="BE62" s="13">
        <v>150</v>
      </c>
      <c r="BF62" s="13">
        <v>200</v>
      </c>
      <c r="BG62" s="13">
        <v>250</v>
      </c>
      <c r="BH62" s="17">
        <v>300</v>
      </c>
    </row>
    <row r="63" spans="2:60">
      <c r="B63" s="1662"/>
      <c r="C63" s="1660"/>
      <c r="D63" t="s">
        <v>220</v>
      </c>
      <c r="E63" s="25">
        <v>2</v>
      </c>
      <c r="F63" s="25">
        <v>1.3</v>
      </c>
      <c r="G63" s="1666"/>
      <c r="H63" s="25">
        <v>2</v>
      </c>
      <c r="I63" s="13"/>
      <c r="J63" s="13"/>
      <c r="K63" s="13"/>
      <c r="L63" s="13"/>
      <c r="M63" s="13"/>
      <c r="N63" s="34"/>
      <c r="O63" s="13"/>
      <c r="P63" s="13"/>
      <c r="Q63" s="13"/>
      <c r="R63" s="13"/>
      <c r="S63" s="13"/>
      <c r="T63" s="13"/>
      <c r="U63" s="17"/>
      <c r="V63" s="56"/>
      <c r="W63" s="60">
        <v>2</v>
      </c>
      <c r="X63" s="56"/>
      <c r="Y63" s="56"/>
      <c r="AT63" s="37" t="s">
        <v>545</v>
      </c>
      <c r="AU63" s="24">
        <v>32</v>
      </c>
      <c r="AV63" s="24">
        <v>27</v>
      </c>
      <c r="AW63" s="24">
        <v>24</v>
      </c>
      <c r="AX63" s="24">
        <v>20</v>
      </c>
      <c r="AY63" s="24">
        <v>16</v>
      </c>
      <c r="AZ63" s="38">
        <v>13</v>
      </c>
      <c r="BB63" s="37" t="s">
        <v>545</v>
      </c>
      <c r="BC63" s="24">
        <v>29</v>
      </c>
      <c r="BD63" s="24">
        <v>25</v>
      </c>
      <c r="BE63" s="24">
        <v>20</v>
      </c>
      <c r="BF63" s="24">
        <v>16</v>
      </c>
      <c r="BG63" s="24">
        <v>12</v>
      </c>
      <c r="BH63" s="38">
        <v>6</v>
      </c>
    </row>
    <row r="64" spans="2:60">
      <c r="B64" s="1662"/>
      <c r="C64" s="1660"/>
      <c r="D64" t="s">
        <v>548</v>
      </c>
      <c r="E64" s="24">
        <v>0</v>
      </c>
      <c r="F64" s="24">
        <v>19.61</v>
      </c>
      <c r="G64" s="1666"/>
      <c r="H64" s="24">
        <v>22.56</v>
      </c>
      <c r="I64" s="13"/>
      <c r="J64" s="13"/>
      <c r="K64" s="13"/>
      <c r="L64" s="13"/>
      <c r="M64" s="13"/>
      <c r="N64" s="34"/>
      <c r="O64" s="13"/>
      <c r="P64" s="13"/>
      <c r="Q64" s="13"/>
      <c r="R64" s="13"/>
      <c r="S64" s="13"/>
      <c r="T64" s="13"/>
      <c r="U64" s="17"/>
      <c r="V64" s="56"/>
      <c r="W64" s="60">
        <v>22.56</v>
      </c>
      <c r="X64" s="56"/>
      <c r="Y64" s="56"/>
      <c r="AT64" s="37"/>
      <c r="AU64" s="18"/>
      <c r="AV64" s="18"/>
      <c r="AW64" s="18"/>
      <c r="AX64" s="18"/>
      <c r="AY64" s="18"/>
      <c r="AZ64" s="3"/>
      <c r="BB64" s="37"/>
      <c r="BC64" s="18"/>
      <c r="BD64" s="18"/>
      <c r="BE64" s="18"/>
      <c r="BF64" s="18"/>
      <c r="BG64" s="18"/>
      <c r="BH64" s="3"/>
    </row>
    <row r="65" spans="2:60">
      <c r="B65" s="1662"/>
      <c r="C65" s="1660"/>
      <c r="D65" t="s">
        <v>550</v>
      </c>
      <c r="E65" s="24">
        <v>2</v>
      </c>
      <c r="F65" s="24">
        <v>2</v>
      </c>
      <c r="G65" s="1666"/>
      <c r="H65" s="24">
        <v>4.5</v>
      </c>
      <c r="I65" s="13"/>
      <c r="J65" s="13"/>
      <c r="K65" s="13"/>
      <c r="L65" s="13"/>
      <c r="M65" s="13"/>
      <c r="N65" s="34"/>
      <c r="O65" s="13"/>
      <c r="P65" s="13"/>
      <c r="Q65" s="13"/>
      <c r="R65" s="13"/>
      <c r="S65" s="13"/>
      <c r="T65" s="13"/>
      <c r="U65" s="17"/>
      <c r="V65" s="56"/>
      <c r="W65" s="60">
        <v>4.5</v>
      </c>
      <c r="X65" s="56"/>
      <c r="Y65" s="56"/>
      <c r="AT65" s="44">
        <v>14</v>
      </c>
      <c r="AU65" s="18"/>
      <c r="AV65" s="18"/>
      <c r="AW65" s="18"/>
      <c r="AX65" s="18"/>
      <c r="AY65" s="18"/>
      <c r="AZ65" s="3"/>
      <c r="BB65" s="44">
        <v>15</v>
      </c>
      <c r="BC65" s="18"/>
      <c r="BD65" s="18"/>
      <c r="BE65" s="18"/>
      <c r="BF65" s="18"/>
      <c r="BG65" s="18"/>
      <c r="BH65" s="3"/>
    </row>
    <row r="66" spans="2:60">
      <c r="B66" s="1662"/>
      <c r="C66" s="1660"/>
      <c r="D66" t="s">
        <v>551</v>
      </c>
      <c r="E66" s="24">
        <v>0</v>
      </c>
      <c r="F66" s="24">
        <v>8.7200000000000006</v>
      </c>
      <c r="G66" s="1666"/>
      <c r="H66" s="24">
        <v>20.34</v>
      </c>
      <c r="I66" s="13"/>
      <c r="J66" s="13"/>
      <c r="K66" s="13"/>
      <c r="L66" s="13"/>
      <c r="M66" s="13"/>
      <c r="N66" s="34"/>
      <c r="O66" s="13"/>
      <c r="P66" s="13"/>
      <c r="Q66" s="13"/>
      <c r="R66" s="13"/>
      <c r="S66" s="13"/>
      <c r="T66" s="13"/>
      <c r="U66" s="17"/>
      <c r="V66" s="56"/>
      <c r="W66" s="60">
        <v>20.34</v>
      </c>
      <c r="X66" s="56"/>
      <c r="Y66" s="56"/>
      <c r="AT66" s="37" t="s">
        <v>542</v>
      </c>
      <c r="AU66" s="13">
        <v>50</v>
      </c>
      <c r="AV66" s="13">
        <v>100</v>
      </c>
      <c r="AW66" s="13">
        <v>150</v>
      </c>
      <c r="AX66" s="13">
        <v>200</v>
      </c>
      <c r="AY66" s="13">
        <v>250</v>
      </c>
      <c r="AZ66" s="17">
        <v>300</v>
      </c>
      <c r="BB66" s="37" t="s">
        <v>542</v>
      </c>
      <c r="BC66" s="13">
        <v>50</v>
      </c>
      <c r="BD66" s="13">
        <v>100</v>
      </c>
      <c r="BE66" s="13">
        <v>150</v>
      </c>
      <c r="BF66" s="13">
        <v>200</v>
      </c>
      <c r="BG66" s="13">
        <v>250</v>
      </c>
      <c r="BH66" s="17">
        <v>300</v>
      </c>
    </row>
    <row r="67" spans="2:60" ht="15" thickBot="1">
      <c r="B67" s="1662"/>
      <c r="C67" s="1660"/>
      <c r="D67" t="s">
        <v>556</v>
      </c>
      <c r="E67" s="25">
        <v>0</v>
      </c>
      <c r="F67" s="25">
        <v>0</v>
      </c>
      <c r="G67" s="1666"/>
      <c r="H67" s="25">
        <v>1</v>
      </c>
      <c r="I67" s="13"/>
      <c r="J67" s="13"/>
      <c r="K67" s="13"/>
      <c r="L67" s="13"/>
      <c r="M67" s="13"/>
      <c r="N67" s="34"/>
      <c r="O67" s="13"/>
      <c r="P67" s="13"/>
      <c r="Q67" s="13"/>
      <c r="R67" s="13"/>
      <c r="S67" s="13"/>
      <c r="T67" s="13"/>
      <c r="U67" s="17"/>
      <c r="V67" s="56"/>
      <c r="W67" s="60">
        <v>1</v>
      </c>
      <c r="X67" s="56"/>
      <c r="Y67" s="56"/>
      <c r="AT67" s="2" t="s">
        <v>549</v>
      </c>
      <c r="AU67" s="39">
        <v>150</v>
      </c>
      <c r="AV67" s="39">
        <v>120</v>
      </c>
      <c r="AW67" s="39">
        <v>100</v>
      </c>
      <c r="AX67" s="39">
        <v>60</v>
      </c>
      <c r="AY67" s="39">
        <v>40</v>
      </c>
      <c r="AZ67" s="40">
        <v>15</v>
      </c>
      <c r="BB67" s="2" t="s">
        <v>549</v>
      </c>
      <c r="BC67" s="39"/>
      <c r="BD67" s="39"/>
      <c r="BE67" s="39"/>
      <c r="BF67" s="39"/>
      <c r="BG67" s="39"/>
      <c r="BH67" s="40"/>
    </row>
    <row r="68" spans="2:60" ht="15" thickBot="1">
      <c r="B68" s="1662"/>
      <c r="C68" s="1660"/>
      <c r="D68" t="s">
        <v>557</v>
      </c>
      <c r="E68" s="24">
        <v>78</v>
      </c>
      <c r="F68" s="24">
        <v>78</v>
      </c>
      <c r="G68" s="1666"/>
      <c r="H68" s="24">
        <v>78</v>
      </c>
      <c r="I68" s="13"/>
      <c r="J68" s="13"/>
      <c r="K68" s="13"/>
      <c r="L68" s="13"/>
      <c r="M68" s="13"/>
      <c r="N68" s="34"/>
      <c r="O68" s="13"/>
      <c r="P68" s="13"/>
      <c r="Q68" s="13"/>
      <c r="R68" s="13"/>
      <c r="S68" s="13"/>
      <c r="T68" s="13"/>
      <c r="U68" s="17"/>
      <c r="V68" s="56"/>
      <c r="W68" s="60">
        <v>78</v>
      </c>
      <c r="X68" s="56"/>
      <c r="Y68" s="56"/>
      <c r="AT68" s="18"/>
      <c r="AU68" s="18"/>
      <c r="AV68" s="18"/>
      <c r="AW68" s="18"/>
      <c r="AX68" s="18"/>
      <c r="AY68" s="18"/>
      <c r="AZ68" s="18"/>
      <c r="BB68" s="18"/>
      <c r="BC68" s="18"/>
      <c r="BD68" s="18"/>
      <c r="BE68" s="18"/>
      <c r="BF68" s="18"/>
      <c r="BG68" s="18"/>
      <c r="BH68" s="18"/>
    </row>
    <row r="69" spans="2:60">
      <c r="B69" s="1662"/>
      <c r="C69" s="1660"/>
      <c r="D69" t="s">
        <v>552</v>
      </c>
      <c r="E69" s="24">
        <v>400</v>
      </c>
      <c r="F69" s="24">
        <v>400</v>
      </c>
      <c r="G69" s="1666"/>
      <c r="H69" s="24">
        <v>400</v>
      </c>
      <c r="I69" s="13"/>
      <c r="J69" s="13"/>
      <c r="K69" s="13"/>
      <c r="L69" s="13"/>
      <c r="M69" s="13"/>
      <c r="N69" s="34"/>
      <c r="O69" s="13"/>
      <c r="P69" s="13"/>
      <c r="Q69" s="13"/>
      <c r="R69" s="13"/>
      <c r="S69" s="13"/>
      <c r="T69" s="13"/>
      <c r="U69" s="17"/>
      <c r="V69" s="56"/>
      <c r="W69" s="60">
        <v>400</v>
      </c>
      <c r="X69" s="56"/>
      <c r="Y69" s="56"/>
      <c r="AT69" s="43">
        <v>15</v>
      </c>
      <c r="AU69" s="41"/>
      <c r="AV69" s="41"/>
      <c r="AW69" s="41"/>
      <c r="AX69" s="41"/>
      <c r="AY69" s="41"/>
      <c r="AZ69" s="42"/>
      <c r="BB69" s="43">
        <v>15</v>
      </c>
      <c r="BC69" s="41"/>
      <c r="BD69" s="41"/>
      <c r="BE69" s="41"/>
      <c r="BF69" s="41"/>
      <c r="BG69" s="41"/>
      <c r="BH69" s="42"/>
    </row>
    <row r="70" spans="2:60" ht="29.45" thickBot="1">
      <c r="B70" s="1663"/>
      <c r="C70" s="1664"/>
      <c r="D70" s="14" t="s">
        <v>553</v>
      </c>
      <c r="E70" s="23" t="s">
        <v>554</v>
      </c>
      <c r="F70" s="23" t="s">
        <v>554</v>
      </c>
      <c r="G70" s="1667"/>
      <c r="H70" s="29" t="s">
        <v>554</v>
      </c>
      <c r="I70" s="13"/>
      <c r="J70" s="13"/>
      <c r="K70" s="13"/>
      <c r="L70" s="13"/>
      <c r="M70" s="13"/>
      <c r="N70" s="35"/>
      <c r="O70" s="69"/>
      <c r="P70" s="69"/>
      <c r="Q70" s="69"/>
      <c r="R70" s="69"/>
      <c r="S70" s="69"/>
      <c r="T70" s="69"/>
      <c r="U70" s="36"/>
      <c r="V70" s="56"/>
      <c r="W70" s="63" t="s">
        <v>554</v>
      </c>
      <c r="X70" s="56"/>
      <c r="Y70" s="56"/>
      <c r="AT70" s="37" t="s">
        <v>542</v>
      </c>
      <c r="AU70" s="13">
        <v>50</v>
      </c>
      <c r="AV70" s="13">
        <v>100</v>
      </c>
      <c r="AW70" s="13">
        <v>150</v>
      </c>
      <c r="AX70" s="13">
        <v>200</v>
      </c>
      <c r="AY70" s="13">
        <v>250</v>
      </c>
      <c r="AZ70" s="17">
        <v>300</v>
      </c>
      <c r="BB70" s="37" t="s">
        <v>542</v>
      </c>
      <c r="BC70" s="13">
        <v>50</v>
      </c>
      <c r="BD70" s="13">
        <v>100</v>
      </c>
      <c r="BE70" s="13">
        <v>150</v>
      </c>
      <c r="BF70" s="13">
        <v>200</v>
      </c>
      <c r="BG70" s="13">
        <v>250</v>
      </c>
      <c r="BH70" s="17">
        <v>300</v>
      </c>
    </row>
    <row r="71" spans="2:60">
      <c r="AT71" s="37" t="s">
        <v>545</v>
      </c>
      <c r="AU71" s="24">
        <v>35</v>
      </c>
      <c r="AV71" s="24">
        <v>33</v>
      </c>
      <c r="AW71" s="24">
        <v>30</v>
      </c>
      <c r="AX71" s="24">
        <v>28</v>
      </c>
      <c r="AY71" s="24">
        <v>25</v>
      </c>
      <c r="AZ71" s="38">
        <v>20</v>
      </c>
      <c r="BB71" s="37" t="s">
        <v>545</v>
      </c>
      <c r="BC71" s="24">
        <v>36</v>
      </c>
      <c r="BD71" s="24">
        <v>31</v>
      </c>
      <c r="BE71" s="24">
        <v>25</v>
      </c>
      <c r="BF71" s="24">
        <v>20</v>
      </c>
      <c r="BG71" s="24">
        <v>14</v>
      </c>
      <c r="BH71" s="38">
        <v>7</v>
      </c>
    </row>
    <row r="72" spans="2:60">
      <c r="AT72" s="37"/>
      <c r="AU72" s="18"/>
      <c r="AV72" s="18"/>
      <c r="AW72" s="18"/>
      <c r="AX72" s="18"/>
      <c r="AY72" s="18"/>
      <c r="AZ72" s="3"/>
      <c r="BB72" s="37"/>
      <c r="BC72" s="18"/>
      <c r="BD72" s="18"/>
      <c r="BE72" s="18"/>
      <c r="BF72" s="18"/>
      <c r="BG72" s="18"/>
      <c r="BH72" s="3"/>
    </row>
    <row r="73" spans="2:60">
      <c r="E73" s="24">
        <f>SUM(E10,E19,E30,E41,E52,E63)</f>
        <v>22</v>
      </c>
      <c r="F73" s="24">
        <f t="shared" ref="F73:V73" si="0">SUM(F10,F19,F30,F41,F52,F63)</f>
        <v>21.5</v>
      </c>
      <c r="G73" s="24">
        <f t="shared" si="0"/>
        <v>22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>
        <f t="shared" si="0"/>
        <v>0</v>
      </c>
      <c r="W73" s="24">
        <f>SUM(W10,W19,W30,W41,W52,W63)</f>
        <v>21.5</v>
      </c>
      <c r="AT73" s="44">
        <v>15</v>
      </c>
      <c r="AU73" s="18"/>
      <c r="AV73" s="18"/>
      <c r="AW73" s="18"/>
      <c r="AX73" s="18"/>
      <c r="AY73" s="18"/>
      <c r="AZ73" s="3"/>
      <c r="BB73" s="44">
        <v>15</v>
      </c>
      <c r="BC73" s="18"/>
      <c r="BD73" s="18"/>
      <c r="BE73" s="18"/>
      <c r="BF73" s="18"/>
      <c r="BG73" s="18"/>
      <c r="BH73" s="3"/>
    </row>
    <row r="74" spans="2:60">
      <c r="AT74" s="37" t="s">
        <v>542</v>
      </c>
      <c r="AU74" s="13">
        <v>50</v>
      </c>
      <c r="AV74" s="13">
        <v>100</v>
      </c>
      <c r="AW74" s="13">
        <v>150</v>
      </c>
      <c r="AX74" s="13">
        <v>200</v>
      </c>
      <c r="AY74" s="13">
        <v>250</v>
      </c>
      <c r="AZ74" s="17">
        <v>300</v>
      </c>
      <c r="BB74" s="37" t="s">
        <v>542</v>
      </c>
      <c r="BC74" s="13">
        <v>50</v>
      </c>
      <c r="BD74" s="13">
        <v>100</v>
      </c>
      <c r="BE74" s="13">
        <v>150</v>
      </c>
      <c r="BF74" s="13">
        <v>200</v>
      </c>
      <c r="BG74" s="13">
        <v>250</v>
      </c>
      <c r="BH74" s="17">
        <v>300</v>
      </c>
    </row>
    <row r="75" spans="2:60" ht="21.6" thickBot="1">
      <c r="B75" s="1650" t="s">
        <v>563</v>
      </c>
      <c r="C75" s="1650"/>
      <c r="D75" s="1650"/>
      <c r="E75" s="1650"/>
      <c r="F75" s="1650"/>
      <c r="G75" s="1650"/>
      <c r="I75" s="94" t="s">
        <v>564</v>
      </c>
      <c r="J75" s="94" t="s">
        <v>564</v>
      </c>
      <c r="K75" s="94" t="s">
        <v>565</v>
      </c>
      <c r="L75" s="94" t="s">
        <v>565</v>
      </c>
      <c r="M75" s="94" t="s">
        <v>565</v>
      </c>
      <c r="AT75" s="2" t="s">
        <v>549</v>
      </c>
      <c r="AU75" s="39">
        <v>90</v>
      </c>
      <c r="AV75" s="39">
        <v>70</v>
      </c>
      <c r="AW75" s="39">
        <v>55</v>
      </c>
      <c r="AX75" s="39">
        <v>40</v>
      </c>
      <c r="AY75" s="39">
        <v>25</v>
      </c>
      <c r="AZ75" s="40">
        <v>10</v>
      </c>
      <c r="BB75" s="2" t="s">
        <v>549</v>
      </c>
      <c r="BC75" s="39"/>
      <c r="BD75" s="39"/>
      <c r="BE75" s="39"/>
      <c r="BF75" s="39"/>
      <c r="BG75" s="39"/>
      <c r="BH75" s="40"/>
    </row>
    <row r="76" spans="2:60" ht="15" thickBot="1">
      <c r="I76" s="95"/>
      <c r="J76" s="95"/>
      <c r="K76" s="95"/>
      <c r="L76" s="95"/>
      <c r="M76" s="95"/>
    </row>
    <row r="77" spans="2:60" ht="26.45" customHeight="1">
      <c r="B77" s="79" t="s">
        <v>566</v>
      </c>
      <c r="C77" s="86" t="s">
        <v>567</v>
      </c>
      <c r="D77" s="86" t="s">
        <v>568</v>
      </c>
      <c r="E77" s="80" t="s">
        <v>569</v>
      </c>
      <c r="F77" s="85" t="s">
        <v>570</v>
      </c>
      <c r="G77" s="80" t="s">
        <v>571</v>
      </c>
      <c r="I77" s="46" t="s">
        <v>572</v>
      </c>
      <c r="J77" s="46" t="s">
        <v>573</v>
      </c>
      <c r="K77" s="46" t="s">
        <v>574</v>
      </c>
      <c r="L77" s="46" t="s">
        <v>575</v>
      </c>
      <c r="M77" s="46" t="s">
        <v>576</v>
      </c>
      <c r="AT77" s="43">
        <v>16</v>
      </c>
      <c r="AU77" s="41"/>
      <c r="AV77" s="41"/>
      <c r="AW77" s="41"/>
      <c r="AX77" s="41"/>
      <c r="AY77" s="41"/>
      <c r="AZ77" s="42"/>
    </row>
    <row r="78" spans="2:60" ht="49.5" customHeight="1">
      <c r="B78" s="1654">
        <v>1</v>
      </c>
      <c r="C78" s="1651" t="s">
        <v>577</v>
      </c>
      <c r="D78" s="52" t="s">
        <v>578</v>
      </c>
      <c r="E78" s="89" t="s">
        <v>579</v>
      </c>
      <c r="F78" s="1649">
        <v>1</v>
      </c>
      <c r="G78" s="1647" t="s">
        <v>580</v>
      </c>
      <c r="I78" s="93" t="s">
        <v>581</v>
      </c>
      <c r="J78" s="93" t="s">
        <v>581</v>
      </c>
      <c r="K78" s="93" t="s">
        <v>581</v>
      </c>
      <c r="L78" s="93" t="s">
        <v>581</v>
      </c>
      <c r="M78" s="93" t="s">
        <v>581</v>
      </c>
      <c r="AT78" s="37" t="s">
        <v>542</v>
      </c>
      <c r="AU78" s="13">
        <v>50</v>
      </c>
      <c r="AV78" s="13">
        <v>100</v>
      </c>
      <c r="AW78" s="13">
        <v>150</v>
      </c>
      <c r="AX78" s="13">
        <v>200</v>
      </c>
      <c r="AY78" s="13">
        <v>250</v>
      </c>
      <c r="AZ78" s="17">
        <v>300</v>
      </c>
    </row>
    <row r="79" spans="2:60" ht="15" customHeight="1">
      <c r="B79" s="1655"/>
      <c r="C79" s="1652"/>
      <c r="D79" s="52" t="s">
        <v>582</v>
      </c>
      <c r="E79" s="51" t="s">
        <v>583</v>
      </c>
      <c r="F79" s="1649"/>
      <c r="G79" s="1648"/>
      <c r="I79" s="13" t="s">
        <v>583</v>
      </c>
      <c r="J79" s="13" t="s">
        <v>583</v>
      </c>
      <c r="K79" s="13" t="s">
        <v>583</v>
      </c>
      <c r="L79" s="13" t="s">
        <v>583</v>
      </c>
      <c r="M79" s="13" t="s">
        <v>583</v>
      </c>
      <c r="AT79" s="37" t="s">
        <v>545</v>
      </c>
      <c r="AU79" s="24">
        <v>42</v>
      </c>
      <c r="AV79" s="24">
        <v>39</v>
      </c>
      <c r="AW79" s="24">
        <v>36</v>
      </c>
      <c r="AX79" s="24">
        <v>34</v>
      </c>
      <c r="AY79" s="24">
        <v>31</v>
      </c>
      <c r="AZ79" s="38">
        <v>27</v>
      </c>
    </row>
    <row r="80" spans="2:60" ht="15" customHeight="1">
      <c r="B80" s="1655"/>
      <c r="C80" s="1652"/>
      <c r="D80" s="52" t="s">
        <v>584</v>
      </c>
      <c r="E80" s="51" t="s">
        <v>585</v>
      </c>
      <c r="F80" s="1649"/>
      <c r="G80" s="1648"/>
      <c r="I80" s="13" t="s">
        <v>586</v>
      </c>
      <c r="J80" s="13" t="s">
        <v>586</v>
      </c>
      <c r="K80" s="13" t="s">
        <v>586</v>
      </c>
      <c r="L80" s="13" t="s">
        <v>586</v>
      </c>
      <c r="M80" s="13" t="s">
        <v>586</v>
      </c>
      <c r="AT80" s="37"/>
      <c r="AU80" s="18"/>
      <c r="AV80" s="18"/>
      <c r="AW80" s="18"/>
      <c r="AX80" s="18"/>
      <c r="AY80" s="18"/>
      <c r="AZ80" s="3"/>
    </row>
    <row r="81" spans="2:52" ht="15" customHeight="1">
      <c r="B81" s="1655"/>
      <c r="C81" s="1652"/>
      <c r="D81" s="52" t="s">
        <v>587</v>
      </c>
      <c r="E81" s="51" t="s">
        <v>588</v>
      </c>
      <c r="F81" s="1649"/>
      <c r="G81" s="1648"/>
      <c r="I81" s="96" t="s">
        <v>589</v>
      </c>
      <c r="J81" s="96" t="s">
        <v>590</v>
      </c>
      <c r="K81" s="96" t="s">
        <v>590</v>
      </c>
      <c r="L81" s="96" t="s">
        <v>590</v>
      </c>
      <c r="M81" s="96" t="s">
        <v>590</v>
      </c>
      <c r="AT81" s="44">
        <v>16</v>
      </c>
      <c r="AU81" s="18"/>
      <c r="AV81" s="18"/>
      <c r="AW81" s="18"/>
      <c r="AX81" s="18"/>
      <c r="AY81" s="18"/>
      <c r="AZ81" s="3"/>
    </row>
    <row r="82" spans="2:52" ht="15" customHeight="1">
      <c r="B82" s="1656"/>
      <c r="C82" s="1653"/>
      <c r="D82" s="52" t="s">
        <v>591</v>
      </c>
      <c r="E82" s="51" t="s">
        <v>592</v>
      </c>
      <c r="F82" s="1649"/>
      <c r="G82" s="1648"/>
      <c r="I82" s="13" t="s">
        <v>592</v>
      </c>
      <c r="J82" s="13" t="s">
        <v>592</v>
      </c>
      <c r="K82" s="13" t="s">
        <v>592</v>
      </c>
      <c r="L82" s="13" t="s">
        <v>592</v>
      </c>
      <c r="M82" s="13" t="s">
        <v>592</v>
      </c>
      <c r="AT82" s="37" t="s">
        <v>542</v>
      </c>
      <c r="AU82" s="13">
        <v>50</v>
      </c>
      <c r="AV82" s="13">
        <v>100</v>
      </c>
      <c r="AW82" s="13">
        <v>150</v>
      </c>
      <c r="AX82" s="13">
        <v>200</v>
      </c>
      <c r="AY82" s="13">
        <v>250</v>
      </c>
      <c r="AZ82" s="17">
        <v>300</v>
      </c>
    </row>
    <row r="83" spans="2:52" ht="89.25" customHeight="1" thickBot="1">
      <c r="B83" s="53">
        <v>2</v>
      </c>
      <c r="C83" s="55" t="s">
        <v>593</v>
      </c>
      <c r="D83" s="54" t="s">
        <v>594</v>
      </c>
      <c r="E83" s="77" t="s">
        <v>595</v>
      </c>
      <c r="F83" s="81">
        <v>1</v>
      </c>
      <c r="G83" s="78" t="s">
        <v>596</v>
      </c>
      <c r="I83" s="93" t="s">
        <v>597</v>
      </c>
      <c r="J83" s="93" t="s">
        <v>597</v>
      </c>
      <c r="K83" s="93" t="s">
        <v>597</v>
      </c>
      <c r="L83" s="93" t="s">
        <v>597</v>
      </c>
      <c r="M83" s="93" t="s">
        <v>597</v>
      </c>
      <c r="AT83" s="2" t="s">
        <v>549</v>
      </c>
      <c r="AU83" s="39">
        <v>100</v>
      </c>
      <c r="AV83" s="39">
        <v>70</v>
      </c>
      <c r="AW83" s="39">
        <v>30</v>
      </c>
      <c r="AX83" s="39">
        <v>20</v>
      </c>
      <c r="AY83" s="39">
        <v>10</v>
      </c>
      <c r="AZ83" s="40">
        <v>0</v>
      </c>
    </row>
    <row r="84" spans="2:52" ht="72">
      <c r="B84" s="53">
        <v>3</v>
      </c>
      <c r="C84" s="55" t="s">
        <v>598</v>
      </c>
      <c r="D84" s="49" t="s">
        <v>599</v>
      </c>
      <c r="E84" s="77" t="s">
        <v>600</v>
      </c>
      <c r="F84" s="82">
        <v>2</v>
      </c>
      <c r="G84" s="90" t="s">
        <v>601</v>
      </c>
      <c r="I84" s="93" t="s">
        <v>561</v>
      </c>
      <c r="J84" s="93" t="s">
        <v>561</v>
      </c>
      <c r="K84" s="93" t="s">
        <v>561</v>
      </c>
      <c r="L84" s="91" t="s">
        <v>602</v>
      </c>
      <c r="M84" s="91" t="s">
        <v>602</v>
      </c>
    </row>
    <row r="85" spans="2:52" ht="115.15">
      <c r="B85" s="53">
        <v>4</v>
      </c>
      <c r="C85" s="55" t="s">
        <v>603</v>
      </c>
      <c r="D85" s="49" t="s">
        <v>604</v>
      </c>
      <c r="E85" s="50"/>
      <c r="F85" s="84">
        <v>4</v>
      </c>
      <c r="G85" s="76" t="s">
        <v>605</v>
      </c>
      <c r="I85" s="93" t="s">
        <v>606</v>
      </c>
      <c r="J85" s="93" t="s">
        <v>607</v>
      </c>
      <c r="K85" s="93" t="s">
        <v>607</v>
      </c>
      <c r="L85" s="93" t="s">
        <v>608</v>
      </c>
      <c r="M85" s="93" t="s">
        <v>609</v>
      </c>
    </row>
    <row r="86" spans="2:52" ht="97.5" customHeight="1">
      <c r="B86" s="53">
        <v>5</v>
      </c>
      <c r="C86" s="55" t="s">
        <v>610</v>
      </c>
      <c r="D86" s="76" t="s">
        <v>611</v>
      </c>
      <c r="E86" s="50"/>
      <c r="F86" s="83">
        <v>3</v>
      </c>
      <c r="G86" s="78" t="s">
        <v>612</v>
      </c>
      <c r="I86" s="92" t="s">
        <v>613</v>
      </c>
    </row>
    <row r="87" spans="2:52" ht="62.25" customHeight="1">
      <c r="B87" s="53">
        <v>6</v>
      </c>
      <c r="C87" s="55" t="s">
        <v>614</v>
      </c>
      <c r="D87" s="76" t="s">
        <v>615</v>
      </c>
      <c r="E87" s="50"/>
      <c r="F87" s="50"/>
      <c r="G87" s="50"/>
      <c r="I87" s="93" t="s">
        <v>616</v>
      </c>
    </row>
    <row r="88" spans="2:52" ht="32.1" customHeight="1">
      <c r="B88" s="48"/>
      <c r="C88" s="48"/>
      <c r="G88" s="13" t="s">
        <v>617</v>
      </c>
      <c r="I88" s="97" t="s">
        <v>618</v>
      </c>
      <c r="J88" s="13" t="s">
        <v>619</v>
      </c>
      <c r="K88" s="13" t="s">
        <v>620</v>
      </c>
      <c r="L88" s="97" t="s">
        <v>621</v>
      </c>
      <c r="M88" t="s">
        <v>622</v>
      </c>
    </row>
    <row r="89" spans="2:52" ht="15" thickBot="1">
      <c r="I89" s="100">
        <f>I92-I91</f>
        <v>0.15277777777777779</v>
      </c>
      <c r="J89" s="100">
        <f>J92-J91</f>
        <v>0.28750000000000009</v>
      </c>
      <c r="K89" s="100">
        <f>K92-K91</f>
        <v>0.30694444444444441</v>
      </c>
      <c r="L89" s="100">
        <f>L92-L91</f>
        <v>0.12222222222222223</v>
      </c>
      <c r="M89" s="100">
        <f>M92-M91</f>
        <v>9.7222222222222099E-2</v>
      </c>
    </row>
    <row r="90" spans="2:52" ht="16.149999999999999" thickBot="1">
      <c r="B90" s="1635" t="s">
        <v>623</v>
      </c>
      <c r="C90" s="1636"/>
      <c r="D90" s="1636" t="s">
        <v>624</v>
      </c>
      <c r="E90" s="1636"/>
      <c r="F90" s="1636"/>
      <c r="G90" s="1641"/>
    </row>
    <row r="91" spans="2:52" ht="23.25" customHeight="1">
      <c r="B91" s="1637">
        <v>1</v>
      </c>
      <c r="C91" s="1638"/>
      <c r="D91" s="1642" t="s">
        <v>625</v>
      </c>
      <c r="E91" s="1642"/>
      <c r="F91" s="1642"/>
      <c r="G91" s="1643"/>
      <c r="I91" s="101">
        <v>0.44444444444444442</v>
      </c>
      <c r="J91" s="102">
        <f>TIME(16,20,0)</f>
        <v>0.68055555555555547</v>
      </c>
      <c r="K91" s="102">
        <f>TIME(4,25,0)</f>
        <v>0.18402777777777779</v>
      </c>
      <c r="L91" s="102">
        <f>TIME(13,22,0)</f>
        <v>0.55694444444444446</v>
      </c>
      <c r="M91" s="99">
        <f>TIME(17,49,0)</f>
        <v>0.74236111111111114</v>
      </c>
    </row>
    <row r="92" spans="2:52" ht="36" customHeight="1">
      <c r="B92" s="1639">
        <v>2</v>
      </c>
      <c r="C92" s="1640"/>
      <c r="D92" s="1644" t="s">
        <v>626</v>
      </c>
      <c r="E92" s="1644"/>
      <c r="F92" s="1644"/>
      <c r="G92" s="1645"/>
      <c r="I92" s="101">
        <v>0.59722222222222221</v>
      </c>
      <c r="J92" s="102">
        <f>TIME(23,14,0)</f>
        <v>0.96805555555555556</v>
      </c>
      <c r="K92" s="102">
        <f>TIME(11,47,0)</f>
        <v>0.4909722222222222</v>
      </c>
      <c r="L92" s="102">
        <f>TIME(16,18,0)</f>
        <v>0.6791666666666667</v>
      </c>
      <c r="M92" s="99">
        <f>TIME(20,9,0)</f>
        <v>0.83958333333333324</v>
      </c>
    </row>
    <row r="93" spans="2:52" ht="23.25" customHeight="1" thickBot="1">
      <c r="B93" s="1630">
        <v>3</v>
      </c>
      <c r="C93" s="1631"/>
      <c r="D93" s="1632" t="s">
        <v>627</v>
      </c>
      <c r="E93" s="1633"/>
      <c r="F93" s="1633"/>
      <c r="G93" s="1634"/>
    </row>
    <row r="94" spans="2:52">
      <c r="I94" s="99"/>
    </row>
    <row r="95" spans="2:52">
      <c r="I95" s="99"/>
    </row>
  </sheetData>
  <mergeCells count="38">
    <mergeCell ref="G60:G70"/>
    <mergeCell ref="C27:C37"/>
    <mergeCell ref="O6:U6"/>
    <mergeCell ref="AA6:AG6"/>
    <mergeCell ref="E5:G5"/>
    <mergeCell ref="G49:G59"/>
    <mergeCell ref="C78:C82"/>
    <mergeCell ref="B78:B82"/>
    <mergeCell ref="D5:D6"/>
    <mergeCell ref="C49:C59"/>
    <mergeCell ref="B49:B59"/>
    <mergeCell ref="C60:C70"/>
    <mergeCell ref="B60:B70"/>
    <mergeCell ref="C38:C48"/>
    <mergeCell ref="B7:B15"/>
    <mergeCell ref="B16:B26"/>
    <mergeCell ref="B27:B37"/>
    <mergeCell ref="B38:B48"/>
    <mergeCell ref="B5:B6"/>
    <mergeCell ref="C5:C6"/>
    <mergeCell ref="C7:C15"/>
    <mergeCell ref="C16:C26"/>
    <mergeCell ref="BB3:BH3"/>
    <mergeCell ref="AT3:AZ3"/>
    <mergeCell ref="B93:C93"/>
    <mergeCell ref="D93:G93"/>
    <mergeCell ref="B90:C90"/>
    <mergeCell ref="B91:C91"/>
    <mergeCell ref="B92:C92"/>
    <mergeCell ref="D90:G90"/>
    <mergeCell ref="D91:G91"/>
    <mergeCell ref="D92:G92"/>
    <mergeCell ref="AL3:AR3"/>
    <mergeCell ref="N3:AG3"/>
    <mergeCell ref="B3:G3"/>
    <mergeCell ref="G78:G82"/>
    <mergeCell ref="F78:F82"/>
    <mergeCell ref="B75:G75"/>
  </mergeCells>
  <phoneticPr fontId="18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3DA2-A319-2740-B1B3-CF81095BF7B6}">
  <dimension ref="A1:N30"/>
  <sheetViews>
    <sheetView topLeftCell="C1" workbookViewId="0">
      <selection activeCell="I14" sqref="I14"/>
    </sheetView>
  </sheetViews>
  <sheetFormatPr defaultColWidth="11.42578125" defaultRowHeight="14.45"/>
  <cols>
    <col min="1" max="1" width="13.28515625" customWidth="1"/>
    <col min="2" max="2" width="49.85546875" customWidth="1"/>
    <col min="3" max="3" width="49" customWidth="1"/>
    <col min="5" max="5" width="11.42578125" style="13"/>
    <col min="6" max="6" width="42.85546875" style="13" customWidth="1"/>
    <col min="7" max="13" width="13.140625" style="47" customWidth="1"/>
  </cols>
  <sheetData>
    <row r="1" spans="1:14" ht="15" thickBot="1"/>
    <row r="2" spans="1:14" ht="18">
      <c r="A2" s="1674" t="s">
        <v>628</v>
      </c>
      <c r="B2" s="1675"/>
      <c r="C2" s="1676"/>
      <c r="E2" s="501" t="s">
        <v>629</v>
      </c>
      <c r="F2" s="501" t="s">
        <v>630</v>
      </c>
      <c r="G2" s="501" t="s">
        <v>631</v>
      </c>
      <c r="H2" s="1057" t="s">
        <v>632</v>
      </c>
      <c r="I2" s="502" t="s">
        <v>633</v>
      </c>
      <c r="J2" s="502" t="s">
        <v>634</v>
      </c>
      <c r="K2" s="502" t="s">
        <v>635</v>
      </c>
      <c r="L2" s="502" t="s">
        <v>636</v>
      </c>
      <c r="M2" s="502" t="s">
        <v>637</v>
      </c>
      <c r="N2" s="490"/>
    </row>
    <row r="3" spans="1:14" ht="19.5" customHeight="1">
      <c r="A3" s="1677" t="s">
        <v>638</v>
      </c>
      <c r="B3" s="1678" t="s">
        <v>639</v>
      </c>
      <c r="C3" s="1679" t="s">
        <v>640</v>
      </c>
      <c r="E3" s="491"/>
      <c r="F3" s="492" t="s">
        <v>641</v>
      </c>
      <c r="G3" s="491">
        <v>2.2000000000000002</v>
      </c>
      <c r="H3" s="493">
        <v>3.7</v>
      </c>
      <c r="I3" s="493">
        <v>4.2</v>
      </c>
      <c r="J3" s="493">
        <v>4.2</v>
      </c>
      <c r="K3" s="493">
        <v>4.2</v>
      </c>
      <c r="L3" s="493">
        <v>4.2</v>
      </c>
      <c r="M3" s="493">
        <v>4.2</v>
      </c>
      <c r="N3" s="490"/>
    </row>
    <row r="4" spans="1:14" ht="19.5" customHeight="1">
      <c r="A4" s="1677"/>
      <c r="B4" s="1678"/>
      <c r="C4" s="1679"/>
      <c r="E4" s="491"/>
      <c r="F4" s="492" t="s">
        <v>642</v>
      </c>
      <c r="G4" s="491">
        <v>8</v>
      </c>
      <c r="H4" s="491">
        <v>10</v>
      </c>
      <c r="I4" s="491">
        <v>10</v>
      </c>
      <c r="J4" s="491">
        <v>10</v>
      </c>
      <c r="K4" s="491">
        <v>10</v>
      </c>
      <c r="L4" s="491">
        <v>10</v>
      </c>
      <c r="M4" s="491">
        <v>10</v>
      </c>
      <c r="N4" s="490"/>
    </row>
    <row r="5" spans="1:14" ht="19.5" customHeight="1">
      <c r="A5" s="485">
        <v>1</v>
      </c>
      <c r="B5" s="76" t="s">
        <v>643</v>
      </c>
      <c r="C5" s="486" t="s">
        <v>644</v>
      </c>
      <c r="E5" s="491">
        <v>12</v>
      </c>
      <c r="F5" s="492" t="s">
        <v>645</v>
      </c>
      <c r="G5" s="491">
        <v>6.2</v>
      </c>
      <c r="H5" s="55">
        <v>7.2</v>
      </c>
      <c r="I5" s="55">
        <v>7.7</v>
      </c>
      <c r="J5" s="55">
        <v>7.7</v>
      </c>
      <c r="K5" s="55">
        <v>7.7</v>
      </c>
      <c r="L5" s="55">
        <v>7.7</v>
      </c>
      <c r="M5" s="55">
        <v>7.7</v>
      </c>
      <c r="N5" s="490"/>
    </row>
    <row r="6" spans="1:14" ht="19.5" customHeight="1">
      <c r="A6" s="485">
        <v>2</v>
      </c>
      <c r="B6" s="76" t="s">
        <v>646</v>
      </c>
      <c r="C6" s="486" t="s">
        <v>647</v>
      </c>
      <c r="E6" s="1673">
        <v>13</v>
      </c>
      <c r="F6" s="494" t="s">
        <v>648</v>
      </c>
      <c r="G6" s="495">
        <v>3</v>
      </c>
      <c r="H6" s="496">
        <v>3.5</v>
      </c>
      <c r="I6" s="496">
        <v>3.5</v>
      </c>
      <c r="J6" s="496">
        <v>3.5</v>
      </c>
      <c r="K6" s="496">
        <v>3.5</v>
      </c>
      <c r="L6" s="496">
        <v>3.5</v>
      </c>
      <c r="M6" s="496">
        <v>3.5</v>
      </c>
      <c r="N6" s="490"/>
    </row>
    <row r="7" spans="1:14" ht="19.5" customHeight="1" thickBot="1">
      <c r="A7" s="487">
        <v>3</v>
      </c>
      <c r="B7" s="488" t="s">
        <v>649</v>
      </c>
      <c r="C7" s="489" t="s">
        <v>650</v>
      </c>
      <c r="E7" s="1673"/>
      <c r="F7" s="492" t="s">
        <v>651</v>
      </c>
      <c r="G7" s="491">
        <v>3</v>
      </c>
      <c r="H7" s="491">
        <v>3</v>
      </c>
      <c r="I7" s="491">
        <v>3</v>
      </c>
      <c r="J7" s="491">
        <v>3</v>
      </c>
      <c r="K7" s="491">
        <v>3</v>
      </c>
      <c r="L7" s="491">
        <v>3</v>
      </c>
      <c r="M7" s="491">
        <v>3</v>
      </c>
      <c r="N7" s="490"/>
    </row>
    <row r="8" spans="1:14" ht="19.5" customHeight="1">
      <c r="E8" s="1673">
        <v>14</v>
      </c>
      <c r="F8" s="494" t="s">
        <v>652</v>
      </c>
      <c r="G8" s="495">
        <v>4</v>
      </c>
      <c r="H8" s="496">
        <v>3.5</v>
      </c>
      <c r="I8" s="495">
        <v>3.5</v>
      </c>
      <c r="J8" s="495">
        <v>3.5</v>
      </c>
      <c r="K8" s="495">
        <v>3.5</v>
      </c>
      <c r="L8" s="495">
        <v>3.5</v>
      </c>
      <c r="M8" s="495">
        <v>3.5</v>
      </c>
      <c r="N8" s="490"/>
    </row>
    <row r="9" spans="1:14" ht="19.5" customHeight="1">
      <c r="E9" s="1673"/>
      <c r="F9" s="492" t="s">
        <v>653</v>
      </c>
      <c r="G9" s="491">
        <v>4</v>
      </c>
      <c r="H9" s="491">
        <v>3.5</v>
      </c>
      <c r="I9" s="491">
        <v>3.5</v>
      </c>
      <c r="J9" s="491">
        <v>3.5</v>
      </c>
      <c r="K9" s="491">
        <v>3.5</v>
      </c>
      <c r="L9" s="491">
        <v>3.5</v>
      </c>
      <c r="M9" s="491">
        <v>3.5</v>
      </c>
      <c r="N9" s="490"/>
    </row>
    <row r="10" spans="1:14" ht="19.5" customHeight="1">
      <c r="E10" s="1673">
        <v>15</v>
      </c>
      <c r="F10" s="494" t="s">
        <v>652</v>
      </c>
      <c r="G10" s="495">
        <v>4</v>
      </c>
      <c r="H10" s="496">
        <v>3</v>
      </c>
      <c r="I10" s="495">
        <v>3</v>
      </c>
      <c r="J10" s="495">
        <v>3</v>
      </c>
      <c r="K10" s="495">
        <v>3</v>
      </c>
      <c r="L10" s="495">
        <v>3</v>
      </c>
      <c r="M10" s="495">
        <v>3</v>
      </c>
      <c r="N10" s="490"/>
    </row>
    <row r="11" spans="1:14" ht="19.5" customHeight="1">
      <c r="E11" s="1673"/>
      <c r="F11" s="492" t="s">
        <v>653</v>
      </c>
      <c r="G11" s="491">
        <v>4</v>
      </c>
      <c r="H11" s="491">
        <v>3</v>
      </c>
      <c r="I11" s="491">
        <v>3</v>
      </c>
      <c r="J11" s="491">
        <v>3</v>
      </c>
      <c r="K11" s="491">
        <v>3</v>
      </c>
      <c r="L11" s="491">
        <v>3</v>
      </c>
      <c r="M11" s="491">
        <v>3</v>
      </c>
      <c r="N11" s="490"/>
    </row>
    <row r="12" spans="1:14" ht="19.5" customHeight="1">
      <c r="E12" s="1673">
        <v>16</v>
      </c>
      <c r="F12" s="494" t="s">
        <v>652</v>
      </c>
      <c r="G12" s="495">
        <v>3</v>
      </c>
      <c r="H12" s="496">
        <v>3</v>
      </c>
      <c r="I12" s="495">
        <v>3</v>
      </c>
      <c r="J12" s="495">
        <v>3</v>
      </c>
      <c r="K12" s="495">
        <v>3</v>
      </c>
      <c r="L12" s="495">
        <v>3</v>
      </c>
      <c r="M12" s="495">
        <v>3</v>
      </c>
      <c r="N12" s="490"/>
    </row>
    <row r="13" spans="1:14" ht="19.5" customHeight="1">
      <c r="E13" s="1673"/>
      <c r="F13" s="492" t="s">
        <v>653</v>
      </c>
      <c r="G13" s="491">
        <v>2.2000000000000002</v>
      </c>
      <c r="H13" s="491">
        <v>2.2000000000000002</v>
      </c>
      <c r="I13" s="491">
        <v>1.7</v>
      </c>
      <c r="J13" s="491">
        <v>1.7</v>
      </c>
      <c r="K13" s="491">
        <v>1.7</v>
      </c>
      <c r="L13" s="491">
        <v>1.7</v>
      </c>
      <c r="M13" s="491">
        <v>1.7</v>
      </c>
      <c r="N13" s="490"/>
    </row>
    <row r="14" spans="1:14" ht="19.5" customHeight="1">
      <c r="E14" s="1673">
        <v>17</v>
      </c>
      <c r="F14" s="494" t="s">
        <v>652</v>
      </c>
      <c r="G14" s="495">
        <v>1.3</v>
      </c>
      <c r="H14" s="496">
        <v>1.3</v>
      </c>
      <c r="I14" s="495">
        <v>0.8</v>
      </c>
      <c r="J14" s="495">
        <v>0.8</v>
      </c>
      <c r="K14" s="495">
        <v>0.8</v>
      </c>
      <c r="L14" s="495">
        <v>0.8</v>
      </c>
      <c r="M14" s="495">
        <v>0.8</v>
      </c>
      <c r="N14" s="490"/>
    </row>
    <row r="15" spans="1:14" ht="19.5" customHeight="1">
      <c r="E15" s="1673"/>
      <c r="F15" s="492" t="s">
        <v>653</v>
      </c>
      <c r="G15" s="491">
        <v>0</v>
      </c>
      <c r="H15" s="491">
        <v>0</v>
      </c>
      <c r="I15" s="491">
        <v>0</v>
      </c>
      <c r="J15" s="491">
        <v>0</v>
      </c>
      <c r="K15" s="491">
        <v>0</v>
      </c>
      <c r="L15" s="491">
        <v>0</v>
      </c>
      <c r="M15" s="491">
        <v>0</v>
      </c>
      <c r="N15" s="490"/>
    </row>
    <row r="16" spans="1:14" ht="18">
      <c r="E16" s="497"/>
      <c r="F16" s="498"/>
      <c r="G16" s="499"/>
      <c r="H16" s="499"/>
      <c r="I16" s="499"/>
      <c r="J16" s="499"/>
      <c r="K16" s="499"/>
      <c r="L16" s="499"/>
      <c r="M16" s="499"/>
      <c r="N16" s="490"/>
    </row>
    <row r="17" spans="5:14" ht="18">
      <c r="E17" s="491">
        <v>18</v>
      </c>
      <c r="F17" s="492" t="s">
        <v>654</v>
      </c>
      <c r="G17" s="500">
        <f>SUM(G5,G6,G8,G10,G12,G14)</f>
        <v>21.5</v>
      </c>
      <c r="H17" s="500">
        <f>SUM(H5,H6,H8,H10,H12,H14)</f>
        <v>21.5</v>
      </c>
      <c r="I17" s="500">
        <f>SUM(I5,I6,I8,I10,I12,I14)</f>
        <v>21.5</v>
      </c>
      <c r="J17" s="500">
        <f t="shared" ref="J17:M17" si="0">SUM(J5,J6,J8,J10,J12,J14)</f>
        <v>21.5</v>
      </c>
      <c r="K17" s="500">
        <f t="shared" si="0"/>
        <v>21.5</v>
      </c>
      <c r="L17" s="500">
        <f t="shared" si="0"/>
        <v>21.5</v>
      </c>
      <c r="M17" s="500">
        <f t="shared" si="0"/>
        <v>21.5</v>
      </c>
      <c r="N17" s="490"/>
    </row>
    <row r="18" spans="5:14" ht="18">
      <c r="E18" s="491">
        <v>19</v>
      </c>
      <c r="F18" s="492" t="s">
        <v>655</v>
      </c>
      <c r="G18" s="500">
        <f>SUM(G7,G9,G11,G13,G15)</f>
        <v>13.2</v>
      </c>
      <c r="H18" s="500">
        <f>SUM(H7,H9,H11,H13,H15)+1.5</f>
        <v>13.2</v>
      </c>
      <c r="I18" s="500">
        <f>SUM(I7,I9,I11,I13,I15)+2</f>
        <v>13.2</v>
      </c>
      <c r="J18" s="500">
        <f t="shared" ref="J18:M18" si="1">SUM(J7,J9,J11,J13,J15)+2</f>
        <v>13.2</v>
      </c>
      <c r="K18" s="500">
        <f t="shared" si="1"/>
        <v>13.2</v>
      </c>
      <c r="L18" s="500">
        <f t="shared" si="1"/>
        <v>13.2</v>
      </c>
      <c r="M18" s="500">
        <f t="shared" si="1"/>
        <v>13.2</v>
      </c>
      <c r="N18" s="490"/>
    </row>
    <row r="19" spans="5:14" ht="18">
      <c r="E19" s="497"/>
      <c r="F19" s="498"/>
      <c r="G19" s="499"/>
      <c r="H19" s="499"/>
      <c r="I19" s="499"/>
      <c r="J19" s="499"/>
      <c r="K19" s="499"/>
      <c r="L19" s="499"/>
      <c r="M19" s="499"/>
      <c r="N19" s="490"/>
    </row>
    <row r="20" spans="5:14" ht="18">
      <c r="E20" s="497"/>
      <c r="F20" s="498"/>
      <c r="G20" s="499"/>
      <c r="H20" s="499"/>
      <c r="I20" s="499"/>
      <c r="J20" s="499"/>
      <c r="K20" s="499"/>
      <c r="L20" s="499"/>
      <c r="M20" s="499"/>
      <c r="N20" s="490"/>
    </row>
    <row r="21" spans="5:14" ht="18">
      <c r="E21" s="497"/>
      <c r="F21" s="498"/>
      <c r="G21" s="499"/>
      <c r="H21" s="499"/>
      <c r="I21" s="499"/>
      <c r="J21" s="499"/>
      <c r="K21" s="499"/>
      <c r="L21" s="499"/>
      <c r="M21" s="499"/>
      <c r="N21" s="490"/>
    </row>
    <row r="22" spans="5:14">
      <c r="F22" s="4"/>
    </row>
    <row r="23" spans="5:14">
      <c r="F23" s="4"/>
    </row>
    <row r="24" spans="5:14">
      <c r="F24" s="4"/>
    </row>
    <row r="25" spans="5:14">
      <c r="F25" s="4"/>
    </row>
    <row r="26" spans="5:14">
      <c r="F26" s="4"/>
    </row>
    <row r="27" spans="5:14">
      <c r="F27" s="4"/>
    </row>
    <row r="28" spans="5:14">
      <c r="F28" s="4"/>
    </row>
    <row r="29" spans="5:14">
      <c r="F29" s="4"/>
    </row>
    <row r="30" spans="5:14">
      <c r="F30" s="4"/>
    </row>
  </sheetData>
  <mergeCells count="9">
    <mergeCell ref="E8:E9"/>
    <mergeCell ref="E10:E11"/>
    <mergeCell ref="E12:E13"/>
    <mergeCell ref="E14:E15"/>
    <mergeCell ref="A2:C2"/>
    <mergeCell ref="A3:A4"/>
    <mergeCell ref="B3:B4"/>
    <mergeCell ref="C3:C4"/>
    <mergeCell ref="E6:E7"/>
  </mergeCells>
  <phoneticPr fontId="18" type="noConversion"/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5EC7-0129-4B58-8A40-C22307297D1F}">
  <dimension ref="A1:AR58"/>
  <sheetViews>
    <sheetView view="pageBreakPreview" zoomScale="60" zoomScaleNormal="100" workbookViewId="0">
      <selection activeCell="N12" sqref="N12"/>
    </sheetView>
  </sheetViews>
  <sheetFormatPr defaultRowHeight="14.45"/>
  <cols>
    <col min="3" max="3" width="42.42578125" customWidth="1"/>
    <col min="4" max="10" width="13.5703125" customWidth="1"/>
    <col min="11" max="44" width="9.140625" style="5"/>
  </cols>
  <sheetData>
    <row r="1" spans="1:10" ht="19.5" customHeight="1">
      <c r="A1" s="18" t="s">
        <v>656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.5" customHeight="1">
      <c r="B2" s="501" t="s">
        <v>629</v>
      </c>
      <c r="C2" s="501" t="s">
        <v>630</v>
      </c>
      <c r="D2" s="501" t="s">
        <v>631</v>
      </c>
      <c r="E2" s="1058" t="s">
        <v>632</v>
      </c>
      <c r="F2" s="501" t="s">
        <v>633</v>
      </c>
      <c r="G2" s="501" t="s">
        <v>634</v>
      </c>
      <c r="H2" s="501" t="s">
        <v>635</v>
      </c>
      <c r="I2" s="501" t="s">
        <v>636</v>
      </c>
      <c r="J2" s="501" t="s">
        <v>637</v>
      </c>
    </row>
    <row r="3" spans="1:10" ht="28.5" customHeight="1">
      <c r="B3" s="491"/>
      <c r="C3" s="492" t="s">
        <v>641</v>
      </c>
      <c r="D3" s="491">
        <v>2.2000000000000002</v>
      </c>
      <c r="E3" s="493">
        <v>3.7</v>
      </c>
      <c r="F3" s="493">
        <v>4.2</v>
      </c>
      <c r="G3" s="493">
        <v>4.2</v>
      </c>
      <c r="H3" s="493">
        <v>4.2</v>
      </c>
      <c r="I3" s="493">
        <v>4.2</v>
      </c>
      <c r="J3" s="493">
        <v>4.2</v>
      </c>
    </row>
    <row r="4" spans="1:10" ht="28.5" customHeight="1">
      <c r="B4" s="491"/>
      <c r="C4" s="492" t="s">
        <v>642</v>
      </c>
      <c r="D4" s="491">
        <v>8</v>
      </c>
      <c r="E4" s="491">
        <v>10</v>
      </c>
      <c r="F4" s="491">
        <v>10</v>
      </c>
      <c r="G4" s="491">
        <v>10</v>
      </c>
      <c r="H4" s="491">
        <v>10</v>
      </c>
      <c r="I4" s="491">
        <v>10</v>
      </c>
      <c r="J4" s="491">
        <v>10</v>
      </c>
    </row>
    <row r="5" spans="1:10" ht="28.5" customHeight="1">
      <c r="B5" s="491">
        <v>12</v>
      </c>
      <c r="C5" s="492" t="s">
        <v>645</v>
      </c>
      <c r="D5" s="491">
        <v>6.2</v>
      </c>
      <c r="E5" s="55">
        <v>7.2</v>
      </c>
      <c r="F5" s="55">
        <v>7.7</v>
      </c>
      <c r="G5" s="55">
        <v>7.7</v>
      </c>
      <c r="H5" s="55">
        <v>7.7</v>
      </c>
      <c r="I5" s="55">
        <v>7.7</v>
      </c>
      <c r="J5" s="55">
        <v>7.7</v>
      </c>
    </row>
    <row r="6" spans="1:10" ht="28.5" customHeight="1">
      <c r="B6" s="1673">
        <v>13</v>
      </c>
      <c r="C6" s="494" t="s">
        <v>648</v>
      </c>
      <c r="D6" s="495">
        <v>3</v>
      </c>
      <c r="E6" s="496">
        <v>3.5</v>
      </c>
      <c r="F6" s="496">
        <v>3.5</v>
      </c>
      <c r="G6" s="496">
        <v>3.5</v>
      </c>
      <c r="H6" s="496">
        <v>3.5</v>
      </c>
      <c r="I6" s="496">
        <v>3.5</v>
      </c>
      <c r="J6" s="496">
        <v>3.5</v>
      </c>
    </row>
    <row r="7" spans="1:10" ht="28.5" customHeight="1">
      <c r="B7" s="1673"/>
      <c r="C7" s="492" t="s">
        <v>651</v>
      </c>
      <c r="D7" s="491">
        <v>3</v>
      </c>
      <c r="E7" s="491">
        <v>3</v>
      </c>
      <c r="F7" s="491">
        <v>3</v>
      </c>
      <c r="G7" s="491">
        <v>3</v>
      </c>
      <c r="H7" s="491">
        <v>3</v>
      </c>
      <c r="I7" s="491">
        <v>3</v>
      </c>
      <c r="J7" s="491">
        <v>3</v>
      </c>
    </row>
    <row r="8" spans="1:10" ht="28.5" customHeight="1">
      <c r="B8" s="1673">
        <v>14</v>
      </c>
      <c r="C8" s="494" t="s">
        <v>652</v>
      </c>
      <c r="D8" s="495">
        <v>4</v>
      </c>
      <c r="E8" s="496">
        <v>3.5</v>
      </c>
      <c r="F8" s="495">
        <v>3.5</v>
      </c>
      <c r="G8" s="495">
        <v>3.5</v>
      </c>
      <c r="H8" s="495">
        <v>3.5</v>
      </c>
      <c r="I8" s="495">
        <v>3.5</v>
      </c>
      <c r="J8" s="495">
        <v>3.5</v>
      </c>
    </row>
    <row r="9" spans="1:10" ht="28.5" customHeight="1">
      <c r="B9" s="1673"/>
      <c r="C9" s="492" t="s">
        <v>653</v>
      </c>
      <c r="D9" s="491">
        <v>4</v>
      </c>
      <c r="E9" s="491">
        <v>3.5</v>
      </c>
      <c r="F9" s="491">
        <v>3.5</v>
      </c>
      <c r="G9" s="491">
        <v>3.5</v>
      </c>
      <c r="H9" s="491">
        <v>3.5</v>
      </c>
      <c r="I9" s="491">
        <v>3.5</v>
      </c>
      <c r="J9" s="491">
        <v>3.5</v>
      </c>
    </row>
    <row r="10" spans="1:10" ht="28.5" customHeight="1">
      <c r="B10" s="1673">
        <v>15</v>
      </c>
      <c r="C10" s="494" t="s">
        <v>652</v>
      </c>
      <c r="D10" s="495">
        <v>4</v>
      </c>
      <c r="E10" s="496">
        <v>3</v>
      </c>
      <c r="F10" s="495">
        <v>3</v>
      </c>
      <c r="G10" s="495">
        <v>3</v>
      </c>
      <c r="H10" s="495">
        <v>3</v>
      </c>
      <c r="I10" s="495">
        <v>3</v>
      </c>
      <c r="J10" s="495">
        <v>3</v>
      </c>
    </row>
    <row r="11" spans="1:10" ht="28.5" customHeight="1">
      <c r="B11" s="1673"/>
      <c r="C11" s="492" t="s">
        <v>653</v>
      </c>
      <c r="D11" s="491">
        <v>4</v>
      </c>
      <c r="E11" s="491">
        <v>3</v>
      </c>
      <c r="F11" s="491">
        <v>3</v>
      </c>
      <c r="G11" s="491">
        <v>3</v>
      </c>
      <c r="H11" s="491">
        <v>3</v>
      </c>
      <c r="I11" s="491">
        <v>3</v>
      </c>
      <c r="J11" s="491">
        <v>3</v>
      </c>
    </row>
    <row r="12" spans="1:10" ht="28.5" customHeight="1">
      <c r="B12" s="1673">
        <v>16</v>
      </c>
      <c r="C12" s="494" t="s">
        <v>652</v>
      </c>
      <c r="D12" s="495">
        <v>3</v>
      </c>
      <c r="E12" s="496">
        <v>3</v>
      </c>
      <c r="F12" s="495">
        <v>3</v>
      </c>
      <c r="G12" s="495">
        <v>3</v>
      </c>
      <c r="H12" s="495">
        <v>3</v>
      </c>
      <c r="I12" s="495">
        <v>3</v>
      </c>
      <c r="J12" s="495">
        <v>3</v>
      </c>
    </row>
    <row r="13" spans="1:10" ht="28.5" customHeight="1">
      <c r="B13" s="1673"/>
      <c r="C13" s="492" t="s">
        <v>653</v>
      </c>
      <c r="D13" s="491">
        <v>2.2000000000000002</v>
      </c>
      <c r="E13" s="491">
        <v>2.2000000000000002</v>
      </c>
      <c r="F13" s="491">
        <v>1.7</v>
      </c>
      <c r="G13" s="491">
        <v>1.7</v>
      </c>
      <c r="H13" s="491">
        <v>1.7</v>
      </c>
      <c r="I13" s="491">
        <v>1.7</v>
      </c>
      <c r="J13" s="491">
        <v>1.7</v>
      </c>
    </row>
    <row r="14" spans="1:10" ht="28.5" customHeight="1">
      <c r="B14" s="1673">
        <v>17</v>
      </c>
      <c r="C14" s="494" t="s">
        <v>652</v>
      </c>
      <c r="D14" s="495">
        <v>1.3</v>
      </c>
      <c r="E14" s="496">
        <v>1.3</v>
      </c>
      <c r="F14" s="495">
        <v>0.8</v>
      </c>
      <c r="G14" s="495">
        <v>0.8</v>
      </c>
      <c r="H14" s="495">
        <v>0.8</v>
      </c>
      <c r="I14" s="495">
        <v>0.8</v>
      </c>
      <c r="J14" s="495">
        <v>0.8</v>
      </c>
    </row>
    <row r="15" spans="1:10" ht="28.5" customHeight="1">
      <c r="B15" s="1673"/>
      <c r="C15" s="492" t="s">
        <v>653</v>
      </c>
      <c r="D15" s="491">
        <v>0</v>
      </c>
      <c r="E15" s="491">
        <v>0</v>
      </c>
      <c r="F15" s="491">
        <v>0</v>
      </c>
      <c r="G15" s="491">
        <v>0</v>
      </c>
      <c r="H15" s="491">
        <v>0</v>
      </c>
      <c r="I15" s="491">
        <v>0</v>
      </c>
      <c r="J15" s="491">
        <v>0</v>
      </c>
    </row>
    <row r="16" spans="1:10" ht="28.5" customHeight="1">
      <c r="B16" s="497"/>
      <c r="C16" s="498"/>
      <c r="D16" s="499"/>
      <c r="E16" s="499"/>
      <c r="F16" s="499"/>
      <c r="G16" s="499"/>
      <c r="H16" s="499"/>
      <c r="I16" s="499"/>
      <c r="J16" s="499"/>
    </row>
    <row r="17" spans="2:10" ht="28.5" customHeight="1">
      <c r="B17" s="491">
        <v>18</v>
      </c>
      <c r="C17" s="492" t="s">
        <v>654</v>
      </c>
      <c r="D17" s="500">
        <f>SUM(D5,D6,D8,D10,D12,D14)</f>
        <v>21.5</v>
      </c>
      <c r="E17" s="500">
        <f>SUM(E5,E6,E8,E10,E12,E14)</f>
        <v>21.5</v>
      </c>
      <c r="F17" s="500">
        <f>SUM(F5,F6,F8,F10,F12,F14)</f>
        <v>21.5</v>
      </c>
      <c r="G17" s="500">
        <f t="shared" ref="G17:J17" si="0">SUM(G5,G6,G8,G10,G12,G14)</f>
        <v>21.5</v>
      </c>
      <c r="H17" s="500">
        <f t="shared" si="0"/>
        <v>21.5</v>
      </c>
      <c r="I17" s="500">
        <f t="shared" si="0"/>
        <v>21.5</v>
      </c>
      <c r="J17" s="500">
        <f t="shared" si="0"/>
        <v>21.5</v>
      </c>
    </row>
    <row r="18" spans="2:10" ht="28.5" customHeight="1">
      <c r="B18" s="491">
        <v>19</v>
      </c>
      <c r="C18" s="492" t="s">
        <v>655</v>
      </c>
      <c r="D18" s="500">
        <f>SUM(D7,D9,D11,D13,D15)</f>
        <v>13.2</v>
      </c>
      <c r="E18" s="500">
        <f>SUM(E7,E9,E11,E13,E15)+1.5</f>
        <v>13.2</v>
      </c>
      <c r="F18" s="500">
        <f>SUM(F7,F9,F11,F13,F15)+2</f>
        <v>13.2</v>
      </c>
      <c r="G18" s="500">
        <f t="shared" ref="G18:J18" si="1">SUM(G7,G9,G11,G13,G15)+2</f>
        <v>13.2</v>
      </c>
      <c r="H18" s="500">
        <f t="shared" si="1"/>
        <v>13.2</v>
      </c>
      <c r="I18" s="500">
        <f t="shared" si="1"/>
        <v>13.2</v>
      </c>
      <c r="J18" s="500">
        <f t="shared" si="1"/>
        <v>13.2</v>
      </c>
    </row>
    <row r="19" spans="2:10" s="5" customFormat="1"/>
    <row r="20" spans="2:10" s="5" customFormat="1"/>
    <row r="21" spans="2:10" s="5" customFormat="1"/>
    <row r="22" spans="2:10" s="5" customFormat="1"/>
    <row r="23" spans="2:10" s="5" customFormat="1"/>
    <row r="24" spans="2:10" s="5" customFormat="1"/>
    <row r="25" spans="2:10" s="5" customFormat="1"/>
    <row r="26" spans="2:10" s="5" customFormat="1"/>
    <row r="27" spans="2:10" s="5" customFormat="1"/>
    <row r="28" spans="2:10" s="5" customFormat="1"/>
    <row r="29" spans="2:10" s="5" customFormat="1"/>
    <row r="30" spans="2:10" s="5" customFormat="1"/>
    <row r="31" spans="2:10" s="5" customFormat="1"/>
    <row r="32" spans="2:10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</sheetData>
  <mergeCells count="5">
    <mergeCell ref="B6:B7"/>
    <mergeCell ref="B8:B9"/>
    <mergeCell ref="B10:B11"/>
    <mergeCell ref="B12:B13"/>
    <mergeCell ref="B14:B15"/>
  </mergeCells>
  <pageMargins left="0.7" right="0.7" top="0.75" bottom="0.75" header="0.3" footer="0.3"/>
  <pageSetup scale="78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8B0D5-2364-4EE3-B3EF-717BA5E2C100}"/>
</file>

<file path=customXml/itemProps2.xml><?xml version="1.0" encoding="utf-8"?>
<ds:datastoreItem xmlns:ds="http://schemas.openxmlformats.org/officeDocument/2006/customXml" ds:itemID="{336A7F4C-619D-4770-9699-B1B8F9B3A847}"/>
</file>

<file path=customXml/itemProps3.xml><?xml version="1.0" encoding="utf-8"?>
<ds:datastoreItem xmlns:ds="http://schemas.openxmlformats.org/officeDocument/2006/customXml" ds:itemID="{2AD9B14E-E16A-4356-8A29-C54DEE528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2026-09-06T01:03:18Z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