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-drive-huy-work\Giang-day\Project-Management\"/>
    </mc:Choice>
  </mc:AlternateContent>
  <xr:revisionPtr revIDLastSave="0" documentId="13_ncr:1_{6E49FE9D-392C-4EB5-991A-6C7BCE5E219D}" xr6:coauthVersionLast="36" xr6:coauthVersionMax="36" xr10:uidLastSave="{00000000-0000-0000-0000-000000000000}"/>
  <bookViews>
    <workbookView xWindow="0" yWindow="0" windowWidth="23040" windowHeight="8772" xr2:uid="{EED29688-D5AE-4D36-A215-1651ABC2C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2" i="1"/>
  <c r="E11" i="1"/>
  <c r="E10" i="1"/>
  <c r="E9" i="1"/>
  <c r="E7" i="1"/>
  <c r="E6" i="1"/>
  <c r="E19" i="1" l="1"/>
</calcChain>
</file>

<file path=xl/sharedStrings.xml><?xml version="1.0" encoding="utf-8"?>
<sst xmlns="http://schemas.openxmlformats.org/spreadsheetml/2006/main" count="86" uniqueCount="73">
  <si>
    <t>Note: tham chiếu tới phạm vi công việc / bảng WBS / các requirement khác</t>
  </si>
  <si>
    <t>TT</t>
  </si>
  <si>
    <t>Tên hạng mục</t>
  </si>
  <si>
    <t>Diễn giải</t>
  </si>
  <si>
    <t>Số lượng</t>
  </si>
  <si>
    <t>Ghi chú</t>
  </si>
  <si>
    <t>Chi phí [triệu đ] (Cost estimate)</t>
  </si>
  <si>
    <t>Tổng cộng</t>
  </si>
  <si>
    <t>A</t>
  </si>
  <si>
    <t>Phát triển Front-End</t>
  </si>
  <si>
    <t>B</t>
  </si>
  <si>
    <t>Phát triển Back-End</t>
  </si>
  <si>
    <t>thuê thiết kế bằng figma và lập trình frontend</t>
  </si>
  <si>
    <t>xây dựng hoàn thiện các module theo yêu cầu</t>
  </si>
  <si>
    <t>C</t>
  </si>
  <si>
    <t>Hạ tầng triển khai</t>
  </si>
  <si>
    <t>D</t>
  </si>
  <si>
    <t>thiết kế UI/UX 5 trang (home, booking, report…)</t>
  </si>
  <si>
    <t>A1</t>
  </si>
  <si>
    <t>A2</t>
  </si>
  <si>
    <t>Dev front-end</t>
  </si>
  <si>
    <t>Xây dựng giao diện người dùng theo yêu cầu</t>
  </si>
  <si>
    <t>Thiết kế  đồ họa Figma</t>
  </si>
  <si>
    <t>5 trang</t>
  </si>
  <si>
    <t>30 ngày công</t>
  </si>
  <si>
    <t>Đơn giá thuê nhân công</t>
  </si>
  <si>
    <t>Đơn giá thuê dịch vụ</t>
  </si>
  <si>
    <t>Phương pháp estimate
Tương tự + bottom-up</t>
  </si>
  <si>
    <t>Đăng nhập</t>
  </si>
  <si>
    <t>Quản lý tài khoản</t>
  </si>
  <si>
    <t>Duyệt lịch</t>
  </si>
  <si>
    <t>B1</t>
  </si>
  <si>
    <t>B2</t>
  </si>
  <si>
    <t>B3</t>
  </si>
  <si>
    <t>B4</t>
  </si>
  <si>
    <t>Server cho web app</t>
  </si>
  <si>
    <t>Server cho database</t>
  </si>
  <si>
    <t>1 server</t>
  </si>
  <si>
    <t>License / mục khác</t>
  </si>
  <si>
    <t>10 ngày công</t>
  </si>
  <si>
    <t>5 ngày công</t>
  </si>
  <si>
    <t>7 ngày công</t>
  </si>
  <si>
    <t>15 ngày công</t>
  </si>
  <si>
    <t>Phần mềm quản lý công việc của dự án</t>
  </si>
  <si>
    <t>Phần mềm quản lý mã nguồn</t>
  </si>
  <si>
    <t>Team 10-20 người</t>
  </si>
  <si>
    <t xml:space="preserve">JIRA </t>
  </si>
  <si>
    <t>Github</t>
  </si>
  <si>
    <t>Private / Team</t>
  </si>
  <si>
    <t>Đặt lịch (booking)</t>
  </si>
  <si>
    <t>Đơn giá thuê dịch vụ cloud server</t>
  </si>
  <si>
    <t>Đơn giá thuê phần mềm</t>
  </si>
  <si>
    <t>server: 4 vcpu / 8GB ram</t>
  </si>
  <si>
    <t>server: 8 vcpu / 16GB ram</t>
  </si>
  <si>
    <t>Input: Xây dựng web app / thuê thiết kế đồ họa / thuê server triển khai / 3 tháng (t1,t2,t3)</t>
  </si>
  <si>
    <t>thuê cloud server để triển khai thử nghiệm</t>
  </si>
  <si>
    <t>C1</t>
  </si>
  <si>
    <t>C2</t>
  </si>
  <si>
    <t>D1</t>
  </si>
  <si>
    <t>D2</t>
  </si>
  <si>
    <t>700k/ trang</t>
  </si>
  <si>
    <t>15$/h</t>
  </si>
  <si>
    <t>20$/h</t>
  </si>
  <si>
    <t>1.5 tr/tháng * 3 tháng</t>
  </si>
  <si>
    <t>3 tr/tháng * 3 tháng</t>
  </si>
  <si>
    <t>BẢNG DỰ TOÁN CHI PHÍ: PHẦN MỀM QUẢN LÝ ĐẶT LỊCH KHÁM</t>
  </si>
  <si>
    <t>Phân bổ chi phí</t>
  </si>
  <si>
    <t>T1</t>
  </si>
  <si>
    <t>T2</t>
  </si>
  <si>
    <t>T3</t>
  </si>
  <si>
    <t>Lập kế hoạch</t>
  </si>
  <si>
    <t>% hoàn thành</t>
  </si>
  <si>
    <t>Chi phí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</si>
</sst>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0" xfId="0" applyFont="1" applyFill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0" fillId="2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5" borderId="0" xfId="0" applyFont="1" applyFill="1"/>
    <xf numFmtId="0" fontId="3" fillId="3" borderId="1" xfId="0" applyFont="1" applyFill="1" applyBorder="1" applyAlignment="1">
      <alignment wrapText="1"/>
    </xf>
    <xf numFmtId="0" fontId="0" fillId="6" borderId="0" xfId="0" applyFill="1"/>
    <xf numFmtId="0" fontId="2" fillId="6" borderId="0" xfId="0" applyFont="1" applyFill="1"/>
    <xf numFmtId="0" fontId="3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0" fillId="7" borderId="0" xfId="0" applyFill="1"/>
    <xf numFmtId="0" fontId="3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0" fillId="8" borderId="0" xfId="0" applyFill="1"/>
    <xf numFmtId="0" fontId="3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9" fontId="0" fillId="7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0A6F-A853-4AB3-8A6D-FECA895F9D55}">
  <dimension ref="A1:P19"/>
  <sheetViews>
    <sheetView tabSelected="1" zoomScale="200" zoomScaleNormal="200" workbookViewId="0">
      <selection activeCell="M3" sqref="M3"/>
    </sheetView>
  </sheetViews>
  <sheetFormatPr defaultRowHeight="14.4" x14ac:dyDescent="0.3"/>
  <cols>
    <col min="2" max="2" width="23.44140625" customWidth="1"/>
    <col min="3" max="3" width="24.6640625" customWidth="1"/>
    <col min="4" max="4" width="12" customWidth="1"/>
    <col min="5" max="5" width="10.88671875" customWidth="1"/>
    <col min="6" max="7" width="4.33203125" style="19" customWidth="1"/>
    <col min="8" max="8" width="5.77734375" style="19" customWidth="1"/>
    <col min="9" max="11" width="5.5546875" style="26" customWidth="1"/>
    <col min="12" max="14" width="4.33203125" style="32" customWidth="1"/>
    <col min="15" max="15" width="21.6640625" style="10" customWidth="1"/>
    <col min="16" max="16" width="19.77734375" customWidth="1"/>
  </cols>
  <sheetData>
    <row r="1" spans="1:16" x14ac:dyDescent="0.3">
      <c r="A1" s="1" t="s">
        <v>65</v>
      </c>
      <c r="E1" t="s">
        <v>70</v>
      </c>
    </row>
    <row r="2" spans="1:16" x14ac:dyDescent="0.3">
      <c r="A2" t="s">
        <v>0</v>
      </c>
    </row>
    <row r="3" spans="1:16" x14ac:dyDescent="0.3">
      <c r="A3" t="s">
        <v>54</v>
      </c>
      <c r="F3" s="20" t="s">
        <v>66</v>
      </c>
      <c r="I3" s="26" t="s">
        <v>71</v>
      </c>
      <c r="L3" s="32" t="s">
        <v>72</v>
      </c>
    </row>
    <row r="4" spans="1:16" ht="57.6" x14ac:dyDescent="0.3">
      <c r="A4" s="4" t="s">
        <v>1</v>
      </c>
      <c r="B4" s="4" t="s">
        <v>2</v>
      </c>
      <c r="C4" s="4" t="s">
        <v>3</v>
      </c>
      <c r="D4" s="4" t="s">
        <v>4</v>
      </c>
      <c r="E4" s="18" t="s">
        <v>6</v>
      </c>
      <c r="F4" s="21" t="s">
        <v>67</v>
      </c>
      <c r="G4" s="21" t="s">
        <v>68</v>
      </c>
      <c r="H4" s="21" t="s">
        <v>69</v>
      </c>
      <c r="I4" s="27" t="s">
        <v>67</v>
      </c>
      <c r="J4" s="27" t="s">
        <v>68</v>
      </c>
      <c r="K4" s="27" t="s">
        <v>69</v>
      </c>
      <c r="L4" s="33" t="s">
        <v>67</v>
      </c>
      <c r="M4" s="33" t="s">
        <v>68</v>
      </c>
      <c r="N4" s="33" t="s">
        <v>69</v>
      </c>
      <c r="O4" s="4" t="s">
        <v>27</v>
      </c>
      <c r="P4" s="4" t="s">
        <v>5</v>
      </c>
    </row>
    <row r="5" spans="1:16" s="17" customFormat="1" ht="28.8" x14ac:dyDescent="0.3">
      <c r="A5" s="14" t="s">
        <v>8</v>
      </c>
      <c r="B5" s="14" t="s">
        <v>9</v>
      </c>
      <c r="C5" s="15" t="s">
        <v>12</v>
      </c>
      <c r="D5" s="14"/>
      <c r="E5" s="14"/>
      <c r="F5" s="22"/>
      <c r="G5" s="22"/>
      <c r="H5" s="22"/>
      <c r="I5" s="28"/>
      <c r="J5" s="28"/>
      <c r="K5" s="28"/>
      <c r="L5" s="34"/>
      <c r="M5" s="34"/>
      <c r="N5" s="34"/>
      <c r="O5" s="14"/>
      <c r="P5" s="16"/>
    </row>
    <row r="6" spans="1:16" ht="28.8" x14ac:dyDescent="0.3">
      <c r="A6" s="3" t="s">
        <v>18</v>
      </c>
      <c r="B6" s="3" t="s">
        <v>22</v>
      </c>
      <c r="C6" s="3" t="s">
        <v>17</v>
      </c>
      <c r="D6" s="3" t="s">
        <v>23</v>
      </c>
      <c r="E6" s="13">
        <f>0.7*5</f>
        <v>3.5</v>
      </c>
      <c r="F6" s="23">
        <v>3.5</v>
      </c>
      <c r="G6" s="23"/>
      <c r="H6" s="23"/>
      <c r="I6" s="38">
        <v>1</v>
      </c>
      <c r="J6" s="29"/>
      <c r="K6" s="29"/>
      <c r="L6" s="35">
        <v>5</v>
      </c>
      <c r="M6" s="35"/>
      <c r="N6" s="35"/>
      <c r="O6" s="3" t="s">
        <v>26</v>
      </c>
      <c r="P6" s="2" t="s">
        <v>60</v>
      </c>
    </row>
    <row r="7" spans="1:16" ht="28.8" x14ac:dyDescent="0.3">
      <c r="A7" t="s">
        <v>19</v>
      </c>
      <c r="B7" t="s">
        <v>20</v>
      </c>
      <c r="C7" s="10" t="s">
        <v>21</v>
      </c>
      <c r="D7" t="s">
        <v>24</v>
      </c>
      <c r="E7">
        <f>(15*30*8*25000)/1000000</f>
        <v>90</v>
      </c>
      <c r="F7" s="23">
        <v>50</v>
      </c>
      <c r="G7" s="23">
        <v>40</v>
      </c>
      <c r="H7" s="23">
        <v>0</v>
      </c>
      <c r="I7" s="29">
        <v>100</v>
      </c>
      <c r="J7" s="29">
        <v>30</v>
      </c>
      <c r="K7" s="29"/>
      <c r="L7" s="35">
        <v>60</v>
      </c>
      <c r="M7" s="35">
        <v>20</v>
      </c>
      <c r="N7" s="35"/>
      <c r="O7" t="s">
        <v>25</v>
      </c>
      <c r="P7" t="s">
        <v>61</v>
      </c>
    </row>
    <row r="8" spans="1:16" s="17" customFormat="1" ht="28.8" x14ac:dyDescent="0.3">
      <c r="A8" s="14" t="s">
        <v>10</v>
      </c>
      <c r="B8" s="14" t="s">
        <v>11</v>
      </c>
      <c r="C8" s="15" t="s">
        <v>13</v>
      </c>
      <c r="D8" s="14"/>
      <c r="E8" s="14"/>
      <c r="F8" s="22"/>
      <c r="G8" s="22"/>
      <c r="H8" s="22"/>
      <c r="I8" s="28"/>
      <c r="J8" s="28"/>
      <c r="K8" s="28"/>
      <c r="L8" s="34"/>
      <c r="M8" s="34"/>
      <c r="N8" s="34"/>
      <c r="O8" s="14"/>
      <c r="P8" s="16"/>
    </row>
    <row r="9" spans="1:16" x14ac:dyDescent="0.3">
      <c r="A9" s="3" t="s">
        <v>31</v>
      </c>
      <c r="B9" s="3" t="s">
        <v>28</v>
      </c>
      <c r="C9" s="3"/>
      <c r="D9" s="3" t="s">
        <v>40</v>
      </c>
      <c r="E9" s="3">
        <f>(15*5*8*25000)/1000000</f>
        <v>15</v>
      </c>
      <c r="F9" s="23">
        <v>15</v>
      </c>
      <c r="G9" s="23"/>
      <c r="H9" s="23"/>
      <c r="I9" s="29"/>
      <c r="J9" s="29"/>
      <c r="K9" s="29"/>
      <c r="L9" s="35"/>
      <c r="M9" s="35"/>
      <c r="N9" s="35"/>
      <c r="O9" s="3" t="s">
        <v>25</v>
      </c>
      <c r="P9" s="2" t="s">
        <v>62</v>
      </c>
    </row>
    <row r="10" spans="1:16" x14ac:dyDescent="0.3">
      <c r="A10" s="3" t="s">
        <v>32</v>
      </c>
      <c r="B10" s="3" t="s">
        <v>29</v>
      </c>
      <c r="C10" s="3"/>
      <c r="D10" s="3" t="s">
        <v>41</v>
      </c>
      <c r="E10" s="3">
        <f>(15*7*8*25000)/1000000</f>
        <v>21</v>
      </c>
      <c r="F10" s="23">
        <v>21</v>
      </c>
      <c r="G10" s="23"/>
      <c r="H10" s="23"/>
      <c r="I10" s="29"/>
      <c r="J10" s="29"/>
      <c r="K10" s="29"/>
      <c r="L10" s="35"/>
      <c r="M10" s="35"/>
      <c r="N10" s="35"/>
      <c r="O10" s="3" t="s">
        <v>25</v>
      </c>
      <c r="P10" s="2"/>
    </row>
    <row r="11" spans="1:16" x14ac:dyDescent="0.3">
      <c r="A11" s="3" t="s">
        <v>33</v>
      </c>
      <c r="B11" s="3" t="s">
        <v>49</v>
      </c>
      <c r="C11" s="3"/>
      <c r="D11" s="3" t="s">
        <v>42</v>
      </c>
      <c r="E11" s="3">
        <f>(15*15*8*25000)/1000000</f>
        <v>45</v>
      </c>
      <c r="F11" s="23"/>
      <c r="G11" s="23">
        <v>45</v>
      </c>
      <c r="H11" s="23"/>
      <c r="I11" s="29"/>
      <c r="J11" s="29"/>
      <c r="K11" s="29"/>
      <c r="L11" s="35"/>
      <c r="M11" s="35"/>
      <c r="N11" s="35"/>
      <c r="O11" s="3" t="s">
        <v>25</v>
      </c>
      <c r="P11" s="2"/>
    </row>
    <row r="12" spans="1:16" x14ac:dyDescent="0.3">
      <c r="A12" s="3" t="s">
        <v>34</v>
      </c>
      <c r="B12" s="3" t="s">
        <v>30</v>
      </c>
      <c r="C12" s="3"/>
      <c r="D12" s="3" t="s">
        <v>39</v>
      </c>
      <c r="E12" s="3">
        <f>(15*10*8*25000)/1000000</f>
        <v>30</v>
      </c>
      <c r="F12" s="23"/>
      <c r="G12" s="23">
        <v>30</v>
      </c>
      <c r="H12" s="23"/>
      <c r="I12" s="29"/>
      <c r="J12" s="29"/>
      <c r="K12" s="29"/>
      <c r="L12" s="35"/>
      <c r="M12" s="35"/>
      <c r="N12" s="35"/>
      <c r="O12" s="3" t="s">
        <v>25</v>
      </c>
      <c r="P12" s="2"/>
    </row>
    <row r="13" spans="1:16" s="17" customFormat="1" ht="28.8" x14ac:dyDescent="0.3">
      <c r="A13" s="14" t="s">
        <v>14</v>
      </c>
      <c r="B13" s="14" t="s">
        <v>15</v>
      </c>
      <c r="C13" s="15" t="s">
        <v>55</v>
      </c>
      <c r="D13" s="14"/>
      <c r="E13" s="14"/>
      <c r="F13" s="22"/>
      <c r="G13" s="22"/>
      <c r="H13" s="22"/>
      <c r="I13" s="28"/>
      <c r="J13" s="28"/>
      <c r="K13" s="28"/>
      <c r="L13" s="34"/>
      <c r="M13" s="34"/>
      <c r="N13" s="34"/>
      <c r="O13" s="14"/>
      <c r="P13" s="16"/>
    </row>
    <row r="14" spans="1:16" s="9" customFormat="1" ht="28.8" x14ac:dyDescent="0.3">
      <c r="A14" s="7" t="s">
        <v>56</v>
      </c>
      <c r="B14" s="7" t="s">
        <v>35</v>
      </c>
      <c r="C14" s="7" t="s">
        <v>52</v>
      </c>
      <c r="D14" s="7" t="s">
        <v>37</v>
      </c>
      <c r="E14" s="7">
        <f>1.5*3</f>
        <v>4.5</v>
      </c>
      <c r="F14" s="24"/>
      <c r="G14" s="24"/>
      <c r="H14" s="24">
        <v>4.5</v>
      </c>
      <c r="I14" s="30"/>
      <c r="J14" s="30"/>
      <c r="K14" s="30"/>
      <c r="L14" s="36"/>
      <c r="M14" s="36"/>
      <c r="N14" s="36"/>
      <c r="O14" s="7" t="s">
        <v>50</v>
      </c>
      <c r="P14" s="8" t="s">
        <v>63</v>
      </c>
    </row>
    <row r="15" spans="1:16" s="9" customFormat="1" ht="28.8" x14ac:dyDescent="0.3">
      <c r="A15" s="7" t="s">
        <v>57</v>
      </c>
      <c r="B15" s="7" t="s">
        <v>36</v>
      </c>
      <c r="C15" s="7" t="s">
        <v>53</v>
      </c>
      <c r="D15" s="7" t="s">
        <v>37</v>
      </c>
      <c r="E15" s="7">
        <f>3*3</f>
        <v>9</v>
      </c>
      <c r="F15" s="24"/>
      <c r="G15" s="24"/>
      <c r="H15" s="24">
        <v>9</v>
      </c>
      <c r="I15" s="30"/>
      <c r="J15" s="30"/>
      <c r="K15" s="30"/>
      <c r="L15" s="36"/>
      <c r="M15" s="36"/>
      <c r="N15" s="36"/>
      <c r="O15" s="7" t="s">
        <v>50</v>
      </c>
      <c r="P15" s="8" t="s">
        <v>64</v>
      </c>
    </row>
    <row r="16" spans="1:16" s="17" customFormat="1" x14ac:dyDescent="0.3">
      <c r="A16" s="14" t="s">
        <v>16</v>
      </c>
      <c r="B16" s="14" t="s">
        <v>38</v>
      </c>
      <c r="C16" s="15"/>
      <c r="D16" s="14"/>
      <c r="E16" s="14"/>
      <c r="F16" s="22"/>
      <c r="G16" s="22"/>
      <c r="H16" s="22"/>
      <c r="I16" s="28"/>
      <c r="J16" s="28"/>
      <c r="K16" s="28"/>
      <c r="L16" s="34"/>
      <c r="M16" s="34"/>
      <c r="N16" s="34"/>
      <c r="O16" s="14"/>
      <c r="P16" s="16"/>
    </row>
    <row r="17" spans="1:16" ht="28.8" x14ac:dyDescent="0.3">
      <c r="A17" s="3" t="s">
        <v>58</v>
      </c>
      <c r="B17" s="3" t="s">
        <v>43</v>
      </c>
      <c r="C17" s="7" t="s">
        <v>46</v>
      </c>
      <c r="D17" s="3" t="s">
        <v>45</v>
      </c>
      <c r="E17" s="13">
        <v>6</v>
      </c>
      <c r="F17" s="23">
        <v>2</v>
      </c>
      <c r="G17" s="23">
        <v>2</v>
      </c>
      <c r="H17" s="23">
        <v>2</v>
      </c>
      <c r="I17" s="29"/>
      <c r="J17" s="29"/>
      <c r="K17" s="29"/>
      <c r="L17" s="35"/>
      <c r="M17" s="35"/>
      <c r="N17" s="35"/>
      <c r="O17" s="3" t="s">
        <v>51</v>
      </c>
      <c r="P17" s="2"/>
    </row>
    <row r="18" spans="1:16" ht="28.8" x14ac:dyDescent="0.3">
      <c r="A18" s="3" t="s">
        <v>59</v>
      </c>
      <c r="B18" s="3" t="s">
        <v>44</v>
      </c>
      <c r="C18" s="3" t="s">
        <v>47</v>
      </c>
      <c r="D18" s="3" t="s">
        <v>48</v>
      </c>
      <c r="E18" s="3">
        <v>0</v>
      </c>
      <c r="F18" s="23"/>
      <c r="G18" s="23"/>
      <c r="H18" s="23"/>
      <c r="I18" s="29"/>
      <c r="J18" s="29"/>
      <c r="K18" s="29"/>
      <c r="L18" s="35"/>
      <c r="M18" s="35"/>
      <c r="N18" s="35"/>
      <c r="O18" s="3" t="s">
        <v>51</v>
      </c>
      <c r="P18" s="2"/>
    </row>
    <row r="19" spans="1:16" s="6" customFormat="1" x14ac:dyDescent="0.3">
      <c r="A19" s="5"/>
      <c r="B19" s="5" t="s">
        <v>7</v>
      </c>
      <c r="C19" s="5"/>
      <c r="D19" s="5"/>
      <c r="E19" s="5">
        <f>SUM(E1:E18)</f>
        <v>224</v>
      </c>
      <c r="F19" s="25"/>
      <c r="G19" s="25"/>
      <c r="H19" s="25"/>
      <c r="I19" s="31"/>
      <c r="J19" s="31"/>
      <c r="K19" s="31"/>
      <c r="L19" s="37"/>
      <c r="M19" s="37"/>
      <c r="N19" s="37"/>
      <c r="O19" s="11"/>
      <c r="P1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2025-06-18T03:52:36Z</dcterms:created>
  <dcterms:modified xsi:type="dcterms:W3CDTF">2025-06-20T04:38:22Z</dcterms:modified>
</cp:coreProperties>
</file>