
<file path=[Content_Types].xml><?xml version="1.0" encoding="utf-8"?>
<Types xmlns="http://schemas.openxmlformats.org/package/2006/content-types">
  <Default Extension="png" ContentType="image/png"/>
  <Default Extension="bin" ContentType="application/vnd.openxmlformats-officedocument.spreadsheetml.printerSettings"/>
  <Default Extension="vsd" ContentType="application/vnd.visio"/>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F:\汉威\智能家居\云服务\"/>
    </mc:Choice>
  </mc:AlternateContent>
  <bookViews>
    <workbookView xWindow="0" yWindow="0" windowWidth="15600" windowHeight="10350" activeTab="1"/>
  </bookViews>
  <sheets>
    <sheet name="首页" sheetId="1" r:id="rId1"/>
    <sheet name="带宽和存储数据量" sheetId="4" r:id="rId2"/>
    <sheet name="建议存储策略" sheetId="5" r:id="rId3"/>
  </sheets>
  <calcPr calcId="152511"/>
</workbook>
</file>

<file path=xl/calcChain.xml><?xml version="1.0" encoding="utf-8"?>
<calcChain xmlns="http://schemas.openxmlformats.org/spreadsheetml/2006/main">
  <c r="E11" i="4" l="1"/>
  <c r="F11" i="4" s="1"/>
  <c r="L33" i="4" l="1"/>
  <c r="L34" i="4"/>
  <c r="L35" i="4"/>
  <c r="L36" i="4"/>
  <c r="L37" i="4"/>
  <c r="K33" i="4"/>
  <c r="K34" i="4"/>
  <c r="K35" i="4"/>
  <c r="K36" i="4"/>
  <c r="K37" i="4"/>
  <c r="I33" i="4"/>
  <c r="I34" i="4"/>
  <c r="I35" i="4"/>
  <c r="I36" i="4"/>
  <c r="I37" i="4"/>
  <c r="G33" i="4"/>
  <c r="G34" i="4"/>
  <c r="G35" i="4"/>
  <c r="G36" i="4"/>
  <c r="G37" i="4"/>
  <c r="F33" i="4"/>
  <c r="F34" i="4"/>
  <c r="F35" i="4"/>
  <c r="F36" i="4"/>
  <c r="F37" i="4"/>
  <c r="E33" i="4"/>
  <c r="E34" i="4"/>
  <c r="E35" i="4"/>
  <c r="E36" i="4"/>
  <c r="E37" i="4"/>
  <c r="D33" i="4"/>
  <c r="D34" i="4"/>
  <c r="D35" i="4"/>
  <c r="D36" i="4"/>
  <c r="D37" i="4"/>
  <c r="L32" i="4"/>
  <c r="K32" i="4"/>
  <c r="I32" i="4"/>
  <c r="D32" i="4"/>
  <c r="E32" i="4" s="1"/>
  <c r="F32" i="4" s="1"/>
  <c r="G32" i="4" s="1"/>
  <c r="E14" i="4"/>
  <c r="F14" i="4" s="1"/>
  <c r="E15" i="4"/>
  <c r="F15" i="4" s="1"/>
  <c r="E4" i="4"/>
  <c r="F4" i="4" s="1"/>
  <c r="E5" i="4"/>
  <c r="F5" i="4" s="1"/>
  <c r="E6" i="4"/>
  <c r="F6" i="4" s="1"/>
  <c r="E7" i="4"/>
  <c r="F7" i="4" s="1"/>
  <c r="E8" i="4"/>
  <c r="F8" i="4" s="1"/>
  <c r="E9" i="4"/>
  <c r="F9" i="4" s="1"/>
  <c r="E10" i="4"/>
  <c r="F10" i="4" s="1"/>
  <c r="E12" i="4"/>
  <c r="F12" i="4" s="1"/>
  <c r="E13" i="4"/>
  <c r="F13" i="4" s="1"/>
  <c r="L20" i="4" l="1"/>
  <c r="L21" i="4"/>
  <c r="L22" i="4"/>
  <c r="L23" i="4"/>
  <c r="L24" i="4"/>
  <c r="L25" i="4"/>
  <c r="L26" i="4"/>
  <c r="L27" i="4"/>
  <c r="L28" i="4"/>
  <c r="L29" i="4"/>
  <c r="L30" i="4"/>
  <c r="L31" i="4"/>
  <c r="K20" i="4"/>
  <c r="K21" i="4"/>
  <c r="K22" i="4"/>
  <c r="K23" i="4"/>
  <c r="K24" i="4"/>
  <c r="K25" i="4"/>
  <c r="K26" i="4"/>
  <c r="K27" i="4"/>
  <c r="K28" i="4"/>
  <c r="K29" i="4"/>
  <c r="K30" i="4"/>
  <c r="K31" i="4"/>
  <c r="I20" i="4"/>
  <c r="I21" i="4"/>
  <c r="I22" i="4"/>
  <c r="I23" i="4"/>
  <c r="I24" i="4"/>
  <c r="I25" i="4"/>
  <c r="I26" i="4"/>
  <c r="I27" i="4"/>
  <c r="I28" i="4"/>
  <c r="I29" i="4"/>
  <c r="I30" i="4"/>
  <c r="I31" i="4"/>
  <c r="D21" i="4" l="1"/>
  <c r="D22" i="4"/>
  <c r="E22" i="4" s="1"/>
  <c r="F22" i="4" s="1"/>
  <c r="G22" i="4" s="1"/>
  <c r="D23" i="4"/>
  <c r="E23" i="4" s="1"/>
  <c r="F23" i="4" s="1"/>
  <c r="G23" i="4" s="1"/>
  <c r="D24" i="4"/>
  <c r="E24" i="4" s="1"/>
  <c r="D25" i="4"/>
  <c r="D26" i="4"/>
  <c r="D27" i="4"/>
  <c r="D28" i="4"/>
  <c r="E28" i="4" s="1"/>
  <c r="F28" i="4" s="1"/>
  <c r="G28" i="4" s="1"/>
  <c r="D29" i="4"/>
  <c r="D30" i="4"/>
  <c r="D31" i="4"/>
  <c r="E31" i="4" s="1"/>
  <c r="F31" i="4" s="1"/>
  <c r="G31" i="4" s="1"/>
  <c r="D20" i="4"/>
  <c r="F24" i="4"/>
  <c r="G24" i="4" s="1"/>
  <c r="E29" i="4" l="1"/>
  <c r="F29" i="4" s="1"/>
  <c r="G29" i="4" s="1"/>
  <c r="E25" i="4"/>
  <c r="F25" i="4" s="1"/>
  <c r="G25" i="4" s="1"/>
  <c r="E21" i="4"/>
  <c r="F21" i="4" s="1"/>
  <c r="G21" i="4" s="1"/>
  <c r="E20" i="4"/>
  <c r="F20" i="4" s="1"/>
  <c r="G20" i="4" s="1"/>
  <c r="E26" i="4"/>
  <c r="F26" i="4" s="1"/>
  <c r="G26" i="4" s="1"/>
  <c r="E27" i="4"/>
  <c r="F27" i="4" s="1"/>
  <c r="G27" i="4" s="1"/>
  <c r="E30" i="4"/>
  <c r="F30" i="4" s="1"/>
  <c r="G30" i="4" s="1"/>
</calcChain>
</file>

<file path=xl/sharedStrings.xml><?xml version="1.0" encoding="utf-8"?>
<sst xmlns="http://schemas.openxmlformats.org/spreadsheetml/2006/main" count="69" uniqueCount="53">
  <si>
    <t>汉威电子研究院软件中心</t>
  </si>
  <si>
    <t>文档属性</t>
  </si>
  <si>
    <t>文件状态</t>
  </si>
  <si>
    <t>文档编号</t>
  </si>
  <si>
    <t>【  】初稿</t>
  </si>
  <si>
    <t>文档版本</t>
  </si>
  <si>
    <t>v1.0</t>
  </si>
  <si>
    <t>【√】发布</t>
  </si>
  <si>
    <t>批准人</t>
  </si>
  <si>
    <t>【  】修订</t>
  </si>
  <si>
    <t>生效时间</t>
  </si>
  <si>
    <t>版本历史记录</t>
  </si>
  <si>
    <t>版本</t>
  </si>
  <si>
    <t>制定者</t>
  </si>
  <si>
    <t>修订时间</t>
  </si>
  <si>
    <t>更改内容/更改申请单</t>
  </si>
  <si>
    <t>审核人</t>
  </si>
  <si>
    <t>审核意见</t>
  </si>
  <si>
    <t>首次编写</t>
  </si>
  <si>
    <t>曾凡</t>
    <phoneticPr fontId="5" type="noConversion"/>
  </si>
  <si>
    <t>Mbps</t>
    <phoneticPr fontId="5" type="noConversion"/>
  </si>
  <si>
    <t>bps</t>
    <phoneticPr fontId="5" type="noConversion"/>
  </si>
  <si>
    <t>传感器数量</t>
    <phoneticPr fontId="5" type="noConversion"/>
  </si>
  <si>
    <t>持久化数据量(Mb)</t>
    <phoneticPr fontId="5" type="noConversion"/>
  </si>
  <si>
    <t>持久化数据量(Gb)</t>
    <phoneticPr fontId="5" type="noConversion"/>
  </si>
  <si>
    <t>持久化数据量(Tb)</t>
    <phoneticPr fontId="5" type="noConversion"/>
  </si>
  <si>
    <t>上报周期（秒）</t>
    <phoneticPr fontId="5" type="noConversion"/>
  </si>
  <si>
    <t>传感器数量</t>
    <phoneticPr fontId="5" type="noConversion"/>
  </si>
  <si>
    <t>传输字长（Byte）</t>
    <phoneticPr fontId="5" type="noConversion"/>
  </si>
  <si>
    <t>持久化数据量(Byte)</t>
    <phoneticPr fontId="5" type="noConversion"/>
  </si>
  <si>
    <t>智能家居项目
数据存储与带宽量评估表</t>
    <phoneticPr fontId="5" type="noConversion"/>
  </si>
  <si>
    <t>30</t>
    <phoneticPr fontId="5" type="noConversion"/>
  </si>
  <si>
    <t>传感器持久化数据量</t>
    <phoneticPr fontId="5" type="noConversion"/>
  </si>
  <si>
    <r>
      <t>Mongo</t>
    </r>
    <r>
      <rPr>
        <sz val="10"/>
        <rFont val="宋体"/>
        <family val="3"/>
        <charset val="134"/>
      </rPr>
      <t>解析及历史数据（</t>
    </r>
    <r>
      <rPr>
        <sz val="10"/>
        <rFont val="Arial"/>
        <family val="2"/>
        <charset val="134"/>
      </rPr>
      <t>Byte</t>
    </r>
    <r>
      <rPr>
        <sz val="10"/>
        <rFont val="宋体"/>
        <family val="3"/>
        <charset val="134"/>
      </rPr>
      <t>）</t>
    </r>
    <phoneticPr fontId="5" type="noConversion"/>
  </si>
  <si>
    <t>平均一小时变化一次(TB)</t>
    <phoneticPr fontId="5" type="noConversion"/>
  </si>
  <si>
    <t>传输字长（Byte）</t>
    <phoneticPr fontId="5" type="noConversion"/>
  </si>
  <si>
    <t>传感器与采集端的链路带宽</t>
    <phoneticPr fontId="5" type="noConversion"/>
  </si>
  <si>
    <t>传感器尖峰并发上报参数</t>
    <phoneticPr fontId="5" type="noConversion"/>
  </si>
  <si>
    <t>备注</t>
    <phoneticPr fontId="5" type="noConversion"/>
  </si>
  <si>
    <t>使用最新汉威的报文格式</t>
    <phoneticPr fontId="5" type="noConversion"/>
  </si>
  <si>
    <t>备用字段</t>
    <phoneticPr fontId="5" type="noConversion"/>
  </si>
  <si>
    <t>31</t>
  </si>
  <si>
    <t>史秦格</t>
    <phoneticPr fontId="5" type="noConversion"/>
  </si>
  <si>
    <t>Redis解析数据（Byte）</t>
    <phoneticPr fontId="5" type="noConversion"/>
  </si>
  <si>
    <t>加入持久化Redis和Mongo的解析数据量</t>
    <phoneticPr fontId="5" type="noConversion"/>
  </si>
  <si>
    <t>整理统计算法</t>
    <phoneticPr fontId="5" type="noConversion"/>
  </si>
  <si>
    <r>
      <t>Mongo(TB)</t>
    </r>
    <r>
      <rPr>
        <sz val="10"/>
        <rFont val="宋体"/>
        <family val="3"/>
        <charset val="134"/>
      </rPr>
      <t>持久化</t>
    </r>
    <phoneticPr fontId="5" type="noConversion"/>
  </si>
  <si>
    <r>
      <t>Redis(GB)</t>
    </r>
    <r>
      <rPr>
        <sz val="10"/>
        <rFont val="宋体"/>
        <family val="3"/>
        <charset val="134"/>
      </rPr>
      <t>内存缓存</t>
    </r>
    <phoneticPr fontId="5" type="noConversion"/>
  </si>
  <si>
    <r>
      <t>传感器60s</t>
    </r>
    <r>
      <rPr>
        <sz val="10"/>
        <rFont val="宋体"/>
        <family val="3"/>
        <charset val="134"/>
      </rPr>
      <t>上报周期一月存储的数据量</t>
    </r>
    <phoneticPr fontId="5" type="noConversion"/>
  </si>
  <si>
    <t>时间止</t>
    <phoneticPr fontId="5" type="noConversion"/>
  </si>
  <si>
    <t>时间起</t>
    <phoneticPr fontId="5" type="noConversion"/>
  </si>
  <si>
    <t>未知</t>
    <phoneticPr fontId="5" type="noConversion"/>
  </si>
  <si>
    <t>未来</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</si>
</sst>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 #,##0.00_ ;_ * \-#,##0.00_ ;_ * &quot;-&quot;??_ ;_ @_ "/>
    <numFmt numFmtId="176" formatCode="\¥#,##0.00_);[Red]\(\¥#,##0.00\)"/>
    <numFmt numFmtId="177" formatCode="yyyy\/mm\/dd;@"/>
    <numFmt numFmtId="178" formatCode="0.0_ "/>
    <numFmt numFmtId="179" formatCode="0.0_);[Red]\(0.0\)"/>
  </numFmts>
  <fonts count="28">
    <font>
      <sz val="10"/>
      <name val="Arial"/>
      <family val="2"/>
      <charset val="134"/>
    </font>
    <font>
      <sz val="10"/>
      <name val="宋体"/>
      <family val="3"/>
      <charset val="134"/>
    </font>
    <font>
      <b/>
      <sz val="10"/>
      <name val="宋体"/>
      <family val="3"/>
      <charset val="134"/>
    </font>
    <font>
      <b/>
      <sz val="10"/>
      <name val="Arial"/>
      <family val="2"/>
      <charset val="134"/>
    </font>
    <font>
      <sz val="12"/>
      <color indexed="12"/>
      <name val="宋体"/>
      <family val="3"/>
      <charset val="134"/>
    </font>
    <font>
      <sz val="9"/>
      <name val="Arial"/>
      <family val="2"/>
      <charset val="134"/>
    </font>
    <font>
      <sz val="11"/>
      <name val="宋体"/>
      <family val="3"/>
      <charset val="134"/>
    </font>
    <font>
      <sz val="10"/>
      <name val="微软雅黑"/>
      <family val="2"/>
      <charset val="134"/>
    </font>
    <font>
      <b/>
      <sz val="10"/>
      <name val="微软雅黑"/>
      <family val="2"/>
      <charset val="134"/>
    </font>
    <font>
      <sz val="14"/>
      <name val="微软雅黑"/>
      <family val="2"/>
      <charset val="134"/>
    </font>
    <font>
      <b/>
      <sz val="12"/>
      <name val="微软雅黑"/>
      <family val="2"/>
      <charset val="134"/>
    </font>
    <font>
      <sz val="12"/>
      <name val="微软雅黑"/>
      <family val="2"/>
      <charset val="134"/>
    </font>
    <font>
      <sz val="12"/>
      <color indexed="8"/>
      <name val="微软雅黑"/>
      <family val="2"/>
      <charset val="134"/>
    </font>
    <font>
      <b/>
      <sz val="12"/>
      <color indexed="60"/>
      <name val="微软雅黑"/>
      <family val="2"/>
      <charset val="134"/>
    </font>
    <font>
      <sz val="6"/>
      <name val="微软雅黑"/>
      <family val="2"/>
      <charset val="134"/>
    </font>
    <font>
      <sz val="20"/>
      <name val="微软雅黑"/>
      <family val="2"/>
      <charset val="134"/>
    </font>
    <font>
      <b/>
      <sz val="16"/>
      <color indexed="56"/>
      <name val="微软雅黑"/>
      <family val="2"/>
      <charset val="134"/>
    </font>
    <font>
      <b/>
      <sz val="10"/>
      <color indexed="56"/>
      <name val="微软雅黑"/>
      <family val="2"/>
      <charset val="134"/>
    </font>
    <font>
      <b/>
      <sz val="9"/>
      <color indexed="60"/>
      <name val="微软雅黑"/>
      <family val="2"/>
      <charset val="134"/>
    </font>
    <font>
      <b/>
      <sz val="10"/>
      <color indexed="60"/>
      <name val="微软雅黑"/>
      <family val="2"/>
      <charset val="134"/>
    </font>
    <font>
      <sz val="12"/>
      <name val="宋体"/>
      <family val="3"/>
      <charset val="134"/>
    </font>
    <font>
      <sz val="10"/>
      <color indexed="8"/>
      <name val="微软雅黑"/>
      <family val="2"/>
      <charset val="134"/>
    </font>
    <font>
      <sz val="10"/>
      <name val="Geneva"/>
      <family val="2"/>
      <charset val="134"/>
    </font>
    <font>
      <u/>
      <sz val="10"/>
      <color indexed="10"/>
      <name val="Arial"/>
      <family val="2"/>
      <charset val="134"/>
    </font>
    <font>
      <sz val="10"/>
      <color rgb="FFFF0000"/>
      <name val="Arial"/>
      <family val="2"/>
      <charset val="134"/>
    </font>
    <font>
      <sz val="11"/>
      <color rgb="FFFF0000"/>
      <name val="宋体"/>
      <family val="3"/>
      <charset val="134"/>
    </font>
    <font>
      <sz val="12"/>
      <color rgb="FFFF0000"/>
      <name val="宋体"/>
      <family val="3"/>
      <charset val="134"/>
    </font>
    <font>
      <sz val="10"/>
      <color rgb="FFFF0000"/>
      <name val="宋体"/>
      <family val="3"/>
      <charset val="134"/>
    </font>
  </fonts>
  <fills count="8">
    <fill>
      <patternFill patternType="none"/>
    </fill>
    <fill>
      <patternFill patternType="gray125"/>
    </fill>
    <fill>
      <patternFill patternType="solid">
        <fgColor indexed="43"/>
        <bgColor indexed="64"/>
      </patternFill>
    </fill>
    <fill>
      <patternFill patternType="solid">
        <fgColor indexed="46"/>
        <bgColor indexed="64"/>
      </patternFill>
    </fill>
    <fill>
      <patternFill patternType="solid">
        <fgColor indexed="9"/>
        <bgColor indexed="64"/>
      </patternFill>
    </fill>
    <fill>
      <patternFill patternType="solid">
        <fgColor indexed="26"/>
        <bgColor indexed="64"/>
      </patternFill>
    </fill>
    <fill>
      <patternFill patternType="solid">
        <fgColor indexed="22"/>
        <bgColor indexed="64"/>
      </patternFill>
    </fill>
    <fill>
      <patternFill patternType="solid">
        <fgColor rgb="FFFFFF99"/>
        <bgColor indexed="64"/>
      </patternFill>
    </fill>
  </fills>
  <borders count="42">
    <border>
      <left/>
      <right/>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indexed="64"/>
      </top>
      <bottom/>
      <diagonal/>
    </border>
    <border>
      <left style="medium">
        <color indexed="64"/>
      </left>
      <right/>
      <top/>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right/>
      <top/>
      <bottom style="thin">
        <color indexed="64"/>
      </bottom>
      <diagonal/>
    </border>
    <border>
      <left/>
      <right style="hair">
        <color indexed="64"/>
      </right>
      <top/>
      <bottom style="thin">
        <color indexed="64"/>
      </bottom>
      <diagonal/>
    </border>
    <border>
      <left style="thin">
        <color indexed="64"/>
      </left>
      <right/>
      <top/>
      <bottom/>
      <diagonal/>
    </border>
    <border>
      <left/>
      <right style="hair">
        <color indexed="64"/>
      </right>
      <top/>
      <bottom/>
      <diagonal/>
    </border>
  </borders>
  <cellStyleXfs count="7">
    <xf numFmtId="0" fontId="0" fillId="0" borderId="0" applyNumberFormat="0" applyFont="0" applyFill="0" applyBorder="0" applyAlignment="0" applyProtection="0">
      <alignment vertical="center"/>
    </xf>
    <xf numFmtId="0" fontId="21" fillId="0" borderId="0">
      <alignment vertical="center"/>
    </xf>
    <xf numFmtId="0" fontId="20" fillId="0" borderId="0">
      <alignment vertical="center"/>
    </xf>
    <xf numFmtId="0" fontId="20" fillId="0" borderId="0">
      <alignment vertical="center"/>
    </xf>
    <xf numFmtId="0" fontId="22" fillId="0" borderId="0">
      <alignment vertical="center"/>
    </xf>
    <xf numFmtId="0" fontId="23" fillId="0" borderId="0" applyNumberFormat="0" applyFill="0" applyBorder="0" applyAlignment="0" applyProtection="0">
      <alignment vertical="top"/>
      <protection locked="0"/>
    </xf>
    <xf numFmtId="0" fontId="22" fillId="0" borderId="0">
      <alignment vertical="center"/>
    </xf>
  </cellStyleXfs>
  <cellXfs count="101">
    <xf numFmtId="0" fontId="0" fillId="0" borderId="0" xfId="0" applyNumberFormat="1" applyFont="1" applyFill="1" applyBorder="1" applyAlignment="1"/>
    <xf numFmtId="0" fontId="0" fillId="0" borderId="8" xfId="2" applyFont="1" applyBorder="1" applyAlignment="1" applyProtection="1">
      <alignment vertical="center"/>
    </xf>
    <xf numFmtId="0" fontId="0" fillId="0" borderId="8" xfId="0" applyFont="1" applyBorder="1" applyAlignment="1">
      <alignment vertical="center"/>
    </xf>
    <xf numFmtId="0" fontId="4" fillId="0" borderId="8" xfId="0" applyFont="1" applyBorder="1" applyAlignment="1">
      <alignment vertical="center"/>
    </xf>
    <xf numFmtId="176" fontId="2" fillId="2" borderId="2" xfId="4" applyNumberFormat="1" applyFont="1" applyFill="1" applyBorder="1" applyAlignment="1" applyProtection="1">
      <alignment horizontal="center" vertical="center"/>
    </xf>
    <xf numFmtId="0" fontId="0" fillId="0" borderId="2" xfId="4" applyFont="1" applyBorder="1" applyAlignment="1" applyProtection="1">
      <alignment horizontal="center" vertical="center" wrapText="1"/>
      <protection locked="0"/>
    </xf>
    <xf numFmtId="0" fontId="6" fillId="0" borderId="8" xfId="0" applyFont="1" applyBorder="1" applyAlignment="1">
      <alignment vertical="center"/>
    </xf>
    <xf numFmtId="0" fontId="9" fillId="0" borderId="0" xfId="1" applyFont="1">
      <alignment vertical="center"/>
    </xf>
    <xf numFmtId="0" fontId="9" fillId="0" borderId="0" xfId="1" applyFont="1" applyProtection="1">
      <alignment vertical="center"/>
      <protection locked="0"/>
    </xf>
    <xf numFmtId="0" fontId="10" fillId="4" borderId="0" xfId="3" applyFont="1" applyFill="1">
      <alignment vertical="center"/>
    </xf>
    <xf numFmtId="0" fontId="11" fillId="4" borderId="0" xfId="3" applyFont="1" applyFill="1">
      <alignment vertical="center"/>
    </xf>
    <xf numFmtId="0" fontId="12" fillId="4" borderId="0" xfId="3" applyFont="1" applyFill="1">
      <alignment vertical="center"/>
    </xf>
    <xf numFmtId="0" fontId="13" fillId="4" borderId="0" xfId="3" applyFont="1" applyFill="1" applyAlignment="1">
      <alignment horizontal="center" vertical="center"/>
    </xf>
    <xf numFmtId="0" fontId="14" fillId="0" borderId="21" xfId="1" applyFont="1" applyBorder="1" applyAlignment="1">
      <alignment horizontal="center" vertical="center"/>
    </xf>
    <xf numFmtId="0" fontId="14" fillId="0" borderId="22" xfId="1" applyFont="1" applyBorder="1" applyAlignment="1">
      <alignment horizontal="center" vertical="center"/>
    </xf>
    <xf numFmtId="0" fontId="15" fillId="0" borderId="22" xfId="1" applyFont="1" applyBorder="1" applyAlignment="1">
      <alignment horizontal="center" vertical="center"/>
    </xf>
    <xf numFmtId="0" fontId="14" fillId="0" borderId="23" xfId="1" applyFont="1" applyBorder="1" applyAlignment="1">
      <alignment horizontal="center" vertical="center"/>
    </xf>
    <xf numFmtId="0" fontId="18" fillId="4" borderId="0" xfId="3" applyFont="1" applyFill="1">
      <alignment vertical="center"/>
    </xf>
    <xf numFmtId="0" fontId="17" fillId="6" borderId="16" xfId="3" applyFont="1" applyFill="1" applyBorder="1" applyAlignment="1">
      <alignment horizontal="center" vertical="center"/>
    </xf>
    <xf numFmtId="0" fontId="17" fillId="6" borderId="7" xfId="3" applyFont="1" applyFill="1" applyBorder="1" applyAlignment="1">
      <alignment horizontal="center" vertical="center"/>
    </xf>
    <xf numFmtId="0" fontId="17" fillId="6" borderId="2" xfId="3" applyFont="1" applyFill="1" applyBorder="1" applyAlignment="1">
      <alignment horizontal="center" vertical="center"/>
    </xf>
    <xf numFmtId="0" fontId="17" fillId="6" borderId="1" xfId="3" applyFont="1" applyFill="1" applyBorder="1" applyAlignment="1">
      <alignment horizontal="center" vertical="center"/>
    </xf>
    <xf numFmtId="0" fontId="17" fillId="6" borderId="15" xfId="3" applyFont="1" applyFill="1" applyBorder="1" applyAlignment="1">
      <alignment horizontal="center" vertical="center"/>
    </xf>
    <xf numFmtId="0" fontId="17" fillId="6" borderId="17" xfId="3" applyFont="1" applyFill="1" applyBorder="1" applyAlignment="1">
      <alignment horizontal="center" vertical="center"/>
    </xf>
    <xf numFmtId="179" fontId="7" fillId="4" borderId="10" xfId="3" applyNumberFormat="1" applyFont="1" applyFill="1" applyBorder="1" applyAlignment="1">
      <alignment horizontal="center" vertical="center"/>
    </xf>
    <xf numFmtId="14" fontId="7" fillId="4" borderId="2" xfId="5" applyNumberFormat="1" applyFont="1" applyFill="1" applyBorder="1" applyAlignment="1" applyProtection="1">
      <alignment horizontal="center" vertical="center"/>
    </xf>
    <xf numFmtId="177" fontId="7" fillId="4" borderId="2" xfId="3" applyNumberFormat="1" applyFont="1" applyFill="1" applyBorder="1" applyAlignment="1">
      <alignment horizontal="center" vertical="center"/>
    </xf>
    <xf numFmtId="0" fontId="7" fillId="4" borderId="2" xfId="3" applyFont="1" applyFill="1" applyBorder="1" applyAlignment="1">
      <alignment horizontal="left" vertical="center" wrapText="1"/>
    </xf>
    <xf numFmtId="14" fontId="7" fillId="4" borderId="11" xfId="5" applyNumberFormat="1" applyFont="1" applyFill="1" applyBorder="1" applyAlignment="1" applyProtection="1">
      <alignment horizontal="center" vertical="center"/>
    </xf>
    <xf numFmtId="0" fontId="7" fillId="4" borderId="10" xfId="3" applyNumberFormat="1" applyFont="1" applyFill="1" applyBorder="1" applyAlignment="1">
      <alignment horizontal="center" vertical="center"/>
    </xf>
    <xf numFmtId="0" fontId="8" fillId="4" borderId="2" xfId="3" applyFont="1" applyFill="1" applyBorder="1" applyAlignment="1">
      <alignment horizontal="center" vertical="center" wrapText="1"/>
    </xf>
    <xf numFmtId="0" fontId="7" fillId="4" borderId="19" xfId="3" applyNumberFormat="1" applyFont="1" applyFill="1" applyBorder="1" applyAlignment="1">
      <alignment horizontal="center" vertical="center"/>
    </xf>
    <xf numFmtId="14" fontId="7" fillId="4" borderId="13" xfId="5" applyNumberFormat="1" applyFont="1" applyFill="1" applyBorder="1" applyAlignment="1" applyProtection="1">
      <alignment horizontal="center" vertical="center"/>
    </xf>
    <xf numFmtId="177" fontId="7" fillId="4" borderId="13" xfId="3" applyNumberFormat="1" applyFont="1" applyFill="1" applyBorder="1" applyAlignment="1">
      <alignment horizontal="center" vertical="center"/>
    </xf>
    <xf numFmtId="0" fontId="7" fillId="4" borderId="13" xfId="3" applyFont="1" applyFill="1" applyBorder="1" applyAlignment="1">
      <alignment horizontal="left" vertical="center" wrapText="1"/>
    </xf>
    <xf numFmtId="0" fontId="8" fillId="4" borderId="13" xfId="3" applyFont="1" applyFill="1" applyBorder="1" applyAlignment="1">
      <alignment horizontal="center" vertical="center" wrapText="1"/>
    </xf>
    <xf numFmtId="14" fontId="7" fillId="4" borderId="14" xfId="5" applyNumberFormat="1" applyFont="1" applyFill="1" applyBorder="1" applyAlignment="1" applyProtection="1">
      <alignment horizontal="center" vertical="center"/>
    </xf>
    <xf numFmtId="0" fontId="19" fillId="4" borderId="0" xfId="3" applyFont="1" applyFill="1">
      <alignment vertical="center"/>
    </xf>
    <xf numFmtId="0" fontId="2" fillId="2" borderId="2" xfId="4" applyFont="1" applyFill="1" applyBorder="1" applyAlignment="1" applyProtection="1">
      <alignment horizontal="center" vertical="center"/>
    </xf>
    <xf numFmtId="0" fontId="1" fillId="0" borderId="2" xfId="4" applyFont="1" applyBorder="1" applyAlignment="1">
      <alignment horizontal="center" vertical="center"/>
    </xf>
    <xf numFmtId="43" fontId="1" fillId="0" borderId="2" xfId="4" applyNumberFormat="1" applyFont="1" applyBorder="1" applyAlignment="1">
      <alignment horizontal="center" vertical="center"/>
    </xf>
    <xf numFmtId="0" fontId="1" fillId="2" borderId="2" xfId="4" applyFont="1" applyFill="1" applyBorder="1" applyAlignment="1" applyProtection="1">
      <alignment horizontal="center" vertical="center"/>
    </xf>
    <xf numFmtId="49" fontId="0" fillId="0" borderId="2" xfId="4" applyNumberFormat="1" applyFont="1" applyFill="1" applyBorder="1" applyAlignment="1">
      <alignment horizontal="center" vertical="center" wrapText="1"/>
    </xf>
    <xf numFmtId="43" fontId="0" fillId="0" borderId="2" xfId="4" applyNumberFormat="1" applyFont="1" applyBorder="1" applyAlignment="1" applyProtection="1">
      <alignment horizontal="center" vertical="center" wrapText="1"/>
      <protection locked="0"/>
    </xf>
    <xf numFmtId="0" fontId="3" fillId="3" borderId="38" xfId="4" applyFont="1" applyFill="1" applyBorder="1" applyAlignment="1">
      <alignment horizontal="center" vertical="center"/>
    </xf>
    <xf numFmtId="0" fontId="2" fillId="3" borderId="3" xfId="4" applyFont="1" applyFill="1" applyBorder="1" applyAlignment="1">
      <alignment horizontal="center" vertical="center"/>
    </xf>
    <xf numFmtId="0" fontId="20" fillId="0" borderId="8" xfId="0" applyFont="1" applyBorder="1" applyAlignment="1">
      <alignment vertical="center"/>
    </xf>
    <xf numFmtId="0" fontId="17" fillId="6" borderId="41" xfId="3" applyFont="1" applyFill="1" applyBorder="1" applyAlignment="1">
      <alignment horizontal="center" vertical="center" wrapText="1"/>
    </xf>
    <xf numFmtId="0" fontId="3" fillId="3" borderId="41" xfId="4" applyFont="1" applyFill="1" applyBorder="1" applyAlignment="1">
      <alignment horizontal="center" vertical="center"/>
    </xf>
    <xf numFmtId="43" fontId="0" fillId="0" borderId="0" xfId="4" applyNumberFormat="1" applyFont="1" applyBorder="1" applyAlignment="1" applyProtection="1">
      <alignment horizontal="center" vertical="center" wrapText="1"/>
      <protection locked="0"/>
    </xf>
    <xf numFmtId="0" fontId="1" fillId="7" borderId="0" xfId="4" applyFont="1" applyFill="1" applyBorder="1" applyAlignment="1" applyProtection="1">
      <alignment horizontal="center" vertical="center"/>
    </xf>
    <xf numFmtId="0" fontId="0" fillId="7" borderId="8" xfId="0" applyFont="1" applyFill="1" applyBorder="1" applyAlignment="1">
      <alignment vertical="center"/>
    </xf>
    <xf numFmtId="0" fontId="3" fillId="3" borderId="38" xfId="4" applyFont="1" applyFill="1" applyBorder="1" applyAlignment="1">
      <alignment horizontal="center" vertical="center"/>
    </xf>
    <xf numFmtId="0" fontId="3" fillId="3" borderId="39" xfId="4" applyFont="1" applyFill="1" applyBorder="1" applyAlignment="1">
      <alignment horizontal="center" vertical="center"/>
    </xf>
    <xf numFmtId="0" fontId="1" fillId="7" borderId="8" xfId="0" applyFont="1" applyFill="1" applyBorder="1" applyAlignment="1">
      <alignment vertical="center"/>
    </xf>
    <xf numFmtId="49" fontId="0" fillId="0" borderId="40" xfId="4" applyNumberFormat="1" applyFont="1" applyFill="1" applyBorder="1" applyAlignment="1">
      <alignment horizontal="center" vertical="center" wrapText="1"/>
    </xf>
    <xf numFmtId="0" fontId="1" fillId="0" borderId="0" xfId="4" applyFont="1" applyBorder="1" applyAlignment="1">
      <alignment horizontal="center" vertical="center"/>
    </xf>
    <xf numFmtId="0" fontId="0" fillId="0" borderId="0" xfId="4" applyFont="1" applyBorder="1" applyAlignment="1" applyProtection="1">
      <alignment horizontal="center" vertical="center" wrapText="1"/>
      <protection locked="0"/>
    </xf>
    <xf numFmtId="43" fontId="1" fillId="0" borderId="0" xfId="4" applyNumberFormat="1" applyFont="1" applyBorder="1" applyAlignment="1">
      <alignment horizontal="center" vertical="center"/>
    </xf>
    <xf numFmtId="0" fontId="24" fillId="0" borderId="2" xfId="4" applyFont="1" applyBorder="1" applyAlignment="1" applyProtection="1">
      <alignment horizontal="center" vertical="center" wrapText="1"/>
      <protection locked="0"/>
    </xf>
    <xf numFmtId="0" fontId="25" fillId="0" borderId="8" xfId="0" applyFont="1" applyBorder="1" applyAlignment="1">
      <alignment vertical="center"/>
    </xf>
    <xf numFmtId="0" fontId="24" fillId="0" borderId="8" xfId="0" applyFont="1" applyBorder="1" applyAlignment="1">
      <alignment vertical="center"/>
    </xf>
    <xf numFmtId="0" fontId="26" fillId="0" borderId="8" xfId="0" applyFont="1" applyBorder="1" applyAlignment="1">
      <alignment vertical="center"/>
    </xf>
    <xf numFmtId="49" fontId="24" fillId="0" borderId="2" xfId="4" applyNumberFormat="1" applyFont="1" applyFill="1" applyBorder="1" applyAlignment="1">
      <alignment horizontal="center" vertical="center" wrapText="1"/>
    </xf>
    <xf numFmtId="43" fontId="27" fillId="0" borderId="2" xfId="4" applyNumberFormat="1" applyFont="1" applyBorder="1" applyAlignment="1">
      <alignment horizontal="center" vertical="center"/>
    </xf>
    <xf numFmtId="43" fontId="24" fillId="0" borderId="2" xfId="4" applyNumberFormat="1" applyFont="1" applyBorder="1" applyAlignment="1" applyProtection="1">
      <alignment horizontal="center" vertical="center" wrapText="1"/>
      <protection locked="0"/>
    </xf>
    <xf numFmtId="177" fontId="7" fillId="4" borderId="35" xfId="3" applyNumberFormat="1" applyFont="1" applyFill="1" applyBorder="1" applyAlignment="1">
      <alignment horizontal="center" vertical="center"/>
    </xf>
    <xf numFmtId="177" fontId="7" fillId="4" borderId="0" xfId="3" applyNumberFormat="1" applyFont="1" applyFill="1" applyBorder="1" applyAlignment="1">
      <alignment horizontal="center" vertical="center"/>
    </xf>
    <xf numFmtId="0" fontId="7" fillId="4" borderId="1" xfId="3" applyFont="1" applyFill="1" applyBorder="1" applyAlignment="1">
      <alignment horizontal="center" vertical="center" wrapText="1"/>
    </xf>
    <xf numFmtId="0" fontId="7" fillId="4" borderId="34" xfId="3" applyFont="1" applyFill="1" applyBorder="1" applyAlignment="1">
      <alignment horizontal="center" vertical="center" wrapText="1"/>
    </xf>
    <xf numFmtId="0" fontId="7" fillId="4" borderId="36" xfId="3" applyFont="1" applyFill="1" applyBorder="1" applyAlignment="1">
      <alignment horizontal="center" vertical="center" wrapText="1"/>
    </xf>
    <xf numFmtId="177" fontId="7" fillId="4" borderId="20" xfId="3" applyNumberFormat="1" applyFont="1" applyFill="1" applyBorder="1" applyAlignment="1">
      <alignment horizontal="center" vertical="center"/>
    </xf>
    <xf numFmtId="177" fontId="7" fillId="4" borderId="12" xfId="3" applyNumberFormat="1" applyFont="1" applyFill="1" applyBorder="1" applyAlignment="1">
      <alignment horizontal="center" vertical="center"/>
    </xf>
    <xf numFmtId="177" fontId="7" fillId="4" borderId="37" xfId="3" applyNumberFormat="1" applyFont="1" applyFill="1" applyBorder="1" applyAlignment="1">
      <alignment horizontal="center" vertical="center"/>
    </xf>
    <xf numFmtId="0" fontId="17" fillId="5" borderId="22" xfId="3" applyFont="1" applyFill="1" applyBorder="1" applyAlignment="1">
      <alignment horizontal="center" vertical="center"/>
    </xf>
    <xf numFmtId="0" fontId="17" fillId="5" borderId="23" xfId="3" applyFont="1" applyFill="1" applyBorder="1" applyAlignment="1">
      <alignment horizontal="center" vertical="center"/>
    </xf>
    <xf numFmtId="0" fontId="16" fillId="4" borderId="24" xfId="1" applyFont="1" applyFill="1" applyBorder="1" applyAlignment="1" applyProtection="1">
      <alignment horizontal="center" vertical="center" wrapText="1"/>
    </xf>
    <xf numFmtId="0" fontId="16" fillId="4" borderId="25" xfId="1" applyFont="1" applyFill="1" applyBorder="1" applyAlignment="1" applyProtection="1">
      <alignment horizontal="center" vertical="center"/>
    </xf>
    <xf numFmtId="0" fontId="16" fillId="4" borderId="26" xfId="1" applyFont="1" applyFill="1" applyBorder="1" applyAlignment="1" applyProtection="1">
      <alignment horizontal="center" vertical="center"/>
    </xf>
    <xf numFmtId="0" fontId="17" fillId="5" borderId="27" xfId="3" applyFont="1" applyFill="1" applyBorder="1" applyAlignment="1">
      <alignment horizontal="center" vertical="center"/>
    </xf>
    <xf numFmtId="0" fontId="17" fillId="5" borderId="28" xfId="3" applyFont="1" applyFill="1" applyBorder="1" applyAlignment="1">
      <alignment horizontal="center" vertical="center"/>
    </xf>
    <xf numFmtId="0" fontId="17" fillId="6" borderId="29" xfId="3" applyFont="1" applyFill="1" applyBorder="1" applyAlignment="1">
      <alignment horizontal="center" vertical="center"/>
    </xf>
    <xf numFmtId="0" fontId="17" fillId="6" borderId="30" xfId="3" applyFont="1" applyFill="1" applyBorder="1" applyAlignment="1">
      <alignment horizontal="center" vertical="center"/>
    </xf>
    <xf numFmtId="0" fontId="7" fillId="4" borderId="29" xfId="3" applyFont="1" applyFill="1" applyBorder="1" applyAlignment="1">
      <alignment horizontal="center" vertical="center" wrapText="1"/>
    </xf>
    <xf numFmtId="0" fontId="7" fillId="4" borderId="31" xfId="3" applyFont="1" applyFill="1" applyBorder="1" applyAlignment="1">
      <alignment horizontal="center" vertical="center" wrapText="1"/>
    </xf>
    <xf numFmtId="0" fontId="7" fillId="4" borderId="32" xfId="3" applyFont="1" applyFill="1" applyBorder="1" applyAlignment="1">
      <alignment horizontal="center" vertical="center" wrapText="1"/>
    </xf>
    <xf numFmtId="177" fontId="7" fillId="4" borderId="33" xfId="3" applyNumberFormat="1" applyFont="1" applyFill="1" applyBorder="1" applyAlignment="1">
      <alignment horizontal="center" vertical="center"/>
    </xf>
    <xf numFmtId="177" fontId="7" fillId="4" borderId="34" xfId="3" applyNumberFormat="1" applyFont="1" applyFill="1" applyBorder="1" applyAlignment="1">
      <alignment horizontal="center" vertical="center"/>
    </xf>
    <xf numFmtId="178" fontId="7" fillId="4" borderId="4" xfId="3" applyNumberFormat="1" applyFont="1" applyFill="1" applyBorder="1" applyAlignment="1">
      <alignment horizontal="center" vertical="center" wrapText="1"/>
    </xf>
    <xf numFmtId="178" fontId="7" fillId="4" borderId="9" xfId="3" applyNumberFormat="1" applyFont="1" applyFill="1" applyBorder="1" applyAlignment="1">
      <alignment horizontal="center" vertical="center" wrapText="1"/>
    </xf>
    <xf numFmtId="178" fontId="7" fillId="4" borderId="18" xfId="3" applyNumberFormat="1" applyFont="1" applyFill="1" applyBorder="1" applyAlignment="1">
      <alignment horizontal="center" vertical="center" wrapText="1"/>
    </xf>
    <xf numFmtId="0" fontId="17" fillId="6" borderId="40" xfId="3" applyFont="1" applyFill="1" applyBorder="1" applyAlignment="1">
      <alignment horizontal="center" vertical="center" wrapText="1"/>
    </xf>
    <xf numFmtId="0" fontId="17" fillId="6" borderId="0" xfId="3" applyFont="1" applyFill="1" applyBorder="1" applyAlignment="1">
      <alignment horizontal="center" vertical="center" wrapText="1"/>
    </xf>
    <xf numFmtId="0" fontId="17" fillId="6" borderId="41" xfId="3" applyFont="1" applyFill="1" applyBorder="1" applyAlignment="1">
      <alignment horizontal="center" vertical="center" wrapText="1"/>
    </xf>
    <xf numFmtId="0" fontId="2" fillId="3" borderId="3" xfId="4" applyFont="1" applyFill="1" applyBorder="1" applyAlignment="1">
      <alignment horizontal="center" vertical="center"/>
    </xf>
    <xf numFmtId="0" fontId="3" fillId="3" borderId="38" xfId="4" applyFont="1" applyFill="1" applyBorder="1" applyAlignment="1">
      <alignment horizontal="center" vertical="center"/>
    </xf>
    <xf numFmtId="0" fontId="3" fillId="3" borderId="39" xfId="4" applyFont="1" applyFill="1" applyBorder="1" applyAlignment="1">
      <alignment horizontal="center" vertical="center"/>
    </xf>
    <xf numFmtId="0" fontId="1" fillId="0" borderId="5" xfId="4" applyFont="1" applyBorder="1" applyAlignment="1">
      <alignment horizontal="center" vertical="center"/>
    </xf>
    <xf numFmtId="0" fontId="1" fillId="0" borderId="6" xfId="4" applyFont="1" applyBorder="1" applyAlignment="1">
      <alignment horizontal="center" vertical="center"/>
    </xf>
    <xf numFmtId="0" fontId="1" fillId="0" borderId="7" xfId="4" applyFont="1" applyBorder="1" applyAlignment="1">
      <alignment horizontal="center" vertical="center"/>
    </xf>
    <xf numFmtId="57" fontId="1" fillId="0" borderId="2" xfId="4" applyNumberFormat="1" applyFont="1" applyBorder="1" applyAlignment="1">
      <alignment horizontal="center" vertical="center"/>
    </xf>
  </cellXfs>
  <cellStyles count="7">
    <cellStyle name="0,0_x000d__x000a_NA_x000d__x000a_" xfId="2"/>
    <cellStyle name="常规" xfId="0" builtinId="0"/>
    <cellStyle name="常规 2" xfId="3"/>
    <cellStyle name="常规 3" xfId="1"/>
    <cellStyle name="常规_e餐网呼叫中心报价" xfId="4"/>
    <cellStyle name="超链接" xfId="5" builtinId="8"/>
    <cellStyle name="样式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0000FF"/>
      <rgbColor rgb="00808080"/>
      <rgbColor rgb="000000FF"/>
      <rgbColor rgb="00FFFF00"/>
      <rgbColor rgb="00FF00FF"/>
      <rgbColor rgb="0000FFFF"/>
      <rgbColor rgb="00800000"/>
      <rgbColor rgb="00008000"/>
      <rgbColor rgb="00000080"/>
      <rgbColor rgb="00808000"/>
      <rgbColor rgb="0080800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CC"/>
      <rgbColor rgb="00969696"/>
      <rgbColor rgb="00003366"/>
      <rgbColor rgb="00339966"/>
      <rgbColor rgb="00003300"/>
      <rgbColor rgb="00333300"/>
      <rgbColor rgb="00993300"/>
      <rgbColor rgb="00993366"/>
      <rgbColor rgb="00333399"/>
      <rgbColor rgb="00333333"/>
    </indexedColors>
    <mruColors>
      <color rgb="FFFFFF9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323850</xdr:colOff>
      <xdr:row>0</xdr:row>
      <xdr:rowOff>104775</xdr:rowOff>
    </xdr:from>
    <xdr:to>
      <xdr:col>2</xdr:col>
      <xdr:colOff>476250</xdr:colOff>
      <xdr:row>0</xdr:row>
      <xdr:rowOff>571500</xdr:rowOff>
    </xdr:to>
    <xdr:pic>
      <xdr:nvPicPr>
        <xdr:cNvPr id="1025" name="图片 2"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7675" y="104775"/>
          <a:ext cx="6096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152400</xdr:colOff>
          <xdr:row>1</xdr:row>
          <xdr:rowOff>123825</xdr:rowOff>
        </xdr:from>
        <xdr:to>
          <xdr:col>7</xdr:col>
          <xdr:colOff>142875</xdr:colOff>
          <xdr:row>32</xdr:row>
          <xdr:rowOff>19050</xdr:rowOff>
        </xdr:to>
        <xdr:sp macro="" textlink="">
          <xdr:nvSpPr>
            <xdr:cNvPr id="3075" name="Object 3" hidden="1">
              <a:extLst>
                <a:ext uri="{63B3BB69-23CF-44E3-9099-C40C66FF867C}">
                  <a14:compatExt spid="_x0000_s3075"/>
                </a:ext>
              </a:extLst>
            </xdr:cNvPr>
            <xdr:cNvSpPr/>
          </xdr:nvSpPr>
          <xdr:spPr bwMode="auto">
            <a:xfrm>
              <a:off x="0" y="0"/>
              <a:ext cx="0" cy="0"/>
            </a:xfrm>
            <a:prstGeom prst="rect">
              <a:avLst/>
            </a:prstGeom>
            <a:solidFill>
              <a:srgbClr val="C7EDCC"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C7EDCC"/>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oleObject" Target="../embeddings/Microsoft_Visio_2003-2010___1.vsd"/></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showGridLines="0" topLeftCell="A4" workbookViewId="0">
      <selection activeCell="E13" sqref="E13"/>
    </sheetView>
  </sheetViews>
  <sheetFormatPr defaultColWidth="9.140625" defaultRowHeight="18"/>
  <cols>
    <col min="1" max="1" width="1.85546875" style="10" customWidth="1"/>
    <col min="2" max="2" width="6.85546875" style="10" customWidth="1"/>
    <col min="3" max="3" width="8.5703125" style="11" customWidth="1"/>
    <col min="4" max="4" width="11.85546875" style="10" customWidth="1"/>
    <col min="5" max="5" width="47" style="10" customWidth="1"/>
    <col min="6" max="6" width="8.5703125" style="12" customWidth="1"/>
    <col min="7" max="7" width="12" style="11" customWidth="1"/>
    <col min="8" max="8" width="5.140625" style="10" customWidth="1"/>
    <col min="9" max="9" width="33.28515625" style="10" customWidth="1"/>
    <col min="10" max="10" width="37.7109375" style="10" customWidth="1"/>
    <col min="11" max="16384" width="9.140625" style="10"/>
  </cols>
  <sheetData>
    <row r="1" spans="1:9" s="7" customFormat="1" ht="50.25" customHeight="1">
      <c r="A1" s="13"/>
      <c r="B1" s="14"/>
      <c r="C1" s="14"/>
      <c r="D1" s="14"/>
      <c r="E1" s="15" t="s">
        <v>0</v>
      </c>
      <c r="F1" s="14"/>
      <c r="G1" s="16"/>
    </row>
    <row r="2" spans="1:9" s="8" customFormat="1" ht="45" customHeight="1">
      <c r="A2" s="76" t="s">
        <v>30</v>
      </c>
      <c r="B2" s="77"/>
      <c r="C2" s="77"/>
      <c r="D2" s="77"/>
      <c r="E2" s="77"/>
      <c r="F2" s="77"/>
      <c r="G2" s="78"/>
    </row>
    <row r="3" spans="1:9" ht="17.25">
      <c r="B3" s="79" t="s">
        <v>1</v>
      </c>
      <c r="C3" s="79"/>
      <c r="D3" s="79"/>
      <c r="E3" s="79"/>
      <c r="F3" s="79"/>
      <c r="G3" s="80"/>
      <c r="H3" s="17"/>
      <c r="I3" s="37"/>
    </row>
    <row r="4" spans="1:9" ht="17.25">
      <c r="B4" s="81" t="s">
        <v>2</v>
      </c>
      <c r="C4" s="82"/>
      <c r="D4" s="18" t="s">
        <v>3</v>
      </c>
      <c r="E4" s="83"/>
      <c r="F4" s="84"/>
      <c r="G4" s="85"/>
    </row>
    <row r="5" spans="1:9" ht="17.25">
      <c r="B5" s="86" t="s">
        <v>4</v>
      </c>
      <c r="C5" s="87"/>
      <c r="D5" s="19" t="s">
        <v>5</v>
      </c>
      <c r="E5" s="88" t="s">
        <v>6</v>
      </c>
      <c r="F5" s="89"/>
      <c r="G5" s="90"/>
    </row>
    <row r="6" spans="1:9" ht="17.25">
      <c r="B6" s="66" t="s">
        <v>7</v>
      </c>
      <c r="C6" s="67"/>
      <c r="D6" s="20" t="s">
        <v>8</v>
      </c>
      <c r="E6" s="68"/>
      <c r="F6" s="69"/>
      <c r="G6" s="70"/>
    </row>
    <row r="7" spans="1:9" ht="17.25">
      <c r="B7" s="66" t="s">
        <v>9</v>
      </c>
      <c r="C7" s="67"/>
      <c r="D7" s="21" t="s">
        <v>10</v>
      </c>
      <c r="E7" s="71"/>
      <c r="F7" s="72"/>
      <c r="G7" s="73"/>
    </row>
    <row r="8" spans="1:9" ht="17.25">
      <c r="B8" s="74" t="s">
        <v>11</v>
      </c>
      <c r="C8" s="74"/>
      <c r="D8" s="74"/>
      <c r="E8" s="74"/>
      <c r="F8" s="74"/>
      <c r="G8" s="75"/>
      <c r="H8" s="17"/>
      <c r="I8" s="37"/>
    </row>
    <row r="9" spans="1:9" s="9" customFormat="1">
      <c r="B9" s="22" t="s">
        <v>12</v>
      </c>
      <c r="C9" s="18" t="s">
        <v>13</v>
      </c>
      <c r="D9" s="18" t="s">
        <v>14</v>
      </c>
      <c r="E9" s="18" t="s">
        <v>15</v>
      </c>
      <c r="F9" s="18" t="s">
        <v>16</v>
      </c>
      <c r="G9" s="23" t="s">
        <v>17</v>
      </c>
    </row>
    <row r="10" spans="1:9" ht="17.25">
      <c r="B10" s="24">
        <v>1</v>
      </c>
      <c r="C10" s="25" t="s">
        <v>19</v>
      </c>
      <c r="D10" s="26">
        <v>41828</v>
      </c>
      <c r="E10" s="27" t="s">
        <v>18</v>
      </c>
      <c r="F10" s="25" t="s">
        <v>19</v>
      </c>
      <c r="G10" s="28"/>
    </row>
    <row r="11" spans="1:9" ht="17.25">
      <c r="B11" s="24">
        <v>1.1000000000000001</v>
      </c>
      <c r="C11" s="25" t="s">
        <v>42</v>
      </c>
      <c r="D11" s="26">
        <v>41832</v>
      </c>
      <c r="E11" s="27" t="s">
        <v>44</v>
      </c>
      <c r="F11" s="25" t="s">
        <v>19</v>
      </c>
      <c r="G11" s="28"/>
    </row>
    <row r="12" spans="1:9" ht="17.25">
      <c r="B12" s="24">
        <v>1.2</v>
      </c>
      <c r="C12" s="25" t="s">
        <v>19</v>
      </c>
      <c r="D12" s="26">
        <v>41849</v>
      </c>
      <c r="E12" s="27" t="s">
        <v>45</v>
      </c>
      <c r="F12" s="25" t="s">
        <v>19</v>
      </c>
      <c r="G12" s="28"/>
    </row>
    <row r="13" spans="1:9" ht="17.25">
      <c r="B13" s="24"/>
      <c r="C13" s="25"/>
      <c r="D13" s="26"/>
      <c r="E13" s="27"/>
      <c r="F13" s="25"/>
      <c r="G13" s="28"/>
    </row>
    <row r="14" spans="1:9" ht="17.25">
      <c r="B14" s="29"/>
      <c r="C14" s="25"/>
      <c r="D14" s="26"/>
      <c r="E14" s="27"/>
      <c r="F14" s="30"/>
      <c r="G14" s="28"/>
    </row>
    <row r="15" spans="1:9" ht="17.25">
      <c r="B15" s="29"/>
      <c r="C15" s="25"/>
      <c r="D15" s="26"/>
      <c r="E15" s="27"/>
      <c r="F15" s="30"/>
      <c r="G15" s="28"/>
    </row>
    <row r="16" spans="1:9" ht="17.25">
      <c r="B16" s="29"/>
      <c r="C16" s="25"/>
      <c r="D16" s="26"/>
      <c r="E16" s="27"/>
      <c r="F16" s="30"/>
      <c r="G16" s="28"/>
    </row>
    <row r="17" spans="2:7" ht="17.25">
      <c r="B17" s="29"/>
      <c r="C17" s="25"/>
      <c r="D17" s="26"/>
      <c r="E17" s="27"/>
      <c r="F17" s="30"/>
      <c r="G17" s="28"/>
    </row>
    <row r="18" spans="2:7" ht="17.25">
      <c r="B18" s="29"/>
      <c r="C18" s="25"/>
      <c r="D18" s="26"/>
      <c r="E18" s="27"/>
      <c r="F18" s="30"/>
      <c r="G18" s="28"/>
    </row>
    <row r="19" spans="2:7" ht="17.25">
      <c r="B19" s="29"/>
      <c r="C19" s="25"/>
      <c r="D19" s="26"/>
      <c r="E19" s="27"/>
      <c r="F19" s="30"/>
      <c r="G19" s="28"/>
    </row>
    <row r="20" spans="2:7" ht="17.25">
      <c r="B20" s="29"/>
      <c r="C20" s="25"/>
      <c r="D20" s="26"/>
      <c r="E20" s="27"/>
      <c r="F20" s="30"/>
      <c r="G20" s="28"/>
    </row>
    <row r="21" spans="2:7" ht="17.25">
      <c r="B21" s="29"/>
      <c r="C21" s="25"/>
      <c r="D21" s="26"/>
      <c r="E21" s="27"/>
      <c r="F21" s="30"/>
      <c r="G21" s="28"/>
    </row>
    <row r="22" spans="2:7" ht="17.25">
      <c r="B22" s="29"/>
      <c r="C22" s="25"/>
      <c r="D22" s="26"/>
      <c r="E22" s="27"/>
      <c r="F22" s="30"/>
      <c r="G22" s="28"/>
    </row>
    <row r="23" spans="2:7" ht="17.25">
      <c r="B23" s="29"/>
      <c r="C23" s="25"/>
      <c r="D23" s="26"/>
      <c r="E23" s="27"/>
      <c r="F23" s="30"/>
      <c r="G23" s="28"/>
    </row>
    <row r="24" spans="2:7" ht="17.25">
      <c r="B24" s="29"/>
      <c r="C24" s="25"/>
      <c r="D24" s="26"/>
      <c r="E24" s="27"/>
      <c r="F24" s="30"/>
      <c r="G24" s="28"/>
    </row>
    <row r="25" spans="2:7" ht="17.25">
      <c r="B25" s="31"/>
      <c r="C25" s="32"/>
      <c r="D25" s="33"/>
      <c r="E25" s="34"/>
      <c r="F25" s="35"/>
      <c r="G25" s="36"/>
    </row>
  </sheetData>
  <mergeCells count="11">
    <mergeCell ref="A2:G2"/>
    <mergeCell ref="B3:G3"/>
    <mergeCell ref="B4:C4"/>
    <mergeCell ref="E4:G4"/>
    <mergeCell ref="B5:C5"/>
    <mergeCell ref="E5:G5"/>
    <mergeCell ref="B6:C6"/>
    <mergeCell ref="E6:G6"/>
    <mergeCell ref="B7:C7"/>
    <mergeCell ref="E7:G7"/>
    <mergeCell ref="B8:G8"/>
  </mergeCells>
  <phoneticPr fontId="5" type="noConversion"/>
  <dataValidations count="3">
    <dataValidation allowBlank="1" showInputMessage="1" showErrorMessage="1" promptTitle="生效时间格式：" prompt="yyyy-mm-dd" sqref="E7:G7"/>
    <dataValidation allowBlank="1" showErrorMessage="1" sqref="D4:D7"/>
    <dataValidation allowBlank="1" showInputMessage="1" showErrorMessage="1" promptTitle="修订日期格式：" prompt="yyyy-mm-dd" sqref="D10:D25"/>
  </dataValidations>
  <pageMargins left="0.69930555555555596" right="0.69930555555555596" top="0.75" bottom="0.75" header="0.3" footer="0.3"/>
  <pageSetup paperSize="9" orientation="portrait" horizontalDpi="1200" verticalDpi="1200"/>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7"/>
  <sheetViews>
    <sheetView tabSelected="1" workbookViewId="0">
      <selection activeCell="D9" sqref="D9"/>
    </sheetView>
  </sheetViews>
  <sheetFormatPr defaultColWidth="9" defaultRowHeight="14.25"/>
  <cols>
    <col min="1" max="1" width="17.28515625" style="2" customWidth="1"/>
    <col min="2" max="2" width="16.42578125" style="2" customWidth="1"/>
    <col min="3" max="3" width="15.85546875" style="2" customWidth="1"/>
    <col min="4" max="4" width="21.42578125" style="2" customWidth="1"/>
    <col min="5" max="5" width="17.7109375" style="2" customWidth="1"/>
    <col min="6" max="6" width="15.7109375" style="3" customWidth="1"/>
    <col min="7" max="7" width="21.28515625" style="3" customWidth="1"/>
    <col min="8" max="8" width="23.42578125" style="3" customWidth="1"/>
    <col min="9" max="9" width="16.85546875" style="2" customWidth="1"/>
    <col min="10" max="10" width="15.7109375" style="2" customWidth="1"/>
    <col min="11" max="11" width="18.85546875" style="2" customWidth="1"/>
    <col min="12" max="12" width="23" style="2" customWidth="1"/>
    <col min="13" max="255" width="9.140625" style="2"/>
    <col min="256" max="256" width="14" style="2" customWidth="1"/>
    <col min="257" max="257" width="21" style="2" customWidth="1"/>
    <col min="258" max="258" width="24.42578125" style="2" customWidth="1"/>
    <col min="259" max="259" width="6" style="2" customWidth="1"/>
    <col min="260" max="260" width="5.5703125" style="2" customWidth="1"/>
    <col min="261" max="261" width="13.42578125" style="2" customWidth="1"/>
    <col min="262" max="262" width="9" style="2" customWidth="1"/>
    <col min="263" max="263" width="13.85546875" style="2" customWidth="1"/>
    <col min="264" max="264" width="51" style="2" customWidth="1"/>
    <col min="265" max="265" width="46.42578125" style="2" customWidth="1"/>
    <col min="266" max="511" width="9.140625" style="2"/>
    <col min="512" max="512" width="14" style="2" customWidth="1"/>
    <col min="513" max="513" width="21" style="2" customWidth="1"/>
    <col min="514" max="514" width="24.42578125" style="2" customWidth="1"/>
    <col min="515" max="515" width="6" style="2" customWidth="1"/>
    <col min="516" max="516" width="5.5703125" style="2" customWidth="1"/>
    <col min="517" max="517" width="13.42578125" style="2" customWidth="1"/>
    <col min="518" max="518" width="9" style="2" customWidth="1"/>
    <col min="519" max="519" width="13.85546875" style="2" customWidth="1"/>
    <col min="520" max="520" width="51" style="2" customWidth="1"/>
    <col min="521" max="521" width="46.42578125" style="2" customWidth="1"/>
    <col min="522" max="767" width="9.140625" style="2"/>
    <col min="768" max="768" width="14" style="2" customWidth="1"/>
    <col min="769" max="769" width="21" style="2" customWidth="1"/>
    <col min="770" max="770" width="24.42578125" style="2" customWidth="1"/>
    <col min="771" max="771" width="6" style="2" customWidth="1"/>
    <col min="772" max="772" width="5.5703125" style="2" customWidth="1"/>
    <col min="773" max="773" width="13.42578125" style="2" customWidth="1"/>
    <col min="774" max="774" width="9" style="2" customWidth="1"/>
    <col min="775" max="775" width="13.85546875" style="2" customWidth="1"/>
    <col min="776" max="776" width="51" style="2" customWidth="1"/>
    <col min="777" max="777" width="46.42578125" style="2" customWidth="1"/>
    <col min="778" max="1023" width="9.140625" style="2"/>
    <col min="1024" max="1024" width="14" style="2" customWidth="1"/>
    <col min="1025" max="1025" width="21" style="2" customWidth="1"/>
    <col min="1026" max="1026" width="24.42578125" style="2" customWidth="1"/>
    <col min="1027" max="1027" width="6" style="2" customWidth="1"/>
    <col min="1028" max="1028" width="5.5703125" style="2" customWidth="1"/>
    <col min="1029" max="1029" width="13.42578125" style="2" customWidth="1"/>
    <col min="1030" max="1030" width="9" style="2" customWidth="1"/>
    <col min="1031" max="1031" width="13.85546875" style="2" customWidth="1"/>
    <col min="1032" max="1032" width="51" style="2" customWidth="1"/>
    <col min="1033" max="1033" width="46.42578125" style="2" customWidth="1"/>
    <col min="1034" max="1279" width="9.140625" style="2"/>
    <col min="1280" max="1280" width="14" style="2" customWidth="1"/>
    <col min="1281" max="1281" width="21" style="2" customWidth="1"/>
    <col min="1282" max="1282" width="24.42578125" style="2" customWidth="1"/>
    <col min="1283" max="1283" width="6" style="2" customWidth="1"/>
    <col min="1284" max="1284" width="5.5703125" style="2" customWidth="1"/>
    <col min="1285" max="1285" width="13.42578125" style="2" customWidth="1"/>
    <col min="1286" max="1286" width="9" style="2" customWidth="1"/>
    <col min="1287" max="1287" width="13.85546875" style="2" customWidth="1"/>
    <col min="1288" max="1288" width="51" style="2" customWidth="1"/>
    <col min="1289" max="1289" width="46.42578125" style="2" customWidth="1"/>
    <col min="1290" max="1535" width="9.140625" style="2"/>
    <col min="1536" max="1536" width="14" style="2" customWidth="1"/>
    <col min="1537" max="1537" width="21" style="2" customWidth="1"/>
    <col min="1538" max="1538" width="24.42578125" style="2" customWidth="1"/>
    <col min="1539" max="1539" width="6" style="2" customWidth="1"/>
    <col min="1540" max="1540" width="5.5703125" style="2" customWidth="1"/>
    <col min="1541" max="1541" width="13.42578125" style="2" customWidth="1"/>
    <col min="1542" max="1542" width="9" style="2" customWidth="1"/>
    <col min="1543" max="1543" width="13.85546875" style="2" customWidth="1"/>
    <col min="1544" max="1544" width="51" style="2" customWidth="1"/>
    <col min="1545" max="1545" width="46.42578125" style="2" customWidth="1"/>
    <col min="1546" max="1791" width="9.140625" style="2"/>
    <col min="1792" max="1792" width="14" style="2" customWidth="1"/>
    <col min="1793" max="1793" width="21" style="2" customWidth="1"/>
    <col min="1794" max="1794" width="24.42578125" style="2" customWidth="1"/>
    <col min="1795" max="1795" width="6" style="2" customWidth="1"/>
    <col min="1796" max="1796" width="5.5703125" style="2" customWidth="1"/>
    <col min="1797" max="1797" width="13.42578125" style="2" customWidth="1"/>
    <col min="1798" max="1798" width="9" style="2" customWidth="1"/>
    <col min="1799" max="1799" width="13.85546875" style="2" customWidth="1"/>
    <col min="1800" max="1800" width="51" style="2" customWidth="1"/>
    <col min="1801" max="1801" width="46.42578125" style="2" customWidth="1"/>
    <col min="1802" max="2047" width="9.140625" style="2"/>
    <col min="2048" max="2048" width="14" style="2" customWidth="1"/>
    <col min="2049" max="2049" width="21" style="2" customWidth="1"/>
    <col min="2050" max="2050" width="24.42578125" style="2" customWidth="1"/>
    <col min="2051" max="2051" width="6" style="2" customWidth="1"/>
    <col min="2052" max="2052" width="5.5703125" style="2" customWidth="1"/>
    <col min="2053" max="2053" width="13.42578125" style="2" customWidth="1"/>
    <col min="2054" max="2054" width="9" style="2" customWidth="1"/>
    <col min="2055" max="2055" width="13.85546875" style="2" customWidth="1"/>
    <col min="2056" max="2056" width="51" style="2" customWidth="1"/>
    <col min="2057" max="2057" width="46.42578125" style="2" customWidth="1"/>
    <col min="2058" max="2303" width="9.140625" style="2"/>
    <col min="2304" max="2304" width="14" style="2" customWidth="1"/>
    <col min="2305" max="2305" width="21" style="2" customWidth="1"/>
    <col min="2306" max="2306" width="24.42578125" style="2" customWidth="1"/>
    <col min="2307" max="2307" width="6" style="2" customWidth="1"/>
    <col min="2308" max="2308" width="5.5703125" style="2" customWidth="1"/>
    <col min="2309" max="2309" width="13.42578125" style="2" customWidth="1"/>
    <col min="2310" max="2310" width="9" style="2" customWidth="1"/>
    <col min="2311" max="2311" width="13.85546875" style="2" customWidth="1"/>
    <col min="2312" max="2312" width="51" style="2" customWidth="1"/>
    <col min="2313" max="2313" width="46.42578125" style="2" customWidth="1"/>
    <col min="2314" max="2559" width="9.140625" style="2"/>
    <col min="2560" max="2560" width="14" style="2" customWidth="1"/>
    <col min="2561" max="2561" width="21" style="2" customWidth="1"/>
    <col min="2562" max="2562" width="24.42578125" style="2" customWidth="1"/>
    <col min="2563" max="2563" width="6" style="2" customWidth="1"/>
    <col min="2564" max="2564" width="5.5703125" style="2" customWidth="1"/>
    <col min="2565" max="2565" width="13.42578125" style="2" customWidth="1"/>
    <col min="2566" max="2566" width="9" style="2" customWidth="1"/>
    <col min="2567" max="2567" width="13.85546875" style="2" customWidth="1"/>
    <col min="2568" max="2568" width="51" style="2" customWidth="1"/>
    <col min="2569" max="2569" width="46.42578125" style="2" customWidth="1"/>
    <col min="2570" max="2815" width="9.140625" style="2"/>
    <col min="2816" max="2816" width="14" style="2" customWidth="1"/>
    <col min="2817" max="2817" width="21" style="2" customWidth="1"/>
    <col min="2818" max="2818" width="24.42578125" style="2" customWidth="1"/>
    <col min="2819" max="2819" width="6" style="2" customWidth="1"/>
    <col min="2820" max="2820" width="5.5703125" style="2" customWidth="1"/>
    <col min="2821" max="2821" width="13.42578125" style="2" customWidth="1"/>
    <col min="2822" max="2822" width="9" style="2" customWidth="1"/>
    <col min="2823" max="2823" width="13.85546875" style="2" customWidth="1"/>
    <col min="2824" max="2824" width="51" style="2" customWidth="1"/>
    <col min="2825" max="2825" width="46.42578125" style="2" customWidth="1"/>
    <col min="2826" max="3071" width="9.140625" style="2"/>
    <col min="3072" max="3072" width="14" style="2" customWidth="1"/>
    <col min="3073" max="3073" width="21" style="2" customWidth="1"/>
    <col min="3074" max="3074" width="24.42578125" style="2" customWidth="1"/>
    <col min="3075" max="3075" width="6" style="2" customWidth="1"/>
    <col min="3076" max="3076" width="5.5703125" style="2" customWidth="1"/>
    <col min="3077" max="3077" width="13.42578125" style="2" customWidth="1"/>
    <col min="3078" max="3078" width="9" style="2" customWidth="1"/>
    <col min="3079" max="3079" width="13.85546875" style="2" customWidth="1"/>
    <col min="3080" max="3080" width="51" style="2" customWidth="1"/>
    <col min="3081" max="3081" width="46.42578125" style="2" customWidth="1"/>
    <col min="3082" max="3327" width="9.140625" style="2"/>
    <col min="3328" max="3328" width="14" style="2" customWidth="1"/>
    <col min="3329" max="3329" width="21" style="2" customWidth="1"/>
    <col min="3330" max="3330" width="24.42578125" style="2" customWidth="1"/>
    <col min="3331" max="3331" width="6" style="2" customWidth="1"/>
    <col min="3332" max="3332" width="5.5703125" style="2" customWidth="1"/>
    <col min="3333" max="3333" width="13.42578125" style="2" customWidth="1"/>
    <col min="3334" max="3334" width="9" style="2" customWidth="1"/>
    <col min="3335" max="3335" width="13.85546875" style="2" customWidth="1"/>
    <col min="3336" max="3336" width="51" style="2" customWidth="1"/>
    <col min="3337" max="3337" width="46.42578125" style="2" customWidth="1"/>
    <col min="3338" max="3583" width="9.140625" style="2"/>
    <col min="3584" max="3584" width="14" style="2" customWidth="1"/>
    <col min="3585" max="3585" width="21" style="2" customWidth="1"/>
    <col min="3586" max="3586" width="24.42578125" style="2" customWidth="1"/>
    <col min="3587" max="3587" width="6" style="2" customWidth="1"/>
    <col min="3588" max="3588" width="5.5703125" style="2" customWidth="1"/>
    <col min="3589" max="3589" width="13.42578125" style="2" customWidth="1"/>
    <col min="3590" max="3590" width="9" style="2" customWidth="1"/>
    <col min="3591" max="3591" width="13.85546875" style="2" customWidth="1"/>
    <col min="3592" max="3592" width="51" style="2" customWidth="1"/>
    <col min="3593" max="3593" width="46.42578125" style="2" customWidth="1"/>
    <col min="3594" max="3839" width="9.140625" style="2"/>
    <col min="3840" max="3840" width="14" style="2" customWidth="1"/>
    <col min="3841" max="3841" width="21" style="2" customWidth="1"/>
    <col min="3842" max="3842" width="24.42578125" style="2" customWidth="1"/>
    <col min="3843" max="3843" width="6" style="2" customWidth="1"/>
    <col min="3844" max="3844" width="5.5703125" style="2" customWidth="1"/>
    <col min="3845" max="3845" width="13.42578125" style="2" customWidth="1"/>
    <col min="3846" max="3846" width="9" style="2" customWidth="1"/>
    <col min="3847" max="3847" width="13.85546875" style="2" customWidth="1"/>
    <col min="3848" max="3848" width="51" style="2" customWidth="1"/>
    <col min="3849" max="3849" width="46.42578125" style="2" customWidth="1"/>
    <col min="3850" max="4095" width="9.140625" style="2"/>
    <col min="4096" max="4096" width="14" style="2" customWidth="1"/>
    <col min="4097" max="4097" width="21" style="2" customWidth="1"/>
    <col min="4098" max="4098" width="24.42578125" style="2" customWidth="1"/>
    <col min="4099" max="4099" width="6" style="2" customWidth="1"/>
    <col min="4100" max="4100" width="5.5703125" style="2" customWidth="1"/>
    <col min="4101" max="4101" width="13.42578125" style="2" customWidth="1"/>
    <col min="4102" max="4102" width="9" style="2" customWidth="1"/>
    <col min="4103" max="4103" width="13.85546875" style="2" customWidth="1"/>
    <col min="4104" max="4104" width="51" style="2" customWidth="1"/>
    <col min="4105" max="4105" width="46.42578125" style="2" customWidth="1"/>
    <col min="4106" max="4351" width="9.140625" style="2"/>
    <col min="4352" max="4352" width="14" style="2" customWidth="1"/>
    <col min="4353" max="4353" width="21" style="2" customWidth="1"/>
    <col min="4354" max="4354" width="24.42578125" style="2" customWidth="1"/>
    <col min="4355" max="4355" width="6" style="2" customWidth="1"/>
    <col min="4356" max="4356" width="5.5703125" style="2" customWidth="1"/>
    <col min="4357" max="4357" width="13.42578125" style="2" customWidth="1"/>
    <col min="4358" max="4358" width="9" style="2" customWidth="1"/>
    <col min="4359" max="4359" width="13.85546875" style="2" customWidth="1"/>
    <col min="4360" max="4360" width="51" style="2" customWidth="1"/>
    <col min="4361" max="4361" width="46.42578125" style="2" customWidth="1"/>
    <col min="4362" max="4607" width="9.140625" style="2"/>
    <col min="4608" max="4608" width="14" style="2" customWidth="1"/>
    <col min="4609" max="4609" width="21" style="2" customWidth="1"/>
    <col min="4610" max="4610" width="24.42578125" style="2" customWidth="1"/>
    <col min="4611" max="4611" width="6" style="2" customWidth="1"/>
    <col min="4612" max="4612" width="5.5703125" style="2" customWidth="1"/>
    <col min="4613" max="4613" width="13.42578125" style="2" customWidth="1"/>
    <col min="4614" max="4614" width="9" style="2" customWidth="1"/>
    <col min="4615" max="4615" width="13.85546875" style="2" customWidth="1"/>
    <col min="4616" max="4616" width="51" style="2" customWidth="1"/>
    <col min="4617" max="4617" width="46.42578125" style="2" customWidth="1"/>
    <col min="4618" max="4863" width="9.140625" style="2"/>
    <col min="4864" max="4864" width="14" style="2" customWidth="1"/>
    <col min="4865" max="4865" width="21" style="2" customWidth="1"/>
    <col min="4866" max="4866" width="24.42578125" style="2" customWidth="1"/>
    <col min="4867" max="4867" width="6" style="2" customWidth="1"/>
    <col min="4868" max="4868" width="5.5703125" style="2" customWidth="1"/>
    <col min="4869" max="4869" width="13.42578125" style="2" customWidth="1"/>
    <col min="4870" max="4870" width="9" style="2" customWidth="1"/>
    <col min="4871" max="4871" width="13.85546875" style="2" customWidth="1"/>
    <col min="4872" max="4872" width="51" style="2" customWidth="1"/>
    <col min="4873" max="4873" width="46.42578125" style="2" customWidth="1"/>
    <col min="4874" max="5119" width="9.140625" style="2"/>
    <col min="5120" max="5120" width="14" style="2" customWidth="1"/>
    <col min="5121" max="5121" width="21" style="2" customWidth="1"/>
    <col min="5122" max="5122" width="24.42578125" style="2" customWidth="1"/>
    <col min="5123" max="5123" width="6" style="2" customWidth="1"/>
    <col min="5124" max="5124" width="5.5703125" style="2" customWidth="1"/>
    <col min="5125" max="5125" width="13.42578125" style="2" customWidth="1"/>
    <col min="5126" max="5126" width="9" style="2" customWidth="1"/>
    <col min="5127" max="5127" width="13.85546875" style="2" customWidth="1"/>
    <col min="5128" max="5128" width="51" style="2" customWidth="1"/>
    <col min="5129" max="5129" width="46.42578125" style="2" customWidth="1"/>
    <col min="5130" max="5375" width="9.140625" style="2"/>
    <col min="5376" max="5376" width="14" style="2" customWidth="1"/>
    <col min="5377" max="5377" width="21" style="2" customWidth="1"/>
    <col min="5378" max="5378" width="24.42578125" style="2" customWidth="1"/>
    <col min="5379" max="5379" width="6" style="2" customWidth="1"/>
    <col min="5380" max="5380" width="5.5703125" style="2" customWidth="1"/>
    <col min="5381" max="5381" width="13.42578125" style="2" customWidth="1"/>
    <col min="5382" max="5382" width="9" style="2" customWidth="1"/>
    <col min="5383" max="5383" width="13.85546875" style="2" customWidth="1"/>
    <col min="5384" max="5384" width="51" style="2" customWidth="1"/>
    <col min="5385" max="5385" width="46.42578125" style="2" customWidth="1"/>
    <col min="5386" max="5631" width="9.140625" style="2"/>
    <col min="5632" max="5632" width="14" style="2" customWidth="1"/>
    <col min="5633" max="5633" width="21" style="2" customWidth="1"/>
    <col min="5634" max="5634" width="24.42578125" style="2" customWidth="1"/>
    <col min="5635" max="5635" width="6" style="2" customWidth="1"/>
    <col min="5636" max="5636" width="5.5703125" style="2" customWidth="1"/>
    <col min="5637" max="5637" width="13.42578125" style="2" customWidth="1"/>
    <col min="5638" max="5638" width="9" style="2" customWidth="1"/>
    <col min="5639" max="5639" width="13.85546875" style="2" customWidth="1"/>
    <col min="5640" max="5640" width="51" style="2" customWidth="1"/>
    <col min="5641" max="5641" width="46.42578125" style="2" customWidth="1"/>
    <col min="5642" max="5887" width="9.140625" style="2"/>
    <col min="5888" max="5888" width="14" style="2" customWidth="1"/>
    <col min="5889" max="5889" width="21" style="2" customWidth="1"/>
    <col min="5890" max="5890" width="24.42578125" style="2" customWidth="1"/>
    <col min="5891" max="5891" width="6" style="2" customWidth="1"/>
    <col min="5892" max="5892" width="5.5703125" style="2" customWidth="1"/>
    <col min="5893" max="5893" width="13.42578125" style="2" customWidth="1"/>
    <col min="5894" max="5894" width="9" style="2" customWidth="1"/>
    <col min="5895" max="5895" width="13.85546875" style="2" customWidth="1"/>
    <col min="5896" max="5896" width="51" style="2" customWidth="1"/>
    <col min="5897" max="5897" width="46.42578125" style="2" customWidth="1"/>
    <col min="5898" max="6143" width="9.140625" style="2"/>
    <col min="6144" max="6144" width="14" style="2" customWidth="1"/>
    <col min="6145" max="6145" width="21" style="2" customWidth="1"/>
    <col min="6146" max="6146" width="24.42578125" style="2" customWidth="1"/>
    <col min="6147" max="6147" width="6" style="2" customWidth="1"/>
    <col min="6148" max="6148" width="5.5703125" style="2" customWidth="1"/>
    <col min="6149" max="6149" width="13.42578125" style="2" customWidth="1"/>
    <col min="6150" max="6150" width="9" style="2" customWidth="1"/>
    <col min="6151" max="6151" width="13.85546875" style="2" customWidth="1"/>
    <col min="6152" max="6152" width="51" style="2" customWidth="1"/>
    <col min="6153" max="6153" width="46.42578125" style="2" customWidth="1"/>
    <col min="6154" max="6399" width="9.140625" style="2"/>
    <col min="6400" max="6400" width="14" style="2" customWidth="1"/>
    <col min="6401" max="6401" width="21" style="2" customWidth="1"/>
    <col min="6402" max="6402" width="24.42578125" style="2" customWidth="1"/>
    <col min="6403" max="6403" width="6" style="2" customWidth="1"/>
    <col min="6404" max="6404" width="5.5703125" style="2" customWidth="1"/>
    <col min="6405" max="6405" width="13.42578125" style="2" customWidth="1"/>
    <col min="6406" max="6406" width="9" style="2" customWidth="1"/>
    <col min="6407" max="6407" width="13.85546875" style="2" customWidth="1"/>
    <col min="6408" max="6408" width="51" style="2" customWidth="1"/>
    <col min="6409" max="6409" width="46.42578125" style="2" customWidth="1"/>
    <col min="6410" max="6655" width="9.140625" style="2"/>
    <col min="6656" max="6656" width="14" style="2" customWidth="1"/>
    <col min="6657" max="6657" width="21" style="2" customWidth="1"/>
    <col min="6658" max="6658" width="24.42578125" style="2" customWidth="1"/>
    <col min="6659" max="6659" width="6" style="2" customWidth="1"/>
    <col min="6660" max="6660" width="5.5703125" style="2" customWidth="1"/>
    <col min="6661" max="6661" width="13.42578125" style="2" customWidth="1"/>
    <col min="6662" max="6662" width="9" style="2" customWidth="1"/>
    <col min="6663" max="6663" width="13.85546875" style="2" customWidth="1"/>
    <col min="6664" max="6664" width="51" style="2" customWidth="1"/>
    <col min="6665" max="6665" width="46.42578125" style="2" customWidth="1"/>
    <col min="6666" max="6911" width="9.140625" style="2"/>
    <col min="6912" max="6912" width="14" style="2" customWidth="1"/>
    <col min="6913" max="6913" width="21" style="2" customWidth="1"/>
    <col min="6914" max="6914" width="24.42578125" style="2" customWidth="1"/>
    <col min="6915" max="6915" width="6" style="2" customWidth="1"/>
    <col min="6916" max="6916" width="5.5703125" style="2" customWidth="1"/>
    <col min="6917" max="6917" width="13.42578125" style="2" customWidth="1"/>
    <col min="6918" max="6918" width="9" style="2" customWidth="1"/>
    <col min="6919" max="6919" width="13.85546875" style="2" customWidth="1"/>
    <col min="6920" max="6920" width="51" style="2" customWidth="1"/>
    <col min="6921" max="6921" width="46.42578125" style="2" customWidth="1"/>
    <col min="6922" max="7167" width="9.140625" style="2"/>
    <col min="7168" max="7168" width="14" style="2" customWidth="1"/>
    <col min="7169" max="7169" width="21" style="2" customWidth="1"/>
    <col min="7170" max="7170" width="24.42578125" style="2" customWidth="1"/>
    <col min="7171" max="7171" width="6" style="2" customWidth="1"/>
    <col min="7172" max="7172" width="5.5703125" style="2" customWidth="1"/>
    <col min="7173" max="7173" width="13.42578125" style="2" customWidth="1"/>
    <col min="7174" max="7174" width="9" style="2" customWidth="1"/>
    <col min="7175" max="7175" width="13.85546875" style="2" customWidth="1"/>
    <col min="7176" max="7176" width="51" style="2" customWidth="1"/>
    <col min="7177" max="7177" width="46.42578125" style="2" customWidth="1"/>
    <col min="7178" max="7423" width="9.140625" style="2"/>
    <col min="7424" max="7424" width="14" style="2" customWidth="1"/>
    <col min="7425" max="7425" width="21" style="2" customWidth="1"/>
    <col min="7426" max="7426" width="24.42578125" style="2" customWidth="1"/>
    <col min="7427" max="7427" width="6" style="2" customWidth="1"/>
    <col min="7428" max="7428" width="5.5703125" style="2" customWidth="1"/>
    <col min="7429" max="7429" width="13.42578125" style="2" customWidth="1"/>
    <col min="7430" max="7430" width="9" style="2" customWidth="1"/>
    <col min="7431" max="7431" width="13.85546875" style="2" customWidth="1"/>
    <col min="7432" max="7432" width="51" style="2" customWidth="1"/>
    <col min="7433" max="7433" width="46.42578125" style="2" customWidth="1"/>
    <col min="7434" max="7679" width="9.140625" style="2"/>
    <col min="7680" max="7680" width="14" style="2" customWidth="1"/>
    <col min="7681" max="7681" width="21" style="2" customWidth="1"/>
    <col min="7682" max="7682" width="24.42578125" style="2" customWidth="1"/>
    <col min="7683" max="7683" width="6" style="2" customWidth="1"/>
    <col min="7684" max="7684" width="5.5703125" style="2" customWidth="1"/>
    <col min="7685" max="7685" width="13.42578125" style="2" customWidth="1"/>
    <col min="7686" max="7686" width="9" style="2" customWidth="1"/>
    <col min="7687" max="7687" width="13.85546875" style="2" customWidth="1"/>
    <col min="7688" max="7688" width="51" style="2" customWidth="1"/>
    <col min="7689" max="7689" width="46.42578125" style="2" customWidth="1"/>
    <col min="7690" max="7935" width="9.140625" style="2"/>
    <col min="7936" max="7936" width="14" style="2" customWidth="1"/>
    <col min="7937" max="7937" width="21" style="2" customWidth="1"/>
    <col min="7938" max="7938" width="24.42578125" style="2" customWidth="1"/>
    <col min="7939" max="7939" width="6" style="2" customWidth="1"/>
    <col min="7940" max="7940" width="5.5703125" style="2" customWidth="1"/>
    <col min="7941" max="7941" width="13.42578125" style="2" customWidth="1"/>
    <col min="7942" max="7942" width="9" style="2" customWidth="1"/>
    <col min="7943" max="7943" width="13.85546875" style="2" customWidth="1"/>
    <col min="7944" max="7944" width="51" style="2" customWidth="1"/>
    <col min="7945" max="7945" width="46.42578125" style="2" customWidth="1"/>
    <col min="7946" max="8191" width="9.140625" style="2"/>
    <col min="8192" max="8192" width="14" style="2" customWidth="1"/>
    <col min="8193" max="8193" width="21" style="2" customWidth="1"/>
    <col min="8194" max="8194" width="24.42578125" style="2" customWidth="1"/>
    <col min="8195" max="8195" width="6" style="2" customWidth="1"/>
    <col min="8196" max="8196" width="5.5703125" style="2" customWidth="1"/>
    <col min="8197" max="8197" width="13.42578125" style="2" customWidth="1"/>
    <col min="8198" max="8198" width="9" style="2" customWidth="1"/>
    <col min="8199" max="8199" width="13.85546875" style="2" customWidth="1"/>
    <col min="8200" max="8200" width="51" style="2" customWidth="1"/>
    <col min="8201" max="8201" width="46.42578125" style="2" customWidth="1"/>
    <col min="8202" max="8447" width="9.140625" style="2"/>
    <col min="8448" max="8448" width="14" style="2" customWidth="1"/>
    <col min="8449" max="8449" width="21" style="2" customWidth="1"/>
    <col min="8450" max="8450" width="24.42578125" style="2" customWidth="1"/>
    <col min="8451" max="8451" width="6" style="2" customWidth="1"/>
    <col min="8452" max="8452" width="5.5703125" style="2" customWidth="1"/>
    <col min="8453" max="8453" width="13.42578125" style="2" customWidth="1"/>
    <col min="8454" max="8454" width="9" style="2" customWidth="1"/>
    <col min="8455" max="8455" width="13.85546875" style="2" customWidth="1"/>
    <col min="8456" max="8456" width="51" style="2" customWidth="1"/>
    <col min="8457" max="8457" width="46.42578125" style="2" customWidth="1"/>
    <col min="8458" max="8703" width="9.140625" style="2"/>
    <col min="8704" max="8704" width="14" style="2" customWidth="1"/>
    <col min="8705" max="8705" width="21" style="2" customWidth="1"/>
    <col min="8706" max="8706" width="24.42578125" style="2" customWidth="1"/>
    <col min="8707" max="8707" width="6" style="2" customWidth="1"/>
    <col min="8708" max="8708" width="5.5703125" style="2" customWidth="1"/>
    <col min="8709" max="8709" width="13.42578125" style="2" customWidth="1"/>
    <col min="8710" max="8710" width="9" style="2" customWidth="1"/>
    <col min="8711" max="8711" width="13.85546875" style="2" customWidth="1"/>
    <col min="8712" max="8712" width="51" style="2" customWidth="1"/>
    <col min="8713" max="8713" width="46.42578125" style="2" customWidth="1"/>
    <col min="8714" max="8959" width="9.140625" style="2"/>
    <col min="8960" max="8960" width="14" style="2" customWidth="1"/>
    <col min="8961" max="8961" width="21" style="2" customWidth="1"/>
    <col min="8962" max="8962" width="24.42578125" style="2" customWidth="1"/>
    <col min="8963" max="8963" width="6" style="2" customWidth="1"/>
    <col min="8964" max="8964" width="5.5703125" style="2" customWidth="1"/>
    <col min="8965" max="8965" width="13.42578125" style="2" customWidth="1"/>
    <col min="8966" max="8966" width="9" style="2" customWidth="1"/>
    <col min="8967" max="8967" width="13.85546875" style="2" customWidth="1"/>
    <col min="8968" max="8968" width="51" style="2" customWidth="1"/>
    <col min="8969" max="8969" width="46.42578125" style="2" customWidth="1"/>
    <col min="8970" max="9215" width="9.140625" style="2"/>
    <col min="9216" max="9216" width="14" style="2" customWidth="1"/>
    <col min="9217" max="9217" width="21" style="2" customWidth="1"/>
    <col min="9218" max="9218" width="24.42578125" style="2" customWidth="1"/>
    <col min="9219" max="9219" width="6" style="2" customWidth="1"/>
    <col min="9220" max="9220" width="5.5703125" style="2" customWidth="1"/>
    <col min="9221" max="9221" width="13.42578125" style="2" customWidth="1"/>
    <col min="9222" max="9222" width="9" style="2" customWidth="1"/>
    <col min="9223" max="9223" width="13.85546875" style="2" customWidth="1"/>
    <col min="9224" max="9224" width="51" style="2" customWidth="1"/>
    <col min="9225" max="9225" width="46.42578125" style="2" customWidth="1"/>
    <col min="9226" max="9471" width="9.140625" style="2"/>
    <col min="9472" max="9472" width="14" style="2" customWidth="1"/>
    <col min="9473" max="9473" width="21" style="2" customWidth="1"/>
    <col min="9474" max="9474" width="24.42578125" style="2" customWidth="1"/>
    <col min="9475" max="9475" width="6" style="2" customWidth="1"/>
    <col min="9476" max="9476" width="5.5703125" style="2" customWidth="1"/>
    <col min="9477" max="9477" width="13.42578125" style="2" customWidth="1"/>
    <col min="9478" max="9478" width="9" style="2" customWidth="1"/>
    <col min="9479" max="9479" width="13.85546875" style="2" customWidth="1"/>
    <col min="9480" max="9480" width="51" style="2" customWidth="1"/>
    <col min="9481" max="9481" width="46.42578125" style="2" customWidth="1"/>
    <col min="9482" max="9727" width="9.140625" style="2"/>
    <col min="9728" max="9728" width="14" style="2" customWidth="1"/>
    <col min="9729" max="9729" width="21" style="2" customWidth="1"/>
    <col min="9730" max="9730" width="24.42578125" style="2" customWidth="1"/>
    <col min="9731" max="9731" width="6" style="2" customWidth="1"/>
    <col min="9732" max="9732" width="5.5703125" style="2" customWidth="1"/>
    <col min="9733" max="9733" width="13.42578125" style="2" customWidth="1"/>
    <col min="9734" max="9734" width="9" style="2" customWidth="1"/>
    <col min="9735" max="9735" width="13.85546875" style="2" customWidth="1"/>
    <col min="9736" max="9736" width="51" style="2" customWidth="1"/>
    <col min="9737" max="9737" width="46.42578125" style="2" customWidth="1"/>
    <col min="9738" max="9983" width="9.140625" style="2"/>
    <col min="9984" max="9984" width="14" style="2" customWidth="1"/>
    <col min="9985" max="9985" width="21" style="2" customWidth="1"/>
    <col min="9986" max="9986" width="24.42578125" style="2" customWidth="1"/>
    <col min="9987" max="9987" width="6" style="2" customWidth="1"/>
    <col min="9988" max="9988" width="5.5703125" style="2" customWidth="1"/>
    <col min="9989" max="9989" width="13.42578125" style="2" customWidth="1"/>
    <col min="9990" max="9990" width="9" style="2" customWidth="1"/>
    <col min="9991" max="9991" width="13.85546875" style="2" customWidth="1"/>
    <col min="9992" max="9992" width="51" style="2" customWidth="1"/>
    <col min="9993" max="9993" width="46.42578125" style="2" customWidth="1"/>
    <col min="9994" max="10239" width="9.140625" style="2"/>
    <col min="10240" max="10240" width="14" style="2" customWidth="1"/>
    <col min="10241" max="10241" width="21" style="2" customWidth="1"/>
    <col min="10242" max="10242" width="24.42578125" style="2" customWidth="1"/>
    <col min="10243" max="10243" width="6" style="2" customWidth="1"/>
    <col min="10244" max="10244" width="5.5703125" style="2" customWidth="1"/>
    <col min="10245" max="10245" width="13.42578125" style="2" customWidth="1"/>
    <col min="10246" max="10246" width="9" style="2" customWidth="1"/>
    <col min="10247" max="10247" width="13.85546875" style="2" customWidth="1"/>
    <col min="10248" max="10248" width="51" style="2" customWidth="1"/>
    <col min="10249" max="10249" width="46.42578125" style="2" customWidth="1"/>
    <col min="10250" max="10495" width="9.140625" style="2"/>
    <col min="10496" max="10496" width="14" style="2" customWidth="1"/>
    <col min="10497" max="10497" width="21" style="2" customWidth="1"/>
    <col min="10498" max="10498" width="24.42578125" style="2" customWidth="1"/>
    <col min="10499" max="10499" width="6" style="2" customWidth="1"/>
    <col min="10500" max="10500" width="5.5703125" style="2" customWidth="1"/>
    <col min="10501" max="10501" width="13.42578125" style="2" customWidth="1"/>
    <col min="10502" max="10502" width="9" style="2" customWidth="1"/>
    <col min="10503" max="10503" width="13.85546875" style="2" customWidth="1"/>
    <col min="10504" max="10504" width="51" style="2" customWidth="1"/>
    <col min="10505" max="10505" width="46.42578125" style="2" customWidth="1"/>
    <col min="10506" max="10751" width="9.140625" style="2"/>
    <col min="10752" max="10752" width="14" style="2" customWidth="1"/>
    <col min="10753" max="10753" width="21" style="2" customWidth="1"/>
    <col min="10754" max="10754" width="24.42578125" style="2" customWidth="1"/>
    <col min="10755" max="10755" width="6" style="2" customWidth="1"/>
    <col min="10756" max="10756" width="5.5703125" style="2" customWidth="1"/>
    <col min="10757" max="10757" width="13.42578125" style="2" customWidth="1"/>
    <col min="10758" max="10758" width="9" style="2" customWidth="1"/>
    <col min="10759" max="10759" width="13.85546875" style="2" customWidth="1"/>
    <col min="10760" max="10760" width="51" style="2" customWidth="1"/>
    <col min="10761" max="10761" width="46.42578125" style="2" customWidth="1"/>
    <col min="10762" max="11007" width="9.140625" style="2"/>
    <col min="11008" max="11008" width="14" style="2" customWidth="1"/>
    <col min="11009" max="11009" width="21" style="2" customWidth="1"/>
    <col min="11010" max="11010" width="24.42578125" style="2" customWidth="1"/>
    <col min="11011" max="11011" width="6" style="2" customWidth="1"/>
    <col min="11012" max="11012" width="5.5703125" style="2" customWidth="1"/>
    <col min="11013" max="11013" width="13.42578125" style="2" customWidth="1"/>
    <col min="11014" max="11014" width="9" style="2" customWidth="1"/>
    <col min="11015" max="11015" width="13.85546875" style="2" customWidth="1"/>
    <col min="11016" max="11016" width="51" style="2" customWidth="1"/>
    <col min="11017" max="11017" width="46.42578125" style="2" customWidth="1"/>
    <col min="11018" max="11263" width="9.140625" style="2"/>
    <col min="11264" max="11264" width="14" style="2" customWidth="1"/>
    <col min="11265" max="11265" width="21" style="2" customWidth="1"/>
    <col min="11266" max="11266" width="24.42578125" style="2" customWidth="1"/>
    <col min="11267" max="11267" width="6" style="2" customWidth="1"/>
    <col min="11268" max="11268" width="5.5703125" style="2" customWidth="1"/>
    <col min="11269" max="11269" width="13.42578125" style="2" customWidth="1"/>
    <col min="11270" max="11270" width="9" style="2" customWidth="1"/>
    <col min="11271" max="11271" width="13.85546875" style="2" customWidth="1"/>
    <col min="11272" max="11272" width="51" style="2" customWidth="1"/>
    <col min="11273" max="11273" width="46.42578125" style="2" customWidth="1"/>
    <col min="11274" max="11519" width="9.140625" style="2"/>
    <col min="11520" max="11520" width="14" style="2" customWidth="1"/>
    <col min="11521" max="11521" width="21" style="2" customWidth="1"/>
    <col min="11522" max="11522" width="24.42578125" style="2" customWidth="1"/>
    <col min="11523" max="11523" width="6" style="2" customWidth="1"/>
    <col min="11524" max="11524" width="5.5703125" style="2" customWidth="1"/>
    <col min="11525" max="11525" width="13.42578125" style="2" customWidth="1"/>
    <col min="11526" max="11526" width="9" style="2" customWidth="1"/>
    <col min="11527" max="11527" width="13.85546875" style="2" customWidth="1"/>
    <col min="11528" max="11528" width="51" style="2" customWidth="1"/>
    <col min="11529" max="11529" width="46.42578125" style="2" customWidth="1"/>
    <col min="11530" max="11775" width="9.140625" style="2"/>
    <col min="11776" max="11776" width="14" style="2" customWidth="1"/>
    <col min="11777" max="11777" width="21" style="2" customWidth="1"/>
    <col min="11778" max="11778" width="24.42578125" style="2" customWidth="1"/>
    <col min="11779" max="11779" width="6" style="2" customWidth="1"/>
    <col min="11780" max="11780" width="5.5703125" style="2" customWidth="1"/>
    <col min="11781" max="11781" width="13.42578125" style="2" customWidth="1"/>
    <col min="11782" max="11782" width="9" style="2" customWidth="1"/>
    <col min="11783" max="11783" width="13.85546875" style="2" customWidth="1"/>
    <col min="11784" max="11784" width="51" style="2" customWidth="1"/>
    <col min="11785" max="11785" width="46.42578125" style="2" customWidth="1"/>
    <col min="11786" max="12031" width="9.140625" style="2"/>
    <col min="12032" max="12032" width="14" style="2" customWidth="1"/>
    <col min="12033" max="12033" width="21" style="2" customWidth="1"/>
    <col min="12034" max="12034" width="24.42578125" style="2" customWidth="1"/>
    <col min="12035" max="12035" width="6" style="2" customWidth="1"/>
    <col min="12036" max="12036" width="5.5703125" style="2" customWidth="1"/>
    <col min="12037" max="12037" width="13.42578125" style="2" customWidth="1"/>
    <col min="12038" max="12038" width="9" style="2" customWidth="1"/>
    <col min="12039" max="12039" width="13.85546875" style="2" customWidth="1"/>
    <col min="12040" max="12040" width="51" style="2" customWidth="1"/>
    <col min="12041" max="12041" width="46.42578125" style="2" customWidth="1"/>
    <col min="12042" max="12287" width="9.140625" style="2"/>
    <col min="12288" max="12288" width="14" style="2" customWidth="1"/>
    <col min="12289" max="12289" width="21" style="2" customWidth="1"/>
    <col min="12290" max="12290" width="24.42578125" style="2" customWidth="1"/>
    <col min="12291" max="12291" width="6" style="2" customWidth="1"/>
    <col min="12292" max="12292" width="5.5703125" style="2" customWidth="1"/>
    <col min="12293" max="12293" width="13.42578125" style="2" customWidth="1"/>
    <col min="12294" max="12294" width="9" style="2" customWidth="1"/>
    <col min="12295" max="12295" width="13.85546875" style="2" customWidth="1"/>
    <col min="12296" max="12296" width="51" style="2" customWidth="1"/>
    <col min="12297" max="12297" width="46.42578125" style="2" customWidth="1"/>
    <col min="12298" max="12543" width="9.140625" style="2"/>
    <col min="12544" max="12544" width="14" style="2" customWidth="1"/>
    <col min="12545" max="12545" width="21" style="2" customWidth="1"/>
    <col min="12546" max="12546" width="24.42578125" style="2" customWidth="1"/>
    <col min="12547" max="12547" width="6" style="2" customWidth="1"/>
    <col min="12548" max="12548" width="5.5703125" style="2" customWidth="1"/>
    <col min="12549" max="12549" width="13.42578125" style="2" customWidth="1"/>
    <col min="12550" max="12550" width="9" style="2" customWidth="1"/>
    <col min="12551" max="12551" width="13.85546875" style="2" customWidth="1"/>
    <col min="12552" max="12552" width="51" style="2" customWidth="1"/>
    <col min="12553" max="12553" width="46.42578125" style="2" customWidth="1"/>
    <col min="12554" max="12799" width="9.140625" style="2"/>
    <col min="12800" max="12800" width="14" style="2" customWidth="1"/>
    <col min="12801" max="12801" width="21" style="2" customWidth="1"/>
    <col min="12802" max="12802" width="24.42578125" style="2" customWidth="1"/>
    <col min="12803" max="12803" width="6" style="2" customWidth="1"/>
    <col min="12804" max="12804" width="5.5703125" style="2" customWidth="1"/>
    <col min="12805" max="12805" width="13.42578125" style="2" customWidth="1"/>
    <col min="12806" max="12806" width="9" style="2" customWidth="1"/>
    <col min="12807" max="12807" width="13.85546875" style="2" customWidth="1"/>
    <col min="12808" max="12808" width="51" style="2" customWidth="1"/>
    <col min="12809" max="12809" width="46.42578125" style="2" customWidth="1"/>
    <col min="12810" max="13055" width="9.140625" style="2"/>
    <col min="13056" max="13056" width="14" style="2" customWidth="1"/>
    <col min="13057" max="13057" width="21" style="2" customWidth="1"/>
    <col min="13058" max="13058" width="24.42578125" style="2" customWidth="1"/>
    <col min="13059" max="13059" width="6" style="2" customWidth="1"/>
    <col min="13060" max="13060" width="5.5703125" style="2" customWidth="1"/>
    <col min="13061" max="13061" width="13.42578125" style="2" customWidth="1"/>
    <col min="13062" max="13062" width="9" style="2" customWidth="1"/>
    <col min="13063" max="13063" width="13.85546875" style="2" customWidth="1"/>
    <col min="13064" max="13064" width="51" style="2" customWidth="1"/>
    <col min="13065" max="13065" width="46.42578125" style="2" customWidth="1"/>
    <col min="13066" max="13311" width="9.140625" style="2"/>
    <col min="13312" max="13312" width="14" style="2" customWidth="1"/>
    <col min="13313" max="13313" width="21" style="2" customWidth="1"/>
    <col min="13314" max="13314" width="24.42578125" style="2" customWidth="1"/>
    <col min="13315" max="13315" width="6" style="2" customWidth="1"/>
    <col min="13316" max="13316" width="5.5703125" style="2" customWidth="1"/>
    <col min="13317" max="13317" width="13.42578125" style="2" customWidth="1"/>
    <col min="13318" max="13318" width="9" style="2" customWidth="1"/>
    <col min="13319" max="13319" width="13.85546875" style="2" customWidth="1"/>
    <col min="13320" max="13320" width="51" style="2" customWidth="1"/>
    <col min="13321" max="13321" width="46.42578125" style="2" customWidth="1"/>
    <col min="13322" max="13567" width="9.140625" style="2"/>
    <col min="13568" max="13568" width="14" style="2" customWidth="1"/>
    <col min="13569" max="13569" width="21" style="2" customWidth="1"/>
    <col min="13570" max="13570" width="24.42578125" style="2" customWidth="1"/>
    <col min="13571" max="13571" width="6" style="2" customWidth="1"/>
    <col min="13572" max="13572" width="5.5703125" style="2" customWidth="1"/>
    <col min="13573" max="13573" width="13.42578125" style="2" customWidth="1"/>
    <col min="13574" max="13574" width="9" style="2" customWidth="1"/>
    <col min="13575" max="13575" width="13.85546875" style="2" customWidth="1"/>
    <col min="13576" max="13576" width="51" style="2" customWidth="1"/>
    <col min="13577" max="13577" width="46.42578125" style="2" customWidth="1"/>
    <col min="13578" max="13823" width="9.140625" style="2"/>
    <col min="13824" max="13824" width="14" style="2" customWidth="1"/>
    <col min="13825" max="13825" width="21" style="2" customWidth="1"/>
    <col min="13826" max="13826" width="24.42578125" style="2" customWidth="1"/>
    <col min="13827" max="13827" width="6" style="2" customWidth="1"/>
    <col min="13828" max="13828" width="5.5703125" style="2" customWidth="1"/>
    <col min="13829" max="13829" width="13.42578125" style="2" customWidth="1"/>
    <col min="13830" max="13830" width="9" style="2" customWidth="1"/>
    <col min="13831" max="13831" width="13.85546875" style="2" customWidth="1"/>
    <col min="13832" max="13832" width="51" style="2" customWidth="1"/>
    <col min="13833" max="13833" width="46.42578125" style="2" customWidth="1"/>
    <col min="13834" max="14079" width="9.140625" style="2"/>
    <col min="14080" max="14080" width="14" style="2" customWidth="1"/>
    <col min="14081" max="14081" width="21" style="2" customWidth="1"/>
    <col min="14082" max="14082" width="24.42578125" style="2" customWidth="1"/>
    <col min="14083" max="14083" width="6" style="2" customWidth="1"/>
    <col min="14084" max="14084" width="5.5703125" style="2" customWidth="1"/>
    <col min="14085" max="14085" width="13.42578125" style="2" customWidth="1"/>
    <col min="14086" max="14086" width="9" style="2" customWidth="1"/>
    <col min="14087" max="14087" width="13.85546875" style="2" customWidth="1"/>
    <col min="14088" max="14088" width="51" style="2" customWidth="1"/>
    <col min="14089" max="14089" width="46.42578125" style="2" customWidth="1"/>
    <col min="14090" max="14335" width="9.140625" style="2"/>
    <col min="14336" max="14336" width="14" style="2" customWidth="1"/>
    <col min="14337" max="14337" width="21" style="2" customWidth="1"/>
    <col min="14338" max="14338" width="24.42578125" style="2" customWidth="1"/>
    <col min="14339" max="14339" width="6" style="2" customWidth="1"/>
    <col min="14340" max="14340" width="5.5703125" style="2" customWidth="1"/>
    <col min="14341" max="14341" width="13.42578125" style="2" customWidth="1"/>
    <col min="14342" max="14342" width="9" style="2" customWidth="1"/>
    <col min="14343" max="14343" width="13.85546875" style="2" customWidth="1"/>
    <col min="14344" max="14344" width="51" style="2" customWidth="1"/>
    <col min="14345" max="14345" width="46.42578125" style="2" customWidth="1"/>
    <col min="14346" max="14591" width="9.140625" style="2"/>
    <col min="14592" max="14592" width="14" style="2" customWidth="1"/>
    <col min="14593" max="14593" width="21" style="2" customWidth="1"/>
    <col min="14594" max="14594" width="24.42578125" style="2" customWidth="1"/>
    <col min="14595" max="14595" width="6" style="2" customWidth="1"/>
    <col min="14596" max="14596" width="5.5703125" style="2" customWidth="1"/>
    <col min="14597" max="14597" width="13.42578125" style="2" customWidth="1"/>
    <col min="14598" max="14598" width="9" style="2" customWidth="1"/>
    <col min="14599" max="14599" width="13.85546875" style="2" customWidth="1"/>
    <col min="14600" max="14600" width="51" style="2" customWidth="1"/>
    <col min="14601" max="14601" width="46.42578125" style="2" customWidth="1"/>
    <col min="14602" max="14847" width="9.140625" style="2"/>
    <col min="14848" max="14848" width="14" style="2" customWidth="1"/>
    <col min="14849" max="14849" width="21" style="2" customWidth="1"/>
    <col min="14850" max="14850" width="24.42578125" style="2" customWidth="1"/>
    <col min="14851" max="14851" width="6" style="2" customWidth="1"/>
    <col min="14852" max="14852" width="5.5703125" style="2" customWidth="1"/>
    <col min="14853" max="14853" width="13.42578125" style="2" customWidth="1"/>
    <col min="14854" max="14854" width="9" style="2" customWidth="1"/>
    <col min="14855" max="14855" width="13.85546875" style="2" customWidth="1"/>
    <col min="14856" max="14856" width="51" style="2" customWidth="1"/>
    <col min="14857" max="14857" width="46.42578125" style="2" customWidth="1"/>
    <col min="14858" max="15103" width="9.140625" style="2"/>
    <col min="15104" max="15104" width="14" style="2" customWidth="1"/>
    <col min="15105" max="15105" width="21" style="2" customWidth="1"/>
    <col min="15106" max="15106" width="24.42578125" style="2" customWidth="1"/>
    <col min="15107" max="15107" width="6" style="2" customWidth="1"/>
    <col min="15108" max="15108" width="5.5703125" style="2" customWidth="1"/>
    <col min="15109" max="15109" width="13.42578125" style="2" customWidth="1"/>
    <col min="15110" max="15110" width="9" style="2" customWidth="1"/>
    <col min="15111" max="15111" width="13.85546875" style="2" customWidth="1"/>
    <col min="15112" max="15112" width="51" style="2" customWidth="1"/>
    <col min="15113" max="15113" width="46.42578125" style="2" customWidth="1"/>
    <col min="15114" max="15359" width="9.140625" style="2"/>
    <col min="15360" max="15360" width="14" style="2" customWidth="1"/>
    <col min="15361" max="15361" width="21" style="2" customWidth="1"/>
    <col min="15362" max="15362" width="24.42578125" style="2" customWidth="1"/>
    <col min="15363" max="15363" width="6" style="2" customWidth="1"/>
    <col min="15364" max="15364" width="5.5703125" style="2" customWidth="1"/>
    <col min="15365" max="15365" width="13.42578125" style="2" customWidth="1"/>
    <col min="15366" max="15366" width="9" style="2" customWidth="1"/>
    <col min="15367" max="15367" width="13.85546875" style="2" customWidth="1"/>
    <col min="15368" max="15368" width="51" style="2" customWidth="1"/>
    <col min="15369" max="15369" width="46.42578125" style="2" customWidth="1"/>
    <col min="15370" max="15615" width="9.140625" style="2"/>
    <col min="15616" max="15616" width="14" style="2" customWidth="1"/>
    <col min="15617" max="15617" width="21" style="2" customWidth="1"/>
    <col min="15618" max="15618" width="24.42578125" style="2" customWidth="1"/>
    <col min="15619" max="15619" width="6" style="2" customWidth="1"/>
    <col min="15620" max="15620" width="5.5703125" style="2" customWidth="1"/>
    <col min="15621" max="15621" width="13.42578125" style="2" customWidth="1"/>
    <col min="15622" max="15622" width="9" style="2" customWidth="1"/>
    <col min="15623" max="15623" width="13.85546875" style="2" customWidth="1"/>
    <col min="15624" max="15624" width="51" style="2" customWidth="1"/>
    <col min="15625" max="15625" width="46.42578125" style="2" customWidth="1"/>
    <col min="15626" max="15871" width="9.140625" style="2"/>
    <col min="15872" max="15872" width="14" style="2" customWidth="1"/>
    <col min="15873" max="15873" width="21" style="2" customWidth="1"/>
    <col min="15874" max="15874" width="24.42578125" style="2" customWidth="1"/>
    <col min="15875" max="15875" width="6" style="2" customWidth="1"/>
    <col min="15876" max="15876" width="5.5703125" style="2" customWidth="1"/>
    <col min="15877" max="15877" width="13.42578125" style="2" customWidth="1"/>
    <col min="15878" max="15878" width="9" style="2" customWidth="1"/>
    <col min="15879" max="15879" width="13.85546875" style="2" customWidth="1"/>
    <col min="15880" max="15880" width="51" style="2" customWidth="1"/>
    <col min="15881" max="15881" width="46.42578125" style="2" customWidth="1"/>
    <col min="15882" max="16127" width="9.140625" style="2"/>
    <col min="16128" max="16128" width="14" style="2" customWidth="1"/>
    <col min="16129" max="16129" width="21" style="2" customWidth="1"/>
    <col min="16130" max="16130" width="24.42578125" style="2" customWidth="1"/>
    <col min="16131" max="16131" width="6" style="2" customWidth="1"/>
    <col min="16132" max="16132" width="5.5703125" style="2" customWidth="1"/>
    <col min="16133" max="16133" width="13.42578125" style="2" customWidth="1"/>
    <col min="16134" max="16134" width="9" style="2" customWidth="1"/>
    <col min="16135" max="16135" width="13.85546875" style="2" customWidth="1"/>
    <col min="16136" max="16136" width="51" style="2" customWidth="1"/>
    <col min="16137" max="16137" width="46.42578125" style="2" customWidth="1"/>
    <col min="16138" max="16383" width="9.140625" style="2"/>
    <col min="16384" max="16384" width="9.140625" style="2" customWidth="1"/>
  </cols>
  <sheetData>
    <row r="1" spans="1:8" ht="16.5">
      <c r="A1" s="91" t="s">
        <v>36</v>
      </c>
      <c r="B1" s="92"/>
      <c r="C1" s="92"/>
      <c r="D1" s="92"/>
      <c r="E1" s="92"/>
      <c r="F1" s="92"/>
      <c r="G1" s="93"/>
      <c r="H1" s="47"/>
    </row>
    <row r="2" spans="1:8" s="1" customFormat="1" ht="12.75">
      <c r="A2" s="94" t="s">
        <v>37</v>
      </c>
      <c r="B2" s="95"/>
      <c r="C2" s="95"/>
      <c r="D2" s="95"/>
      <c r="E2" s="95"/>
      <c r="F2" s="95"/>
      <c r="G2" s="96"/>
      <c r="H2" s="48"/>
    </row>
    <row r="3" spans="1:8" ht="14.25" customHeight="1">
      <c r="A3" s="41" t="s">
        <v>35</v>
      </c>
      <c r="B3" s="38" t="s">
        <v>50</v>
      </c>
      <c r="C3" s="38" t="s">
        <v>49</v>
      </c>
      <c r="D3" s="38" t="s">
        <v>22</v>
      </c>
      <c r="E3" s="4" t="s">
        <v>21</v>
      </c>
      <c r="F3" s="38" t="s">
        <v>20</v>
      </c>
      <c r="G3" s="4" t="s">
        <v>40</v>
      </c>
      <c r="H3" s="4" t="s">
        <v>38</v>
      </c>
    </row>
    <row r="4" spans="1:8" ht="37.5" customHeight="1">
      <c r="A4" s="42" t="s">
        <v>31</v>
      </c>
      <c r="B4" s="100">
        <v>41852</v>
      </c>
      <c r="C4" s="100">
        <v>41913</v>
      </c>
      <c r="D4" s="5">
        <v>100</v>
      </c>
      <c r="E4" s="5">
        <f t="shared" ref="E4:E15" si="0">A4*D4*8</f>
        <v>24000</v>
      </c>
      <c r="F4" s="40">
        <f t="shared" ref="F4:F15" si="1">E4/1000/1000</f>
        <v>2.4E-2</v>
      </c>
      <c r="G4" s="43"/>
      <c r="H4" s="97" t="s">
        <v>39</v>
      </c>
    </row>
    <row r="5" spans="1:8" ht="12.75">
      <c r="A5" s="42" t="s">
        <v>31</v>
      </c>
      <c r="B5" s="100">
        <v>41853</v>
      </c>
      <c r="C5" s="100">
        <v>41914</v>
      </c>
      <c r="D5" s="5">
        <v>200</v>
      </c>
      <c r="E5" s="5">
        <f t="shared" si="0"/>
        <v>48000</v>
      </c>
      <c r="F5" s="40">
        <f t="shared" si="1"/>
        <v>4.8000000000000001E-2</v>
      </c>
      <c r="G5" s="43"/>
      <c r="H5" s="98"/>
    </row>
    <row r="6" spans="1:8" ht="12.75">
      <c r="A6" s="42" t="s">
        <v>31</v>
      </c>
      <c r="B6" s="100">
        <v>41854</v>
      </c>
      <c r="C6" s="100">
        <v>41915</v>
      </c>
      <c r="D6" s="5">
        <v>1000</v>
      </c>
      <c r="E6" s="5">
        <f t="shared" si="0"/>
        <v>240000</v>
      </c>
      <c r="F6" s="40">
        <f t="shared" si="1"/>
        <v>0.24</v>
      </c>
      <c r="G6" s="43"/>
      <c r="H6" s="98"/>
    </row>
    <row r="7" spans="1:8" ht="12.75">
      <c r="A7" s="42" t="s">
        <v>31</v>
      </c>
      <c r="B7" s="100">
        <v>41915</v>
      </c>
      <c r="C7" s="100">
        <v>41976</v>
      </c>
      <c r="D7" s="5">
        <v>2000</v>
      </c>
      <c r="E7" s="5">
        <f t="shared" si="0"/>
        <v>480000</v>
      </c>
      <c r="F7" s="40">
        <f t="shared" si="1"/>
        <v>0.48</v>
      </c>
      <c r="G7" s="43"/>
      <c r="H7" s="98"/>
    </row>
    <row r="8" spans="1:8" ht="12.75">
      <c r="A8" s="42" t="s">
        <v>31</v>
      </c>
      <c r="B8" s="100">
        <v>41916</v>
      </c>
      <c r="C8" s="100">
        <v>41977</v>
      </c>
      <c r="D8" s="5">
        <v>4000</v>
      </c>
      <c r="E8" s="5">
        <f t="shared" si="0"/>
        <v>960000</v>
      </c>
      <c r="F8" s="40">
        <f t="shared" si="1"/>
        <v>0.96</v>
      </c>
      <c r="G8" s="43"/>
      <c r="H8" s="98"/>
    </row>
    <row r="9" spans="1:8" ht="12.75">
      <c r="A9" s="42" t="s">
        <v>31</v>
      </c>
      <c r="B9" s="100">
        <v>41917</v>
      </c>
      <c r="C9" s="100">
        <v>41978</v>
      </c>
      <c r="D9" s="5">
        <v>8000</v>
      </c>
      <c r="E9" s="5">
        <f t="shared" si="0"/>
        <v>1920000</v>
      </c>
      <c r="F9" s="40">
        <f t="shared" si="1"/>
        <v>1.92</v>
      </c>
      <c r="G9" s="43"/>
      <c r="H9" s="98"/>
    </row>
    <row r="10" spans="1:8" ht="12.75">
      <c r="A10" s="42" t="s">
        <v>31</v>
      </c>
      <c r="B10" s="100">
        <v>41979</v>
      </c>
      <c r="C10" s="100">
        <v>42156</v>
      </c>
      <c r="D10" s="5">
        <v>10000</v>
      </c>
      <c r="E10" s="5">
        <f t="shared" si="0"/>
        <v>2400000</v>
      </c>
      <c r="F10" s="40">
        <f t="shared" si="1"/>
        <v>2.4</v>
      </c>
      <c r="G10" s="43"/>
      <c r="H10" s="98"/>
    </row>
    <row r="11" spans="1:8" ht="12.75">
      <c r="A11" s="42" t="s">
        <v>31</v>
      </c>
      <c r="B11" s="100">
        <v>41979</v>
      </c>
      <c r="C11" s="100">
        <v>42156</v>
      </c>
      <c r="D11" s="5">
        <v>20000</v>
      </c>
      <c r="E11" s="5">
        <f t="shared" si="0"/>
        <v>4800000</v>
      </c>
      <c r="F11" s="40">
        <f t="shared" si="1"/>
        <v>4.8</v>
      </c>
      <c r="G11" s="43"/>
      <c r="H11" s="98"/>
    </row>
    <row r="12" spans="1:8" ht="12.75">
      <c r="A12" s="42" t="s">
        <v>31</v>
      </c>
      <c r="B12" s="100">
        <v>42156</v>
      </c>
      <c r="C12" s="39" t="s">
        <v>52</v>
      </c>
      <c r="D12" s="5">
        <v>50000</v>
      </c>
      <c r="E12" s="5">
        <f t="shared" si="0"/>
        <v>12000000</v>
      </c>
      <c r="F12" s="40">
        <f t="shared" si="1"/>
        <v>12</v>
      </c>
      <c r="G12" s="43"/>
      <c r="H12" s="98"/>
    </row>
    <row r="13" spans="1:8" ht="12.75">
      <c r="A13" s="42" t="s">
        <v>31</v>
      </c>
      <c r="B13" s="100">
        <v>42157</v>
      </c>
      <c r="C13" s="39" t="s">
        <v>52</v>
      </c>
      <c r="D13" s="5">
        <v>100000</v>
      </c>
      <c r="E13" s="5">
        <f t="shared" si="0"/>
        <v>24000000</v>
      </c>
      <c r="F13" s="40">
        <f t="shared" si="1"/>
        <v>24</v>
      </c>
      <c r="G13" s="43"/>
      <c r="H13" s="98"/>
    </row>
    <row r="14" spans="1:8" s="61" customFormat="1" ht="12.75">
      <c r="A14" s="63" t="s">
        <v>31</v>
      </c>
      <c r="B14" s="100">
        <v>42158</v>
      </c>
      <c r="C14" s="39" t="s">
        <v>51</v>
      </c>
      <c r="D14" s="59">
        <v>200000</v>
      </c>
      <c r="E14" s="59">
        <f t="shared" si="0"/>
        <v>48000000</v>
      </c>
      <c r="F14" s="64">
        <f t="shared" si="1"/>
        <v>48</v>
      </c>
      <c r="G14" s="65"/>
      <c r="H14" s="98"/>
    </row>
    <row r="15" spans="1:8" ht="12.75">
      <c r="A15" s="63" t="s">
        <v>41</v>
      </c>
      <c r="B15" s="100">
        <v>42159</v>
      </c>
      <c r="C15" s="39" t="s">
        <v>52</v>
      </c>
      <c r="D15" s="59">
        <v>400000</v>
      </c>
      <c r="E15" s="59">
        <f t="shared" si="0"/>
        <v>99200000</v>
      </c>
      <c r="F15" s="64">
        <f t="shared" si="1"/>
        <v>99.2</v>
      </c>
      <c r="G15" s="43"/>
      <c r="H15" s="99"/>
    </row>
    <row r="16" spans="1:8" ht="12.75">
      <c r="A16" s="55"/>
      <c r="B16" s="56"/>
      <c r="C16" s="56"/>
      <c r="D16" s="57"/>
      <c r="E16" s="57"/>
      <c r="F16" s="58"/>
      <c r="G16" s="49"/>
      <c r="H16" s="56"/>
    </row>
    <row r="17" spans="1:12" ht="16.5">
      <c r="A17" s="91" t="s">
        <v>32</v>
      </c>
      <c r="B17" s="92"/>
      <c r="C17" s="92"/>
      <c r="D17" s="92"/>
      <c r="E17" s="92"/>
      <c r="F17" s="92"/>
      <c r="G17" s="92"/>
      <c r="H17" s="92"/>
      <c r="I17" s="92"/>
      <c r="J17" s="92"/>
      <c r="K17" s="92"/>
      <c r="L17" s="92"/>
    </row>
    <row r="18" spans="1:12" ht="12.75">
      <c r="A18" s="45" t="s">
        <v>48</v>
      </c>
      <c r="B18" s="44"/>
      <c r="C18" s="44"/>
      <c r="D18" s="44"/>
      <c r="E18" s="52"/>
      <c r="F18" s="52"/>
      <c r="G18" s="53"/>
      <c r="H18" s="48"/>
      <c r="I18" s="48"/>
      <c r="J18" s="48"/>
      <c r="K18" s="48"/>
      <c r="L18" s="48"/>
    </row>
    <row r="19" spans="1:12" ht="12.75">
      <c r="A19" s="41" t="s">
        <v>26</v>
      </c>
      <c r="B19" s="41" t="s">
        <v>27</v>
      </c>
      <c r="C19" s="41" t="s">
        <v>28</v>
      </c>
      <c r="D19" s="41" t="s">
        <v>29</v>
      </c>
      <c r="E19" s="41" t="s">
        <v>23</v>
      </c>
      <c r="F19" s="41" t="s">
        <v>24</v>
      </c>
      <c r="G19" s="41" t="s">
        <v>25</v>
      </c>
      <c r="H19" s="50" t="s">
        <v>43</v>
      </c>
      <c r="I19" s="51" t="s">
        <v>47</v>
      </c>
      <c r="J19" s="51" t="s">
        <v>33</v>
      </c>
      <c r="K19" s="51" t="s">
        <v>46</v>
      </c>
      <c r="L19" s="54" t="s">
        <v>34</v>
      </c>
    </row>
    <row r="20" spans="1:12">
      <c r="A20" s="5">
        <v>60</v>
      </c>
      <c r="B20" s="5">
        <v>100</v>
      </c>
      <c r="C20" s="6">
        <v>30</v>
      </c>
      <c r="D20" s="6">
        <f t="shared" ref="D20:D32" si="2">(60/A20)*60*24*30*C20*B20</f>
        <v>129600000</v>
      </c>
      <c r="E20" s="2">
        <f t="shared" ref="E20:E28" si="3">D20/1024/1024</f>
        <v>123.59619140625</v>
      </c>
      <c r="F20" s="46">
        <f>E20/1024</f>
        <v>0.12069940567016602</v>
      </c>
      <c r="G20" s="46">
        <f>F20/1024</f>
        <v>1.178705133497715E-4</v>
      </c>
      <c r="H20" s="46">
        <v>300</v>
      </c>
      <c r="I20" s="2">
        <f t="shared" ref="I20:I32" si="4">H20*B20/1024/1024/1024</f>
        <v>2.7939677238464355E-5</v>
      </c>
      <c r="J20" s="2">
        <v>600</v>
      </c>
      <c r="K20" s="2">
        <f t="shared" ref="K20:K32" si="5">(60/A20)*60*24*30*J20*B20/1024/1024/1024/1024</f>
        <v>2.35741026699543E-3</v>
      </c>
      <c r="L20" s="2">
        <f t="shared" ref="L20:L32" si="6">J20*B20*24*30/1024/1024/1024/1024</f>
        <v>3.92901711165905E-5</v>
      </c>
    </row>
    <row r="21" spans="1:12">
      <c r="A21" s="5">
        <v>60</v>
      </c>
      <c r="B21" s="5">
        <v>200</v>
      </c>
      <c r="C21" s="6">
        <v>30</v>
      </c>
      <c r="D21" s="6">
        <f t="shared" si="2"/>
        <v>259200000</v>
      </c>
      <c r="E21" s="2">
        <f t="shared" si="3"/>
        <v>247.1923828125</v>
      </c>
      <c r="F21" s="46">
        <f t="shared" ref="F21:G21" si="7">E21/1024</f>
        <v>0.24139881134033203</v>
      </c>
      <c r="G21" s="46">
        <f t="shared" si="7"/>
        <v>2.35741026699543E-4</v>
      </c>
      <c r="H21" s="46">
        <v>300</v>
      </c>
      <c r="I21" s="2">
        <f t="shared" si="4"/>
        <v>5.5879354476928711E-5</v>
      </c>
      <c r="J21" s="2">
        <v>600</v>
      </c>
      <c r="K21" s="2">
        <f t="shared" si="5"/>
        <v>4.71482053399086E-3</v>
      </c>
      <c r="L21" s="2">
        <f t="shared" si="6"/>
        <v>7.8580342233181E-5</v>
      </c>
    </row>
    <row r="22" spans="1:12">
      <c r="A22" s="5">
        <v>60</v>
      </c>
      <c r="B22" s="5">
        <v>500</v>
      </c>
      <c r="C22" s="6">
        <v>30</v>
      </c>
      <c r="D22" s="6">
        <f t="shared" si="2"/>
        <v>648000000</v>
      </c>
      <c r="E22" s="2">
        <f t="shared" si="3"/>
        <v>617.98095703125</v>
      </c>
      <c r="F22" s="46">
        <f t="shared" ref="F22:G22" si="8">E22/1024</f>
        <v>0.60349702835083008</v>
      </c>
      <c r="G22" s="46">
        <f t="shared" si="8"/>
        <v>5.893525667488575E-4</v>
      </c>
      <c r="H22" s="46">
        <v>300</v>
      </c>
      <c r="I22" s="2">
        <f t="shared" si="4"/>
        <v>1.3969838619232178E-4</v>
      </c>
      <c r="J22" s="2">
        <v>600</v>
      </c>
      <c r="K22" s="2">
        <f t="shared" si="5"/>
        <v>1.178705133497715E-2</v>
      </c>
      <c r="L22" s="2">
        <f t="shared" si="6"/>
        <v>1.964508555829525E-4</v>
      </c>
    </row>
    <row r="23" spans="1:12">
      <c r="A23" s="5">
        <v>60</v>
      </c>
      <c r="B23" s="5">
        <v>1000</v>
      </c>
      <c r="C23" s="6">
        <v>30</v>
      </c>
      <c r="D23" s="6">
        <f t="shared" si="2"/>
        <v>1296000000</v>
      </c>
      <c r="E23" s="2">
        <f t="shared" si="3"/>
        <v>1235.9619140625</v>
      </c>
      <c r="F23" s="46">
        <f t="shared" ref="F23:G23" si="9">E23/1024</f>
        <v>1.2069940567016602</v>
      </c>
      <c r="G23" s="46">
        <f t="shared" si="9"/>
        <v>1.178705133497715E-3</v>
      </c>
      <c r="H23" s="46">
        <v>300</v>
      </c>
      <c r="I23" s="2">
        <f t="shared" si="4"/>
        <v>2.7939677238464355E-4</v>
      </c>
      <c r="J23" s="2">
        <v>600</v>
      </c>
      <c r="K23" s="2">
        <f t="shared" si="5"/>
        <v>2.35741026699543E-2</v>
      </c>
      <c r="L23" s="2">
        <f t="shared" si="6"/>
        <v>3.92901711165905E-4</v>
      </c>
    </row>
    <row r="24" spans="1:12">
      <c r="A24" s="5">
        <v>60</v>
      </c>
      <c r="B24" s="5">
        <v>2000</v>
      </c>
      <c r="C24" s="6">
        <v>30</v>
      </c>
      <c r="D24" s="6">
        <f t="shared" si="2"/>
        <v>2592000000</v>
      </c>
      <c r="E24" s="2">
        <f t="shared" si="3"/>
        <v>2471.923828125</v>
      </c>
      <c r="F24" s="46">
        <f t="shared" ref="F24:G24" si="10">E24/1024</f>
        <v>2.4139881134033203</v>
      </c>
      <c r="G24" s="46">
        <f t="shared" si="10"/>
        <v>2.35741026699543E-3</v>
      </c>
      <c r="H24" s="46">
        <v>300</v>
      </c>
      <c r="I24" s="2">
        <f t="shared" si="4"/>
        <v>5.5879354476928711E-4</v>
      </c>
      <c r="J24" s="2">
        <v>600</v>
      </c>
      <c r="K24" s="2">
        <f t="shared" si="5"/>
        <v>4.71482053399086E-2</v>
      </c>
      <c r="L24" s="2">
        <f t="shared" si="6"/>
        <v>7.8580342233181E-4</v>
      </c>
    </row>
    <row r="25" spans="1:12">
      <c r="A25" s="5">
        <v>60</v>
      </c>
      <c r="B25" s="5">
        <v>4000</v>
      </c>
      <c r="C25" s="6">
        <v>30</v>
      </c>
      <c r="D25" s="6">
        <f t="shared" si="2"/>
        <v>5184000000</v>
      </c>
      <c r="E25" s="2">
        <f t="shared" si="3"/>
        <v>4943.84765625</v>
      </c>
      <c r="F25" s="46">
        <f t="shared" ref="F25:G25" si="11">E25/1024</f>
        <v>4.8279762268066406</v>
      </c>
      <c r="G25" s="46">
        <f t="shared" si="11"/>
        <v>4.71482053399086E-3</v>
      </c>
      <c r="H25" s="46">
        <v>300</v>
      </c>
      <c r="I25" s="2">
        <f t="shared" si="4"/>
        <v>1.1175870895385742E-3</v>
      </c>
      <c r="J25" s="2">
        <v>600</v>
      </c>
      <c r="K25" s="2">
        <f t="shared" si="5"/>
        <v>9.42964106798172E-2</v>
      </c>
      <c r="L25" s="2">
        <f t="shared" si="6"/>
        <v>1.57160684466362E-3</v>
      </c>
    </row>
    <row r="26" spans="1:12">
      <c r="A26" s="5">
        <v>60</v>
      </c>
      <c r="B26" s="5">
        <v>8000</v>
      </c>
      <c r="C26" s="6">
        <v>30</v>
      </c>
      <c r="D26" s="6">
        <f t="shared" si="2"/>
        <v>10368000000</v>
      </c>
      <c r="E26" s="2">
        <f t="shared" si="3"/>
        <v>9887.6953125</v>
      </c>
      <c r="F26" s="46">
        <f t="shared" ref="F26:G26" si="12">E26/1024</f>
        <v>9.6559524536132812</v>
      </c>
      <c r="G26" s="46">
        <f t="shared" si="12"/>
        <v>9.42964106798172E-3</v>
      </c>
      <c r="H26" s="46">
        <v>300</v>
      </c>
      <c r="I26" s="2">
        <f t="shared" si="4"/>
        <v>2.2351741790771484E-3</v>
      </c>
      <c r="J26" s="2">
        <v>600</v>
      </c>
      <c r="K26" s="2">
        <f t="shared" si="5"/>
        <v>0.1885928213596344</v>
      </c>
      <c r="L26" s="2">
        <f t="shared" si="6"/>
        <v>3.14321368932724E-3</v>
      </c>
    </row>
    <row r="27" spans="1:12">
      <c r="A27" s="5">
        <v>60</v>
      </c>
      <c r="B27" s="5">
        <v>10000</v>
      </c>
      <c r="C27" s="6">
        <v>30</v>
      </c>
      <c r="D27" s="6">
        <f t="shared" si="2"/>
        <v>12960000000</v>
      </c>
      <c r="E27" s="2">
        <f t="shared" si="3"/>
        <v>12359.619140625</v>
      </c>
      <c r="F27" s="46">
        <f t="shared" ref="F27:G27" si="13">E27/1024</f>
        <v>12.069940567016602</v>
      </c>
      <c r="G27" s="46">
        <f t="shared" si="13"/>
        <v>1.178705133497715E-2</v>
      </c>
      <c r="H27" s="46">
        <v>300</v>
      </c>
      <c r="I27" s="2">
        <f t="shared" si="4"/>
        <v>2.7939677238464355E-3</v>
      </c>
      <c r="J27" s="2">
        <v>600</v>
      </c>
      <c r="K27" s="2">
        <f t="shared" si="5"/>
        <v>0.235741026699543</v>
      </c>
      <c r="L27" s="2">
        <f t="shared" si="6"/>
        <v>3.92901711165905E-3</v>
      </c>
    </row>
    <row r="28" spans="1:12">
      <c r="A28" s="5">
        <v>60</v>
      </c>
      <c r="B28" s="5">
        <v>20000</v>
      </c>
      <c r="C28" s="6">
        <v>30</v>
      </c>
      <c r="D28" s="6">
        <f t="shared" si="2"/>
        <v>25920000000</v>
      </c>
      <c r="E28" s="2">
        <f t="shared" si="3"/>
        <v>24719.23828125</v>
      </c>
      <c r="F28" s="46">
        <f t="shared" ref="F28:G28" si="14">E28/1024</f>
        <v>24.139881134033203</v>
      </c>
      <c r="G28" s="46">
        <f t="shared" si="14"/>
        <v>2.35741026699543E-2</v>
      </c>
      <c r="H28" s="46">
        <v>300</v>
      </c>
      <c r="I28" s="2">
        <f t="shared" si="4"/>
        <v>5.5879354476928711E-3</v>
      </c>
      <c r="J28" s="2">
        <v>600</v>
      </c>
      <c r="K28" s="2">
        <f t="shared" si="5"/>
        <v>0.471482053399086</v>
      </c>
      <c r="L28" s="2">
        <f t="shared" si="6"/>
        <v>7.8580342233181E-3</v>
      </c>
    </row>
    <row r="29" spans="1:12">
      <c r="A29" s="5">
        <v>60</v>
      </c>
      <c r="B29" s="5">
        <v>50000</v>
      </c>
      <c r="C29" s="6">
        <v>30</v>
      </c>
      <c r="D29" s="6">
        <f t="shared" si="2"/>
        <v>64800000000</v>
      </c>
      <c r="E29" s="2">
        <f t="shared" ref="E29:E37" si="15">D29/1024/1024</f>
        <v>61798.095703125</v>
      </c>
      <c r="F29" s="46">
        <f t="shared" ref="F29:G29" si="16">E29/1024</f>
        <v>60.349702835083008</v>
      </c>
      <c r="G29" s="46">
        <f t="shared" si="16"/>
        <v>5.893525667488575E-2</v>
      </c>
      <c r="H29" s="46">
        <v>300</v>
      </c>
      <c r="I29" s="2">
        <f t="shared" si="4"/>
        <v>1.3969838619232178E-2</v>
      </c>
      <c r="J29" s="2">
        <v>600</v>
      </c>
      <c r="K29" s="2">
        <f t="shared" si="5"/>
        <v>1.178705133497715</v>
      </c>
      <c r="L29" s="2">
        <f t="shared" si="6"/>
        <v>1.964508555829525E-2</v>
      </c>
    </row>
    <row r="30" spans="1:12">
      <c r="A30" s="5">
        <v>60</v>
      </c>
      <c r="B30" s="5">
        <v>100000</v>
      </c>
      <c r="C30" s="6">
        <v>30</v>
      </c>
      <c r="D30" s="6">
        <f t="shared" si="2"/>
        <v>129600000000</v>
      </c>
      <c r="E30" s="2">
        <f t="shared" si="15"/>
        <v>123596.19140625</v>
      </c>
      <c r="F30" s="46">
        <f t="shared" ref="F30:G30" si="17">E30/1024</f>
        <v>120.69940567016602</v>
      </c>
      <c r="G30" s="46">
        <f t="shared" si="17"/>
        <v>0.1178705133497715</v>
      </c>
      <c r="H30" s="46">
        <v>300</v>
      </c>
      <c r="I30" s="2">
        <f t="shared" si="4"/>
        <v>2.7939677238464355E-2</v>
      </c>
      <c r="J30" s="2">
        <v>600</v>
      </c>
      <c r="K30" s="2">
        <f t="shared" si="5"/>
        <v>2.35741026699543</v>
      </c>
      <c r="L30" s="2">
        <f t="shared" si="6"/>
        <v>3.92901711165905E-2</v>
      </c>
    </row>
    <row r="31" spans="1:12">
      <c r="A31" s="5">
        <v>60</v>
      </c>
      <c r="B31" s="5">
        <v>200000</v>
      </c>
      <c r="C31" s="6">
        <v>30</v>
      </c>
      <c r="D31" s="6">
        <f t="shared" si="2"/>
        <v>259200000000</v>
      </c>
      <c r="E31" s="2">
        <f t="shared" si="15"/>
        <v>247192.3828125</v>
      </c>
      <c r="F31" s="46">
        <f t="shared" ref="F31:G37" si="18">E31/1024</f>
        <v>241.39881134033203</v>
      </c>
      <c r="G31" s="46">
        <f t="shared" si="18"/>
        <v>0.235741026699543</v>
      </c>
      <c r="H31" s="46">
        <v>300</v>
      </c>
      <c r="I31" s="2">
        <f t="shared" si="4"/>
        <v>5.5879354476928711E-2</v>
      </c>
      <c r="J31" s="2">
        <v>600</v>
      </c>
      <c r="K31" s="2">
        <f t="shared" si="5"/>
        <v>4.71482053399086</v>
      </c>
      <c r="L31" s="2">
        <f t="shared" si="6"/>
        <v>7.8580342233181E-2</v>
      </c>
    </row>
    <row r="32" spans="1:12">
      <c r="A32" s="5">
        <v>60</v>
      </c>
      <c r="B32" s="5">
        <v>400000</v>
      </c>
      <c r="C32" s="6">
        <v>30</v>
      </c>
      <c r="D32" s="6">
        <f t="shared" si="2"/>
        <v>518400000000</v>
      </c>
      <c r="E32" s="2">
        <f t="shared" si="15"/>
        <v>494384.765625</v>
      </c>
      <c r="F32" s="46">
        <f t="shared" si="18"/>
        <v>482.79762268066406</v>
      </c>
      <c r="G32" s="46">
        <f t="shared" si="18"/>
        <v>0.471482053399086</v>
      </c>
      <c r="H32" s="46">
        <v>300</v>
      </c>
      <c r="I32" s="2">
        <f t="shared" si="4"/>
        <v>0.11175870895385742</v>
      </c>
      <c r="J32" s="2">
        <v>600</v>
      </c>
      <c r="K32" s="2">
        <f t="shared" si="5"/>
        <v>9.42964106798172</v>
      </c>
      <c r="L32" s="2">
        <f t="shared" si="6"/>
        <v>0.157160684466362</v>
      </c>
    </row>
    <row r="33" spans="1:12">
      <c r="A33" s="5">
        <v>60</v>
      </c>
      <c r="B33" s="5">
        <v>800000</v>
      </c>
      <c r="C33" s="6">
        <v>30</v>
      </c>
      <c r="D33" s="6">
        <f t="shared" ref="D33:D37" si="19">(60/A33)*60*24*30*C33*B33</f>
        <v>1036800000000</v>
      </c>
      <c r="E33" s="2">
        <f t="shared" si="15"/>
        <v>988769.53125</v>
      </c>
      <c r="F33" s="46">
        <f t="shared" si="18"/>
        <v>965.59524536132813</v>
      </c>
      <c r="G33" s="46">
        <f t="shared" si="18"/>
        <v>0.942964106798172</v>
      </c>
      <c r="H33" s="46">
        <v>300</v>
      </c>
      <c r="I33" s="2">
        <f t="shared" ref="I33:I37" si="20">H33*B33/1024/1024/1024</f>
        <v>0.22351741790771484</v>
      </c>
      <c r="J33" s="2">
        <v>600</v>
      </c>
      <c r="K33" s="2">
        <f t="shared" ref="K33:K37" si="21">(60/A33)*60*24*30*J33*B33/1024/1024/1024/1024</f>
        <v>18.85928213596344</v>
      </c>
      <c r="L33" s="2">
        <f t="shared" ref="L33:L37" si="22">J33*B33*24*30/1024/1024/1024/1024</f>
        <v>0.314321368932724</v>
      </c>
    </row>
    <row r="34" spans="1:12">
      <c r="A34" s="5">
        <v>60</v>
      </c>
      <c r="B34" s="5">
        <v>1000000</v>
      </c>
      <c r="C34" s="6">
        <v>30</v>
      </c>
      <c r="D34" s="6">
        <f t="shared" si="19"/>
        <v>1296000000000</v>
      </c>
      <c r="E34" s="2">
        <f t="shared" si="15"/>
        <v>1235961.9140625</v>
      </c>
      <c r="F34" s="46">
        <f t="shared" si="18"/>
        <v>1206.9940567016602</v>
      </c>
      <c r="G34" s="46">
        <f t="shared" si="18"/>
        <v>1.178705133497715</v>
      </c>
      <c r="H34" s="46">
        <v>300</v>
      </c>
      <c r="I34" s="2">
        <f t="shared" si="20"/>
        <v>0.27939677238464355</v>
      </c>
      <c r="J34" s="2">
        <v>600</v>
      </c>
      <c r="K34" s="2">
        <f t="shared" si="21"/>
        <v>23.5741026699543</v>
      </c>
      <c r="L34" s="2">
        <f t="shared" si="22"/>
        <v>0.392901711165905</v>
      </c>
    </row>
    <row r="35" spans="1:12">
      <c r="A35" s="5">
        <v>60</v>
      </c>
      <c r="B35" s="5">
        <v>1500000</v>
      </c>
      <c r="C35" s="6">
        <v>30</v>
      </c>
      <c r="D35" s="6">
        <f t="shared" si="19"/>
        <v>1944000000000</v>
      </c>
      <c r="E35" s="2">
        <f t="shared" si="15"/>
        <v>1853942.87109375</v>
      </c>
      <c r="F35" s="46">
        <f t="shared" si="18"/>
        <v>1810.4910850524902</v>
      </c>
      <c r="G35" s="46">
        <f t="shared" si="18"/>
        <v>1.7680577002465725</v>
      </c>
      <c r="H35" s="46">
        <v>300</v>
      </c>
      <c r="I35" s="2">
        <f t="shared" si="20"/>
        <v>0.41909515857696533</v>
      </c>
      <c r="J35" s="2">
        <v>600</v>
      </c>
      <c r="K35" s="2">
        <f t="shared" si="21"/>
        <v>35.36115400493145</v>
      </c>
      <c r="L35" s="2">
        <f t="shared" si="22"/>
        <v>0.5893525667488575</v>
      </c>
    </row>
    <row r="36" spans="1:12" s="61" customFormat="1">
      <c r="A36" s="59">
        <v>60</v>
      </c>
      <c r="B36" s="59">
        <v>2000000</v>
      </c>
      <c r="C36" s="60">
        <v>30</v>
      </c>
      <c r="D36" s="60">
        <f t="shared" si="19"/>
        <v>2592000000000</v>
      </c>
      <c r="E36" s="61">
        <f t="shared" si="15"/>
        <v>2471923.828125</v>
      </c>
      <c r="F36" s="62">
        <f t="shared" si="18"/>
        <v>2413.9881134033203</v>
      </c>
      <c r="G36" s="62">
        <f t="shared" si="18"/>
        <v>2.35741026699543</v>
      </c>
      <c r="H36" s="62">
        <v>300</v>
      </c>
      <c r="I36" s="61">
        <f t="shared" si="20"/>
        <v>0.55879354476928711</v>
      </c>
      <c r="J36" s="61">
        <v>600</v>
      </c>
      <c r="K36" s="61">
        <f t="shared" si="21"/>
        <v>47.1482053399086</v>
      </c>
      <c r="L36" s="61">
        <f t="shared" si="22"/>
        <v>0.78580342233181</v>
      </c>
    </row>
    <row r="37" spans="1:12" s="61" customFormat="1">
      <c r="A37" s="59">
        <v>60</v>
      </c>
      <c r="B37" s="59">
        <v>3000000</v>
      </c>
      <c r="C37" s="60">
        <v>30</v>
      </c>
      <c r="D37" s="60">
        <f t="shared" si="19"/>
        <v>3888000000000</v>
      </c>
      <c r="E37" s="61">
        <f t="shared" si="15"/>
        <v>3707885.7421875</v>
      </c>
      <c r="F37" s="62">
        <f t="shared" si="18"/>
        <v>3620.9821701049805</v>
      </c>
      <c r="G37" s="62">
        <f t="shared" si="18"/>
        <v>3.536115400493145</v>
      </c>
      <c r="H37" s="62">
        <v>300</v>
      </c>
      <c r="I37" s="61">
        <f t="shared" si="20"/>
        <v>0.83819031715393066</v>
      </c>
      <c r="J37" s="61">
        <v>600</v>
      </c>
      <c r="K37" s="61">
        <f t="shared" si="21"/>
        <v>70.7223080098629</v>
      </c>
      <c r="L37" s="61">
        <f t="shared" si="22"/>
        <v>1.178705133497715</v>
      </c>
    </row>
  </sheetData>
  <mergeCells count="4">
    <mergeCell ref="A1:G1"/>
    <mergeCell ref="A2:G2"/>
    <mergeCell ref="H4:H15"/>
    <mergeCell ref="A17:L17"/>
  </mergeCells>
  <phoneticPr fontId="5" type="noConversion"/>
  <dataValidations count="1">
    <dataValidation type="custom" allowBlank="1" showInputMessage="1" showErrorMessage="1" sqref="JB65457 SX65457 ACT65457 AMP65457 AWL65457 BGH65457 BQD65457 BZZ65457 CJV65457 CTR65457 DDN65457 DNJ65457 DXF65457 EHB65457 EQX65457 FAT65457 FKP65457 FUL65457 GEH65457 GOD65457 GXZ65457 HHV65457 HRR65457 IBN65457 ILJ65457 IVF65457 JFB65457 JOX65457 JYT65457 KIP65457 KSL65457 LCH65457 LMD65457 LVZ65457 MFV65457 MPR65457 MZN65457 NJJ65457 NTF65457 ODB65457 OMX65457 OWT65457 PGP65457 PQL65457 QAH65457 QKD65457 QTZ65457 RDV65457 RNR65457 RXN65457 SHJ65457 SRF65457 TBB65457 TKX65457 TUT65457 UEP65457 UOL65457 UYH65457 VID65457 VRZ65457 WBV65457 WLR65457 WVN65457 JB130993 SX130993 ACT130993 AMP130993 AWL130993 BGH130993 BQD130993 BZZ130993 CJV130993 CTR130993 DDN130993 DNJ130993 DXF130993 EHB130993 EQX130993 FAT130993 FKP130993 FUL130993 GEH130993 GOD130993 GXZ130993 HHV130993 HRR130993 IBN130993 ILJ130993 IVF130993 JFB130993 JOX130993 JYT130993 KIP130993 KSL130993 LCH130993 LMD130993 LVZ130993 MFV130993 MPR130993 MZN130993 NJJ130993 NTF130993 ODB130993 OMX130993 OWT130993 PGP130993 PQL130993 QAH130993 QKD130993 QTZ130993 RDV130993 RNR130993 RXN130993 SHJ130993 SRF130993 TBB130993 TKX130993 TUT130993 UEP130993 UOL130993 UYH130993 VID130993 VRZ130993 WBV130993 WLR130993 WVN130993 JB196529 SX196529 ACT196529 AMP196529 AWL196529 BGH196529 BQD196529 BZZ196529 CJV196529 CTR196529 DDN196529 DNJ196529 DXF196529 EHB196529 EQX196529 FAT196529 FKP196529 FUL196529 GEH196529 GOD196529 GXZ196529 HHV196529 HRR196529 IBN196529 ILJ196529 IVF196529 JFB196529 JOX196529 JYT196529 KIP196529 KSL196529 LCH196529 LMD196529 LVZ196529 MFV196529 MPR196529 MZN196529 NJJ196529 NTF196529 ODB196529 OMX196529 OWT196529 PGP196529 PQL196529 QAH196529 QKD196529 QTZ196529 RDV196529 RNR196529 RXN196529 SHJ196529 SRF196529 TBB196529 TKX196529 TUT196529 UEP196529 UOL196529 UYH196529 VID196529 VRZ196529 WBV196529 WLR196529 WVN196529 JB262065 SX262065 ACT262065 AMP262065 AWL262065 BGH262065 BQD262065 BZZ262065 CJV262065 CTR262065 DDN262065 DNJ262065 DXF262065 EHB262065 EQX262065 FAT262065 FKP262065 FUL262065 GEH262065 GOD262065 GXZ262065 HHV262065 HRR262065 IBN262065 ILJ262065 IVF262065 JFB262065 JOX262065 JYT262065 KIP262065 KSL262065 LCH262065 LMD262065 LVZ262065 MFV262065 MPR262065 MZN262065 NJJ262065 NTF262065 ODB262065 OMX262065 OWT262065 PGP262065 PQL262065 QAH262065 QKD262065 QTZ262065 RDV262065 RNR262065 RXN262065 SHJ262065 SRF262065 TBB262065 TKX262065 TUT262065 UEP262065 UOL262065 UYH262065 VID262065 VRZ262065 WBV262065 WLR262065 WVN262065 JB327601 SX327601 ACT327601 AMP327601 AWL327601 BGH327601 BQD327601 BZZ327601 CJV327601 CTR327601 DDN327601 DNJ327601 DXF327601 EHB327601 EQX327601 FAT327601 FKP327601 FUL327601 GEH327601 GOD327601 GXZ327601 HHV327601 HRR327601 IBN327601 ILJ327601 IVF327601 JFB327601 JOX327601 JYT327601 KIP327601 KSL327601 LCH327601 LMD327601 LVZ327601 MFV327601 MPR327601 MZN327601 NJJ327601 NTF327601 ODB327601 OMX327601 OWT327601 PGP327601 PQL327601 QAH327601 QKD327601 QTZ327601 RDV327601 RNR327601 RXN327601 SHJ327601 SRF327601 TBB327601 TKX327601 TUT327601 UEP327601 UOL327601 UYH327601 VID327601 VRZ327601 WBV327601 WLR327601 WVN327601 JB393137 SX393137 ACT393137 AMP393137 AWL393137 BGH393137 BQD393137 BZZ393137 CJV393137 CTR393137 DDN393137 DNJ393137 DXF393137 EHB393137 EQX393137 FAT393137 FKP393137 FUL393137 GEH393137 GOD393137 GXZ393137 HHV393137 HRR393137 IBN393137 ILJ393137 IVF393137 JFB393137 JOX393137 JYT393137 KIP393137 KSL393137 LCH393137 LMD393137 LVZ393137 MFV393137 MPR393137 MZN393137 NJJ393137 NTF393137 ODB393137 OMX393137 OWT393137 PGP393137 PQL393137 QAH393137 QKD393137 QTZ393137 RDV393137 RNR393137 RXN393137 SHJ393137 SRF393137 TBB393137 TKX393137 TUT393137 UEP393137 UOL393137 UYH393137 VID393137 VRZ393137 WBV393137 WLR393137 WVN393137 JB458673 SX458673 ACT458673 AMP458673 AWL458673 BGH458673 BQD458673 BZZ458673 CJV458673 CTR458673 DDN458673 DNJ458673 DXF458673 EHB458673 EQX458673 FAT458673 FKP458673 FUL458673 GEH458673 GOD458673 GXZ458673 HHV458673 HRR458673 IBN458673 ILJ458673 IVF458673 JFB458673 JOX458673 JYT458673 KIP458673 KSL458673 LCH458673 LMD458673 LVZ458673 MFV458673 MPR458673 MZN458673 NJJ458673 NTF458673 ODB458673 OMX458673 OWT458673 PGP458673 PQL458673 QAH458673 QKD458673 QTZ458673 RDV458673 RNR458673 RXN458673 SHJ458673 SRF458673 TBB458673 TKX458673 TUT458673 UEP458673 UOL458673 UYH458673 VID458673 VRZ458673 WBV458673 WLR458673 WVN458673 JB524209 SX524209 ACT524209 AMP524209 AWL524209 BGH524209 BQD524209 BZZ524209 CJV524209 CTR524209 DDN524209 DNJ524209 DXF524209 EHB524209 EQX524209 FAT524209 FKP524209 FUL524209 GEH524209 GOD524209 GXZ524209 HHV524209 HRR524209 IBN524209 ILJ524209 IVF524209 JFB524209 JOX524209 JYT524209 KIP524209 KSL524209 LCH524209 LMD524209 LVZ524209 MFV524209 MPR524209 MZN524209 NJJ524209 NTF524209 ODB524209 OMX524209 OWT524209 PGP524209 PQL524209 QAH524209 QKD524209 QTZ524209 RDV524209 RNR524209 RXN524209 SHJ524209 SRF524209 TBB524209 TKX524209 TUT524209 UEP524209 UOL524209 UYH524209 VID524209 VRZ524209 WBV524209 WLR524209 WVN524209 JB589745 SX589745 ACT589745 AMP589745 AWL589745 BGH589745 BQD589745 BZZ589745 CJV589745 CTR589745 DDN589745 DNJ589745 DXF589745 EHB589745 EQX589745 FAT589745 FKP589745 FUL589745 GEH589745 GOD589745 GXZ589745 HHV589745 HRR589745 IBN589745 ILJ589745 IVF589745 JFB589745 JOX589745 JYT589745 KIP589745 KSL589745 LCH589745 LMD589745 LVZ589745 MFV589745 MPR589745 MZN589745 NJJ589745 NTF589745 ODB589745 OMX589745 OWT589745 PGP589745 PQL589745 QAH589745 QKD589745 QTZ589745 RDV589745 RNR589745 RXN589745 SHJ589745 SRF589745 TBB589745 TKX589745 TUT589745 UEP589745 UOL589745 UYH589745 VID589745 VRZ589745 WBV589745 WLR589745 WVN589745 JB655281 SX655281 ACT655281 AMP655281 AWL655281 BGH655281 BQD655281 BZZ655281 CJV655281 CTR655281 DDN655281 DNJ655281 DXF655281 EHB655281 EQX655281 FAT655281 FKP655281 FUL655281 GEH655281 GOD655281 GXZ655281 HHV655281 HRR655281 IBN655281 ILJ655281 IVF655281 JFB655281 JOX655281 JYT655281 KIP655281 KSL655281 LCH655281 LMD655281 LVZ655281 MFV655281 MPR655281 MZN655281 NJJ655281 NTF655281 ODB655281 OMX655281 OWT655281 PGP655281 PQL655281 QAH655281 QKD655281 QTZ655281 RDV655281 RNR655281 RXN655281 SHJ655281 SRF655281 TBB655281 TKX655281 TUT655281 UEP655281 UOL655281 UYH655281 VID655281 VRZ655281 WBV655281 WLR655281 WVN655281 JB720817 SX720817 ACT720817 AMP720817 AWL720817 BGH720817 BQD720817 BZZ720817 CJV720817 CTR720817 DDN720817 DNJ720817 DXF720817 EHB720817 EQX720817 FAT720817 FKP720817 FUL720817 GEH720817 GOD720817 GXZ720817 HHV720817 HRR720817 IBN720817 ILJ720817 IVF720817 JFB720817 JOX720817 JYT720817 KIP720817 KSL720817 LCH720817 LMD720817 LVZ720817 MFV720817 MPR720817 MZN720817 NJJ720817 NTF720817 ODB720817 OMX720817 OWT720817 PGP720817 PQL720817 QAH720817 QKD720817 QTZ720817 RDV720817 RNR720817 RXN720817 SHJ720817 SRF720817 TBB720817 TKX720817 TUT720817 UEP720817 UOL720817 UYH720817 VID720817 VRZ720817 WBV720817 WLR720817 WVN720817 JB786353 SX786353 ACT786353 AMP786353 AWL786353 BGH786353 BQD786353 BZZ786353 CJV786353 CTR786353 DDN786353 DNJ786353 DXF786353 EHB786353 EQX786353 FAT786353 FKP786353 FUL786353 GEH786353 GOD786353 GXZ786353 HHV786353 HRR786353 IBN786353 ILJ786353 IVF786353 JFB786353 JOX786353 JYT786353 KIP786353 KSL786353 LCH786353 LMD786353 LVZ786353 MFV786353 MPR786353 MZN786353 NJJ786353 NTF786353 ODB786353 OMX786353 OWT786353 PGP786353 PQL786353 QAH786353 QKD786353 QTZ786353 RDV786353 RNR786353 RXN786353 SHJ786353 SRF786353 TBB786353 TKX786353 TUT786353 UEP786353 UOL786353 UYH786353 VID786353 VRZ786353 WBV786353 WLR786353 WVN786353 JB851889 SX851889 ACT851889 AMP851889 AWL851889 BGH851889 BQD851889 BZZ851889 CJV851889 CTR851889 DDN851889 DNJ851889 DXF851889 EHB851889 EQX851889 FAT851889 FKP851889 FUL851889 GEH851889 GOD851889 GXZ851889 HHV851889 HRR851889 IBN851889 ILJ851889 IVF851889 JFB851889 JOX851889 JYT851889 KIP851889 KSL851889 LCH851889 LMD851889 LVZ851889 MFV851889 MPR851889 MZN851889 NJJ851889 NTF851889 ODB851889 OMX851889 OWT851889 PGP851889 PQL851889 QAH851889 QKD851889 QTZ851889 RDV851889 RNR851889 RXN851889 SHJ851889 SRF851889 TBB851889 TKX851889 TUT851889 UEP851889 UOL851889 UYH851889 VID851889 VRZ851889 WBV851889 WLR851889 WVN851889 JB917425 SX917425 ACT917425 AMP917425 AWL917425 BGH917425 BQD917425 BZZ917425 CJV917425 CTR917425 DDN917425 DNJ917425 DXF917425 EHB917425 EQX917425 FAT917425 FKP917425 FUL917425 GEH917425 GOD917425 GXZ917425 HHV917425 HRR917425 IBN917425 ILJ917425 IVF917425 JFB917425 JOX917425 JYT917425 KIP917425 KSL917425 LCH917425 LMD917425 LVZ917425 MFV917425 MPR917425 MZN917425 NJJ917425 NTF917425 ODB917425 OMX917425 OWT917425 PGP917425 PQL917425 QAH917425 QKD917425 QTZ917425 RDV917425 RNR917425 RXN917425 SHJ917425 SRF917425 TBB917425 TKX917425 TUT917425 UEP917425 UOL917425 UYH917425 VID917425 VRZ917425 WBV917425 WLR917425 WVN917425 JB982961 SX982961 ACT982961 AMP982961 AWL982961 BGH982961 BQD982961 BZZ982961 CJV982961 CTR982961 DDN982961 DNJ982961 DXF982961 EHB982961 EQX982961 FAT982961 FKP982961 FUL982961 GEH982961 GOD982961 GXZ982961 HHV982961 HRR982961 IBN982961 ILJ982961 IVF982961 JFB982961 JOX982961 JYT982961 KIP982961 KSL982961 LCH982961 LMD982961 LVZ982961 MFV982961 MPR982961 MZN982961 NJJ982961 NTF982961 ODB982961 OMX982961 OWT982961 PGP982961 PQL982961 QAH982961 QKD982961 QTZ982961 RDV982961 RNR982961 RXN982961 SHJ982961 SRF982961 TBB982961 TKX982961 TUT982961 UEP982961 UOL982961 UYH982961 VID982961 VRZ982961 WBV982961 WLR982961 WVN982961">
      <formula1>0.08</formula1>
    </dataValidation>
  </dataValidations>
  <pageMargins left="0.69930555555555596" right="0.69930555555555596" top="0.75" bottom="0.75" header="0.3" footer="0.3"/>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
  <sheetViews>
    <sheetView zoomScaleNormal="100" workbookViewId="0">
      <selection activeCell="L21" sqref="L21"/>
    </sheetView>
  </sheetViews>
  <sheetFormatPr defaultRowHeight="12.75"/>
  <sheetData/>
  <phoneticPr fontId="5" type="noConversion"/>
  <pageMargins left="0.7" right="0.7" top="0.75" bottom="0.75" header="0.3" footer="0.3"/>
  <pageSetup paperSize="9" orientation="portrait" r:id="rId1"/>
  <drawing r:id="rId2"/>
  <legacyDrawing r:id="rId3"/>
  <oleObjects>
    <mc:AlternateContent xmlns:mc="http://schemas.openxmlformats.org/markup-compatibility/2006">
      <mc:Choice Requires="x14">
        <oleObject progId="Visio.Drawing.11" shapeId="3075" r:id="rId4">
          <objectPr defaultSize="0" r:id="rId5">
            <anchor moveWithCells="1">
              <from>
                <xdr:col>1</xdr:col>
                <xdr:colOff>152400</xdr:colOff>
                <xdr:row>1</xdr:row>
                <xdr:rowOff>123825</xdr:rowOff>
              </from>
              <to>
                <xdr:col>7</xdr:col>
                <xdr:colOff>142875</xdr:colOff>
                <xdr:row>32</xdr:row>
                <xdr:rowOff>19050</xdr:rowOff>
              </to>
            </anchor>
          </objectPr>
        </oleObject>
      </mc:Choice>
      <mc:Fallback>
        <oleObject progId="Visio.Drawing.11" shapeId="3075"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首页</vt:lpstr>
      <vt:lpstr>带宽和存储数据量</vt:lpstr>
      <vt:lpstr>建议存储策略</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陈吟靓20130329制定V1.0</dc:title>
  <dc:creator>chenyl</dc:creator>
  <cp:lastModifiedBy>zf</cp:lastModifiedBy>
  <dcterms:created xsi:type="dcterms:W3CDTF">2014-05-20T14:54:00Z</dcterms:created>
  <dcterms:modified xsi:type="dcterms:W3CDTF">2014-07-31T03:21:17Z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2052-9.1.0.4716</vt:lpwstr>
  </property>
</Properties>
</file>