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汉威\智能家居\项目验收\更改文件\"/>
    </mc:Choice>
  </mc:AlternateContent>
  <bookViews>
    <workbookView xWindow="0" yWindow="0" windowWidth="15600" windowHeight="10350" activeTab="1"/>
  </bookViews>
  <sheets>
    <sheet name="首页" sheetId="1" r:id="rId1"/>
    <sheet name="1.项目概况及结果会签" sheetId="2" r:id="rId2"/>
    <sheet name="2.工作量评估明细" sheetId="3" r:id="rId3"/>
    <sheet name="3.研发成本" sheetId="4" r:id="rId4"/>
    <sheet name="4.技术支持服务" sheetId="5" r:id="rId5"/>
  </sheets>
  <definedNames>
    <definedName name="_Toc241017399" localSheetId="2">'2.工作量评估明细'!#REF!</definedName>
    <definedName name="_xlnm.Print_Area" localSheetId="3">'3.研发成本'!$A$1:$I$65</definedName>
    <definedName name="_xlnm.Print_Titles" localSheetId="2">'2.工作量评估明细'!$3:3</definedName>
  </definedNames>
  <calcPr calcId="152511"/>
</workbook>
</file>

<file path=xl/calcChain.xml><?xml version="1.0" encoding="utf-8"?>
<calcChain xmlns="http://schemas.openxmlformats.org/spreadsheetml/2006/main">
  <c r="H17" i="4" l="1"/>
  <c r="H46" i="4"/>
  <c r="H45" i="4"/>
  <c r="H50" i="4" l="1"/>
  <c r="H49" i="4" l="1"/>
  <c r="H47" i="4" l="1"/>
  <c r="D51" i="4" s="1"/>
  <c r="D10" i="4" s="1"/>
  <c r="H28" i="4" l="1"/>
  <c r="H27" i="4"/>
  <c r="H21" i="4"/>
  <c r="H22" i="4"/>
  <c r="H19" i="4"/>
  <c r="F31" i="3" l="1"/>
  <c r="F32" i="3" s="1"/>
  <c r="E37" i="4" l="1"/>
  <c r="E31" i="3" l="1"/>
  <c r="M50" i="5" l="1"/>
  <c r="M49" i="5"/>
  <c r="M48" i="5"/>
  <c r="M47" i="5"/>
  <c r="M45" i="5"/>
  <c r="M44" i="5"/>
  <c r="M43" i="5"/>
  <c r="M41" i="5"/>
  <c r="M40" i="5"/>
  <c r="M38" i="5"/>
  <c r="M37" i="5"/>
  <c r="M36" i="5"/>
  <c r="M35" i="5"/>
  <c r="M34" i="5"/>
  <c r="M32" i="5"/>
  <c r="M31" i="5"/>
  <c r="M30" i="5"/>
  <c r="M28" i="5"/>
  <c r="H57" i="4"/>
  <c r="H56" i="4"/>
  <c r="H55" i="4"/>
  <c r="H54" i="4"/>
  <c r="H41" i="4"/>
  <c r="F40" i="4"/>
  <c r="H40" i="4" s="1"/>
  <c r="H39" i="4"/>
  <c r="H38" i="4"/>
  <c r="H37" i="4"/>
  <c r="H36" i="4"/>
  <c r="H35" i="4"/>
  <c r="H26" i="4"/>
  <c r="H25" i="4"/>
  <c r="H24" i="4"/>
  <c r="H23" i="4"/>
  <c r="H20" i="4"/>
  <c r="H18" i="4"/>
  <c r="D29" i="4" s="1"/>
  <c r="F33" i="4" s="1"/>
  <c r="B2" i="2"/>
  <c r="D58" i="4" l="1"/>
  <c r="D11" i="4" s="1"/>
  <c r="M51" i="5"/>
  <c r="E32" i="3" l="1"/>
  <c r="F32" i="4" l="1"/>
  <c r="H32" i="4" s="1"/>
  <c r="D8" i="4"/>
  <c r="F34" i="4"/>
  <c r="H34" i="4" s="1"/>
  <c r="H33" i="4" l="1"/>
  <c r="D42" i="4" s="1"/>
  <c r="D9" i="4" l="1"/>
  <c r="F61" i="4"/>
  <c r="H61" i="4" s="1"/>
  <c r="D62" i="4" s="1"/>
  <c r="D63" i="4" l="1"/>
  <c r="D12" i="4"/>
  <c r="D13" i="4"/>
</calcChain>
</file>

<file path=xl/comments1.xml><?xml version="1.0" encoding="utf-8"?>
<comments xmlns="http://schemas.openxmlformats.org/spreadsheetml/2006/main">
  <authors>
    <author>XIAO</author>
  </authors>
  <commentList>
    <comment ref="M40" authorId="0" shapeId="0">
      <text>
        <r>
          <rPr>
            <sz val="9"/>
            <color indexed="81"/>
            <rFont val="宋体"/>
            <family val="3"/>
            <charset val="134"/>
          </rPr>
          <t xml:space="preserve">按现场服务加乘系数20%
</t>
        </r>
      </text>
    </comment>
    <comment ref="L47" authorId="0" shapeId="0">
      <text>
        <r>
          <rPr>
            <sz val="9"/>
            <color indexed="81"/>
            <rFont val="宋体"/>
            <family val="3"/>
            <charset val="134"/>
          </rPr>
          <t>需求数量，单一需求的UCP数量不得大于10，以上的按复杂程度加乘</t>
        </r>
      </text>
    </comment>
    <comment ref="L48" authorId="0" shapeId="0">
      <text>
        <r>
          <rPr>
            <sz val="9"/>
            <color indexed="81"/>
            <rFont val="宋体"/>
            <family val="3"/>
            <charset val="134"/>
          </rPr>
          <t xml:space="preserve">需求数量，单一需求的UCP不得大于10，超过按复杂度加乘操作
</t>
        </r>
      </text>
    </comment>
  </commentList>
</comments>
</file>

<file path=xl/sharedStrings.xml><?xml version="1.0" encoding="utf-8"?>
<sst xmlns="http://schemas.openxmlformats.org/spreadsheetml/2006/main" count="359" uniqueCount="290">
  <si>
    <t>汉威电子研究院软件中心</t>
  </si>
  <si>
    <t>文档属性</t>
  </si>
  <si>
    <t>文件状态</t>
  </si>
  <si>
    <t>文档编号</t>
  </si>
  <si>
    <t>【  】初稿</t>
  </si>
  <si>
    <t>文档版本</t>
  </si>
  <si>
    <t>【√】发布</t>
  </si>
  <si>
    <t>批准人</t>
  </si>
  <si>
    <t>【  】修订</t>
  </si>
  <si>
    <t>生效时间</t>
  </si>
  <si>
    <t>版本历史记录</t>
  </si>
  <si>
    <t>版本</t>
  </si>
  <si>
    <t>制定者</t>
  </si>
  <si>
    <t>修订时间</t>
  </si>
  <si>
    <t>更改内容/更改申请单</t>
  </si>
  <si>
    <t>审核人</t>
  </si>
  <si>
    <t>审核意见</t>
  </si>
  <si>
    <t>首次编写</t>
  </si>
  <si>
    <t>1.项目概况</t>
  </si>
  <si>
    <t>项目名称</t>
  </si>
  <si>
    <t>智能家居</t>
  </si>
  <si>
    <t>项目编号</t>
  </si>
  <si>
    <t>项目经理</t>
  </si>
  <si>
    <t>曾凡</t>
  </si>
  <si>
    <t>项目类型</t>
  </si>
  <si>
    <t>项目承建单位</t>
  </si>
  <si>
    <t>项目起止时间</t>
  </si>
  <si>
    <t>项目简述</t>
  </si>
  <si>
    <t>项目质量/技术要求</t>
  </si>
  <si>
    <t>2.评估结果</t>
  </si>
  <si>
    <t>项目自报工作量
（人月）</t>
  </si>
  <si>
    <t>评估后工作量
（人月）</t>
  </si>
  <si>
    <t>存在问题说明</t>
  </si>
  <si>
    <t>评估结论</t>
  </si>
  <si>
    <t>备注</t>
  </si>
  <si>
    <t>3.评估专家组评估确认</t>
  </si>
  <si>
    <t>4.资料存档</t>
  </si>
  <si>
    <t>提交时间</t>
  </si>
  <si>
    <t>接收人</t>
  </si>
  <si>
    <t>项目工作量评估表</t>
  </si>
  <si>
    <t>单位人月天数（天）</t>
  </si>
  <si>
    <t>一级任务/模块</t>
  </si>
  <si>
    <t>二级任务/子模块</t>
  </si>
  <si>
    <t>子任务/功能点</t>
  </si>
  <si>
    <t>说明</t>
  </si>
  <si>
    <t>项目经理预估工作量（人日）</t>
  </si>
  <si>
    <t>评估后工作量
(人日)</t>
  </si>
  <si>
    <t>合计（人日）：</t>
  </si>
  <si>
    <t>合计（人月）：</t>
  </si>
  <si>
    <t>研发成本评估</t>
  </si>
  <si>
    <t>客户名称：</t>
  </si>
  <si>
    <t>汉威电子软件中心</t>
  </si>
  <si>
    <r>
      <rPr>
        <sz val="10"/>
        <rFont val="宋体"/>
        <family val="3"/>
        <charset val="134"/>
      </rPr>
      <t>项</t>
    </r>
    <r>
      <rPr>
        <sz val="10"/>
        <rFont val="宋体"/>
        <family val="3"/>
        <charset val="134"/>
      </rPr>
      <t>目名称：</t>
    </r>
  </si>
  <si>
    <r>
      <rPr>
        <sz val="10"/>
        <color indexed="8"/>
        <rFont val="宋体"/>
        <family val="3"/>
        <charset val="134"/>
      </rPr>
      <t>报价日</t>
    </r>
    <r>
      <rPr>
        <sz val="10"/>
        <color indexed="8"/>
        <rFont val="宋体"/>
        <family val="3"/>
        <charset val="134"/>
      </rPr>
      <t>期：</t>
    </r>
  </si>
  <si>
    <t>建设周期：</t>
  </si>
  <si>
    <t>月</t>
  </si>
  <si>
    <t>汇总成本表</t>
  </si>
  <si>
    <t>No.</t>
  </si>
  <si>
    <t>项目</t>
  </si>
  <si>
    <t>成本报价</t>
  </si>
  <si>
    <t>（一）</t>
  </si>
  <si>
    <t>人力成本</t>
  </si>
  <si>
    <t>（二）</t>
  </si>
  <si>
    <t>公共费用</t>
  </si>
  <si>
    <t>（三）</t>
  </si>
  <si>
    <t>外购件费用</t>
  </si>
  <si>
    <t>（四）</t>
  </si>
  <si>
    <t>服务成本</t>
  </si>
  <si>
    <t>单独核算成本</t>
  </si>
  <si>
    <t>（五）</t>
  </si>
  <si>
    <t>管理成本</t>
  </si>
  <si>
    <t>合计（人民币：元）</t>
  </si>
  <si>
    <t>分项成本清单</t>
  </si>
  <si>
    <r>
      <rPr>
        <b/>
        <sz val="10"/>
        <rFont val="Arial"/>
        <family val="2"/>
        <charset val="134"/>
      </rPr>
      <t>(</t>
    </r>
    <r>
      <rPr>
        <b/>
        <sz val="10"/>
        <rFont val="宋体"/>
        <family val="3"/>
        <charset val="134"/>
      </rPr>
      <t>一</t>
    </r>
    <r>
      <rPr>
        <b/>
        <sz val="10"/>
        <rFont val="Arial"/>
        <family val="2"/>
        <charset val="134"/>
      </rPr>
      <t>)</t>
    </r>
    <r>
      <rPr>
        <b/>
        <sz val="10"/>
        <rFont val="宋体"/>
        <family val="3"/>
        <charset val="134"/>
      </rPr>
      <t>人力成本报价</t>
    </r>
  </si>
  <si>
    <r>
      <rPr>
        <b/>
        <sz val="10"/>
        <rFont val="宋体"/>
        <family val="3"/>
        <charset val="134"/>
      </rPr>
      <t>名</t>
    </r>
    <r>
      <rPr>
        <b/>
        <sz val="10"/>
        <rFont val="Arial"/>
        <family val="2"/>
        <charset val="134"/>
      </rPr>
      <t xml:space="preserve">  </t>
    </r>
    <r>
      <rPr>
        <b/>
        <sz val="10"/>
        <rFont val="宋体"/>
        <family val="3"/>
        <charset val="134"/>
      </rPr>
      <t>称</t>
    </r>
  </si>
  <si>
    <t>单位</t>
  </si>
  <si>
    <t>数量</t>
  </si>
  <si>
    <t>成本单价</t>
  </si>
  <si>
    <t>参与权重</t>
  </si>
  <si>
    <t>合计</t>
  </si>
  <si>
    <t>1-</t>
  </si>
  <si>
    <t>人月</t>
  </si>
  <si>
    <t>2-</t>
  </si>
  <si>
    <t>3-</t>
  </si>
  <si>
    <t>4-</t>
  </si>
  <si>
    <t>5-</t>
  </si>
  <si>
    <t>6-</t>
  </si>
  <si>
    <t>7-</t>
  </si>
  <si>
    <t>8-</t>
  </si>
  <si>
    <t>9-</t>
  </si>
  <si>
    <t>10-</t>
  </si>
  <si>
    <t>11-</t>
  </si>
  <si>
    <t>小计(人民币)</t>
  </si>
  <si>
    <r>
      <rPr>
        <b/>
        <sz val="10"/>
        <rFont val="Arial"/>
        <family val="2"/>
        <charset val="134"/>
      </rPr>
      <t>(</t>
    </r>
    <r>
      <rPr>
        <b/>
        <sz val="10"/>
        <rFont val="宋体"/>
        <family val="3"/>
        <charset val="134"/>
      </rPr>
      <t>二</t>
    </r>
    <r>
      <rPr>
        <b/>
        <sz val="10"/>
        <rFont val="Arial"/>
        <family val="2"/>
        <charset val="134"/>
      </rPr>
      <t>)</t>
    </r>
    <r>
      <rPr>
        <b/>
        <sz val="10"/>
        <rFont val="宋体"/>
        <family val="3"/>
        <charset val="134"/>
      </rPr>
      <t>公共费用</t>
    </r>
  </si>
  <si>
    <t>工会经费</t>
  </si>
  <si>
    <t>公司费用，按工资2%计提</t>
  </si>
  <si>
    <t>福利费</t>
  </si>
  <si>
    <t>公司费用，按工资14%计提</t>
  </si>
  <si>
    <t>职教费</t>
  </si>
  <si>
    <t>公司费用，按工资2.5%计提</t>
  </si>
  <si>
    <t>低耗摊销</t>
  </si>
  <si>
    <t>无形资产摊销</t>
  </si>
  <si>
    <t>五险一金</t>
  </si>
  <si>
    <t>公司交纳费用每人659.77</t>
  </si>
  <si>
    <t>折旧费</t>
  </si>
  <si>
    <t>其它费用</t>
  </si>
  <si>
    <t>含水电费、电话费</t>
  </si>
  <si>
    <t>办公场地费</t>
  </si>
  <si>
    <t>20元/平方，总共300平方，</t>
  </si>
  <si>
    <t>培训费</t>
  </si>
  <si>
    <t>小计</t>
  </si>
  <si>
    <t>（三）外购件成本</t>
  </si>
  <si>
    <t>配置</t>
  </si>
  <si>
    <t>产品单价单价</t>
  </si>
  <si>
    <t>iMac UE设计专用一体机</t>
  </si>
  <si>
    <t>台</t>
  </si>
  <si>
    <t>影拓Pro PTM 电子画板</t>
  </si>
  <si>
    <t>（四）服务成本</t>
  </si>
  <si>
    <t>产品目录单价</t>
  </si>
  <si>
    <t>现场技术服务费</t>
  </si>
  <si>
    <t>次</t>
  </si>
  <si>
    <t>不含差旅费（差旅费有业务部门承担）</t>
  </si>
  <si>
    <t>定制开发费</t>
  </si>
  <si>
    <t>人天</t>
  </si>
  <si>
    <t>新增或变更需求等定制费用</t>
  </si>
  <si>
    <t>远程技术服务</t>
  </si>
  <si>
    <t>服务成本按次、天收费</t>
  </si>
  <si>
    <t>（五）管理成本</t>
  </si>
  <si>
    <t>名  称</t>
  </si>
  <si>
    <t>管理费</t>
  </si>
  <si>
    <t>项目预算的15%</t>
  </si>
  <si>
    <t>合计（人民币）</t>
  </si>
  <si>
    <t xml:space="preserve">汉威研究院软件中心技术支持标准 </t>
  </si>
  <si>
    <r>
      <rPr>
        <b/>
        <sz val="10"/>
        <rFont val="Arial"/>
        <family val="2"/>
        <charset val="134"/>
      </rPr>
      <t xml:space="preserve">1.1 </t>
    </r>
    <r>
      <rPr>
        <b/>
        <sz val="10"/>
        <rFont val="宋体"/>
        <family val="3"/>
        <charset val="134"/>
      </rPr>
      <t>定义</t>
    </r>
  </si>
  <si>
    <t>本标准指HW面向客户（公司销售及售后服务相关领域）提供的服务</t>
  </si>
  <si>
    <t>支持分为两种形式：</t>
  </si>
  <si>
    <t xml:space="preserve">  远程技术支持（RTS）是指技术支持工程师通过电话和Internet网络提供支持服务</t>
  </si>
  <si>
    <t xml:space="preserve">  现场技术支持（OTS）是由有HW技术支持认证的工程师到客户现场提供支持服务</t>
  </si>
  <si>
    <t>服务范围包括系统使用支持（局部业务流程咨询）和故障申报</t>
  </si>
  <si>
    <t>不包括服务器支持及发布升级配置相关的内容</t>
  </si>
  <si>
    <t>不包括规模化培训</t>
  </si>
  <si>
    <t>工时按单系统估算</t>
  </si>
  <si>
    <r>
      <rPr>
        <b/>
        <sz val="10"/>
        <rFont val="Arial"/>
        <family val="2"/>
        <charset val="134"/>
      </rPr>
      <t xml:space="preserve">1.2  </t>
    </r>
    <r>
      <rPr>
        <b/>
        <sz val="10"/>
        <rFont val="宋体"/>
        <family val="3"/>
        <charset val="134"/>
      </rPr>
      <t>服务过程</t>
    </r>
  </si>
  <si>
    <t>Step1</t>
  </si>
  <si>
    <r>
      <rPr>
        <sz val="10"/>
        <rFont val="Arial"/>
        <family val="2"/>
        <charset val="134"/>
      </rPr>
      <t>HW</t>
    </r>
    <r>
      <rPr>
        <sz val="10"/>
        <rFont val="Arial"/>
        <family val="2"/>
        <charset val="134"/>
      </rPr>
      <t xml:space="preserve"> </t>
    </r>
    <r>
      <rPr>
        <sz val="10"/>
        <rFont val="宋体"/>
        <family val="3"/>
        <charset val="134"/>
      </rPr>
      <t>向</t>
    </r>
    <r>
      <rPr>
        <sz val="10"/>
        <rFont val="宋体"/>
        <family val="3"/>
        <charset val="134"/>
      </rPr>
      <t>用户公布系统支持中心（</t>
    </r>
    <r>
      <rPr>
        <sz val="10"/>
        <rFont val="Arial"/>
        <family val="2"/>
        <charset val="134"/>
      </rPr>
      <t>SSC</t>
    </r>
    <r>
      <rPr>
        <sz val="10"/>
        <rFont val="宋体"/>
        <family val="3"/>
        <charset val="134"/>
      </rPr>
      <t>）的系统支持电话号码和网络登记主页</t>
    </r>
  </si>
  <si>
    <t>Step2</t>
  </si>
  <si>
    <r>
      <rPr>
        <sz val="10"/>
        <rFont val="宋体"/>
        <family val="3"/>
        <charset val="134"/>
      </rPr>
      <t>用户向</t>
    </r>
    <r>
      <rPr>
        <sz val="10"/>
        <rFont val="Arial"/>
        <family val="2"/>
        <charset val="134"/>
      </rPr>
      <t xml:space="preserve"> </t>
    </r>
    <r>
      <rPr>
        <sz val="10"/>
        <rFont val="宋体"/>
        <family val="3"/>
        <charset val="134"/>
      </rPr>
      <t>技术支持工程师咨询业务操作或申告故障</t>
    </r>
  </si>
  <si>
    <t>Step3</t>
  </si>
  <si>
    <r>
      <rPr>
        <sz val="10"/>
        <rFont val="宋体"/>
        <family val="3"/>
        <charset val="134"/>
      </rPr>
      <t>技术工程师在</t>
    </r>
    <r>
      <rPr>
        <sz val="10"/>
        <rFont val="Arial"/>
        <family val="2"/>
        <charset val="134"/>
      </rPr>
      <t xml:space="preserve"> </t>
    </r>
    <r>
      <rPr>
        <sz val="10"/>
        <rFont val="宋体"/>
        <family val="3"/>
        <charset val="134"/>
      </rPr>
      <t>服务跟踪系统（</t>
    </r>
    <r>
      <rPr>
        <sz val="10"/>
        <rFont val="Arial"/>
        <family val="2"/>
        <charset val="134"/>
      </rPr>
      <t>STS</t>
    </r>
    <r>
      <rPr>
        <sz val="10"/>
        <rFont val="宋体"/>
        <family val="3"/>
        <charset val="134"/>
      </rPr>
      <t>）记录用户咨询事项或问题，并跟踪和反馈给用户</t>
    </r>
  </si>
  <si>
    <t>Step4</t>
  </si>
  <si>
    <t>技术支持工程师根据服务类型和故障等级按预案自行处理或转入二级支持，并跟踪处理过程</t>
  </si>
  <si>
    <t>Step5</t>
  </si>
  <si>
    <r>
      <rPr>
        <sz val="10"/>
        <rFont val="宋体"/>
        <family val="3"/>
        <charset val="134"/>
      </rPr>
      <t>用户对系统功能的改善要求和数据批处理要求</t>
    </r>
    <r>
      <rPr>
        <sz val="10"/>
        <rFont val="Arial"/>
        <family val="2"/>
        <charset val="134"/>
      </rPr>
      <t xml:space="preserve"> </t>
    </r>
    <r>
      <rPr>
        <sz val="10"/>
        <rFont val="宋体"/>
        <family val="3"/>
        <charset val="134"/>
      </rPr>
      <t>需转入功能确认流程和数据处理流程</t>
    </r>
  </si>
  <si>
    <t>Step6</t>
  </si>
  <si>
    <r>
      <rPr>
        <sz val="10"/>
        <rFont val="宋体"/>
        <family val="3"/>
        <charset val="134"/>
      </rPr>
      <t>问题处理完成并得到用户确认后关闭</t>
    </r>
    <r>
      <rPr>
        <sz val="10"/>
        <rFont val="Arial"/>
        <family val="2"/>
        <charset val="134"/>
      </rPr>
      <t xml:space="preserve"> </t>
    </r>
    <r>
      <rPr>
        <sz val="10"/>
        <rFont val="宋体"/>
        <family val="3"/>
        <charset val="134"/>
      </rPr>
      <t>跟踪事项</t>
    </r>
  </si>
  <si>
    <t>Step7</t>
  </si>
  <si>
    <t>按商定周期递交故障报告和月度服务报告</t>
  </si>
  <si>
    <t>1.3 服务内容</t>
  </si>
  <si>
    <t>服务项目</t>
  </si>
  <si>
    <t>前提条件</t>
  </si>
  <si>
    <t>用户等级</t>
  </si>
  <si>
    <t>工时估算（内部）</t>
  </si>
  <si>
    <t>白金</t>
  </si>
  <si>
    <t>金牌</t>
  </si>
  <si>
    <t>银牌</t>
  </si>
  <si>
    <t>操作工时（小时）</t>
  </si>
  <si>
    <t>报告工时（小时）</t>
  </si>
  <si>
    <t>工时估算（人月）X1</t>
  </si>
  <si>
    <t>月度服务报告</t>
  </si>
  <si>
    <t>使用咨询</t>
  </si>
  <si>
    <t xml:space="preserve">  软件使用支持</t>
  </si>
  <si>
    <t>不含整系统培训，不包括新人培训</t>
  </si>
  <si>
    <t xml:space="preserve">  软件使用培训</t>
  </si>
  <si>
    <t>系统升级的流程培训</t>
  </si>
  <si>
    <t xml:space="preserve">   业务指导与建议</t>
  </si>
  <si>
    <t>故障处理</t>
  </si>
  <si>
    <t xml:space="preserve">  故障处理</t>
  </si>
  <si>
    <t xml:space="preserve">  网络故障协查</t>
  </si>
  <si>
    <t xml:space="preserve">  PC故障处理</t>
  </si>
  <si>
    <t xml:space="preserve">  FAQ制作</t>
  </si>
  <si>
    <t>业务使用状况分析</t>
  </si>
  <si>
    <t>用户调查</t>
  </si>
  <si>
    <t xml:space="preserve">  现场回访客户</t>
  </si>
  <si>
    <t>选择RTS的，要收差旅费和计算出差时间</t>
  </si>
  <si>
    <t xml:space="preserve">  电话回访客户</t>
  </si>
  <si>
    <t>日常IT支持</t>
  </si>
  <si>
    <t xml:space="preserve">  Windows操作系统支持</t>
  </si>
  <si>
    <t xml:space="preserve">  Office办公软件支持</t>
  </si>
  <si>
    <t xml:space="preserve">  客户终端计算机配置</t>
  </si>
  <si>
    <t>需收取上门服务费</t>
  </si>
  <si>
    <t>商业分析BA</t>
  </si>
  <si>
    <t xml:space="preserve">  功能需求分析与跟踪</t>
  </si>
  <si>
    <t>仅包含现场人员接收和跟踪和跟踪的时间,每项业务需求从收到到确认完成在30天内，服务人员事项跟踪每月4次。超过以上时间需要加收服务费用按每周5小时计算</t>
  </si>
  <si>
    <t xml:space="preserve">  数据需求分析与跟踪</t>
  </si>
  <si>
    <t>仅包含现场人员接收和跟踪和跟踪的时间,每项数据需求从收到到确认完成在30天内</t>
  </si>
  <si>
    <t>外部接口跟踪</t>
  </si>
  <si>
    <t>按实际接口规模复杂程度定义</t>
  </si>
  <si>
    <t>产品使用培训</t>
  </si>
  <si>
    <t>如集中培训按培训标准收费</t>
  </si>
  <si>
    <t>研究院软件中心</t>
    <phoneticPr fontId="21" type="noConversion"/>
  </si>
  <si>
    <t>WIFI模块调研及选型</t>
    <phoneticPr fontId="21" type="noConversion"/>
  </si>
  <si>
    <t>APP端UI展现技术调研及选型</t>
    <phoneticPr fontId="21" type="noConversion"/>
  </si>
  <si>
    <t>APP端开源框架技术调研及选型</t>
    <phoneticPr fontId="21" type="noConversion"/>
  </si>
  <si>
    <t>传感器数据采集交互技术调研及选型</t>
    <phoneticPr fontId="21" type="noConversion"/>
  </si>
  <si>
    <t>异构平台数据通信与接口技术调研及选型</t>
    <phoneticPr fontId="21" type="noConversion"/>
  </si>
  <si>
    <t>部门新的研发流程及文档的技术调研</t>
    <phoneticPr fontId="21" type="noConversion"/>
  </si>
  <si>
    <t>实现业务系统调用的接口</t>
  </si>
  <si>
    <t>提供汉威云到业务服务端的测试通讯程序</t>
  </si>
  <si>
    <t>获取传感器数据的任务调度功能</t>
  </si>
  <si>
    <t>实现业务服务与APP的通讯接口</t>
  </si>
  <si>
    <t>实现业务服务与汉威云的通讯接口</t>
  </si>
  <si>
    <t>提供业务服务端到汉威云的测试通讯程序</t>
  </si>
  <si>
    <t>业务服务端</t>
    <phoneticPr fontId="21" type="noConversion"/>
  </si>
  <si>
    <t>传感器参数采集云服务(汉威云)</t>
    <phoneticPr fontId="21" type="noConversion"/>
  </si>
  <si>
    <t>汉威云与硬件传感器</t>
  </si>
  <si>
    <t>业务服务器与汉威云</t>
  </si>
  <si>
    <t>业务服务器与APP</t>
  </si>
  <si>
    <t>APP与硬件传感器</t>
  </si>
  <si>
    <t>实现web端的业务功能</t>
    <phoneticPr fontId="21" type="noConversion"/>
  </si>
  <si>
    <t>APP业务功能实现</t>
    <phoneticPr fontId="21" type="noConversion"/>
  </si>
  <si>
    <t>APP演示Demo开发</t>
    <phoneticPr fontId="21" type="noConversion"/>
  </si>
  <si>
    <t>联调（功能点串联）</t>
    <phoneticPr fontId="21" type="noConversion"/>
  </si>
  <si>
    <t>需要切换端口收发状态，只能用长连接，现已实现，不支持并发</t>
    <phoneticPr fontId="21" type="noConversion"/>
  </si>
  <si>
    <t>不需要切换端口收发状态，长/短连接，无实现，支持大并发</t>
    <phoneticPr fontId="21" type="noConversion"/>
  </si>
  <si>
    <t>硬件通讯</t>
    <phoneticPr fontId="21" type="noConversion"/>
  </si>
  <si>
    <t>传感器实时参数，传感器历史参数，传感器开关</t>
    <phoneticPr fontId="21" type="noConversion"/>
  </si>
  <si>
    <t>模拟通讯报文程序</t>
  </si>
  <si>
    <t>定时自动召测或接受主动上报的传感器信息</t>
    <phoneticPr fontId="21" type="noConversion"/>
  </si>
  <si>
    <t>用户UI设计和用户体验的提示，减少重复开发</t>
    <phoneticPr fontId="21" type="noConversion"/>
  </si>
  <si>
    <t>美工画图、IOS开发技术储备</t>
    <phoneticPr fontId="21" type="noConversion"/>
  </si>
  <si>
    <t>美工画图：人物、主题、吉祥物设计与实现</t>
    <phoneticPr fontId="21" type="noConversion"/>
  </si>
  <si>
    <t>软件外包</t>
  </si>
  <si>
    <t>涉及到汉威云，硬件设备，服务端以及手机（或平板）APP异构平台的建设以及数据交互，同步联调比较困难。</t>
    <phoneticPr fontId="21" type="noConversion"/>
  </si>
  <si>
    <t>APP调试庆科WIFI通讯模块入网</t>
    <phoneticPr fontId="21" type="noConversion"/>
  </si>
  <si>
    <t>APP调试中电WIFI通讯模块入网</t>
    <phoneticPr fontId="21" type="noConversion"/>
  </si>
  <si>
    <t>APP端</t>
    <phoneticPr fontId="21" type="noConversion"/>
  </si>
  <si>
    <t>APP UI设计</t>
    <phoneticPr fontId="21" type="noConversion"/>
  </si>
  <si>
    <t>APP主题设计</t>
    <phoneticPr fontId="21" type="noConversion"/>
  </si>
  <si>
    <t>人物、卡通形象</t>
    <phoneticPr fontId="21" type="noConversion"/>
  </si>
  <si>
    <t>展现内容、菜单、布局和显示、按钮、弹出、颜色、背景、图标等</t>
    <phoneticPr fontId="21" type="noConversion"/>
  </si>
  <si>
    <t>开发平台</t>
    <phoneticPr fontId="21" type="noConversion"/>
  </si>
  <si>
    <t>传感器实时参数，传感器历史参数，传感器开关</t>
    <phoneticPr fontId="21" type="noConversion"/>
  </si>
  <si>
    <t>实时参数，传感器历史参数，传感器开关</t>
  </si>
  <si>
    <t>曾凡</t>
    <phoneticPr fontId="21" type="noConversion"/>
  </si>
  <si>
    <t>2014.5.20-2014.9.1</t>
    <phoneticPr fontId="21" type="noConversion"/>
  </si>
  <si>
    <t>本项目是一款监测空气质量的系统，通过对数据的分析，反馈给客户有用的消息和合适的操作，保证客户对空气高质量的要求，但本系统不能解决空气质量的问题，只能起到改善作用。</t>
    <phoneticPr fontId="21" type="noConversion"/>
  </si>
  <si>
    <t>web平台搭建</t>
    <phoneticPr fontId="21" type="noConversion"/>
  </si>
  <si>
    <t>调研</t>
    <phoneticPr fontId="21" type="noConversion"/>
  </si>
  <si>
    <t>具体的调研及选型</t>
    <phoneticPr fontId="21" type="noConversion"/>
  </si>
  <si>
    <t>需求分析</t>
    <phoneticPr fontId="21" type="noConversion"/>
  </si>
  <si>
    <t>原型设计</t>
    <phoneticPr fontId="21" type="noConversion"/>
  </si>
  <si>
    <t xml:space="preserve">移动APP端
1. 传感器数据实时获取功能：移动端APP可以接收实时明细参数数据；
2. 配置传感器联网功能：移动端APP可以直接配置传感器的WIFI连接参数，使之连接互联网
3. 传感器报警功能：传感器报警后可以通知移动端APP；
5. 用户交互功能：展示用户的留言信息和用户讨论；
6. 用户体验：可根据用户选择去更换APP主题。 
业务服务端
1. 提供APP与采集服务器的接口：APP通过业务服务器获取传感器数据；
2. 实现移动APP端（“配置传感器联网功能”除外）全部功能
</t>
    <phoneticPr fontId="21" type="noConversion"/>
  </si>
  <si>
    <t>智能家居项目
工作量评估表</t>
    <phoneticPr fontId="21" type="noConversion"/>
  </si>
  <si>
    <t>质量控制管理员</t>
    <phoneticPr fontId="21" type="noConversion"/>
  </si>
  <si>
    <t>数据采集这边需要和硬件通讯方面多加沟通</t>
    <phoneticPr fontId="21" type="noConversion"/>
  </si>
  <si>
    <t>通过</t>
    <phoneticPr fontId="21" type="noConversion"/>
  </si>
  <si>
    <t>曾凡</t>
    <phoneticPr fontId="21" type="noConversion"/>
  </si>
  <si>
    <t>苌帅</t>
    <phoneticPr fontId="21" type="noConversion"/>
  </si>
  <si>
    <t>赵帅</t>
    <phoneticPr fontId="21" type="noConversion"/>
  </si>
  <si>
    <t>曾凡、闫威</t>
    <phoneticPr fontId="21" type="noConversion"/>
  </si>
  <si>
    <t>闫威</t>
  </si>
  <si>
    <t>李留品</t>
    <phoneticPr fontId="21" type="noConversion"/>
  </si>
  <si>
    <t>配置管理员</t>
    <phoneticPr fontId="21" type="noConversion"/>
  </si>
  <si>
    <t>王贺喜</t>
    <phoneticPr fontId="21" type="noConversion"/>
  </si>
  <si>
    <t>李羽皓</t>
    <phoneticPr fontId="21" type="noConversion"/>
  </si>
  <si>
    <t>李静</t>
    <phoneticPr fontId="21" type="noConversion"/>
  </si>
  <si>
    <t>曾凡</t>
    <phoneticPr fontId="21" type="noConversion"/>
  </si>
  <si>
    <t>需求与设计人员</t>
    <phoneticPr fontId="21" type="noConversion"/>
  </si>
  <si>
    <t xml:space="preserve">数据库设计工程师              </t>
    <phoneticPr fontId="21" type="noConversion"/>
  </si>
  <si>
    <t xml:space="preserve">APP端开发工程师  </t>
    <phoneticPr fontId="21" type="noConversion"/>
  </si>
  <si>
    <t xml:space="preserve">APP端开发工程师  </t>
    <phoneticPr fontId="21" type="noConversion"/>
  </si>
  <si>
    <t xml:space="preserve">服务端开发工程师  </t>
    <phoneticPr fontId="21" type="noConversion"/>
  </si>
  <si>
    <t>测试工程师</t>
    <phoneticPr fontId="21" type="noConversion"/>
  </si>
  <si>
    <t>闫威、王贺喜</t>
    <phoneticPr fontId="21" type="noConversion"/>
  </si>
  <si>
    <t>12-</t>
    <phoneticPr fontId="21" type="noConversion"/>
  </si>
  <si>
    <t>UI设计人员</t>
    <phoneticPr fontId="21" type="noConversion"/>
  </si>
  <si>
    <t>项目内部专利申请</t>
    <phoneticPr fontId="21" type="noConversion"/>
  </si>
  <si>
    <t>次</t>
    <phoneticPr fontId="21" type="noConversion"/>
  </si>
  <si>
    <t>商标，卡通形象</t>
    <phoneticPr fontId="21" type="noConversion"/>
  </si>
  <si>
    <t>个</t>
    <phoneticPr fontId="21" type="noConversion"/>
  </si>
  <si>
    <r>
      <t>4</t>
    </r>
    <r>
      <rPr>
        <sz val="9"/>
        <rFont val="宋体"/>
        <family val="3"/>
        <charset val="134"/>
      </rPr>
      <t>核</t>
    </r>
    <r>
      <rPr>
        <sz val="9"/>
        <rFont val="Arial"/>
        <family val="2"/>
        <charset val="134"/>
      </rPr>
      <t>,8GB,5Mbps,500GB,</t>
    </r>
    <r>
      <rPr>
        <sz val="9"/>
        <rFont val="宋体"/>
        <family val="3"/>
        <charset val="134"/>
      </rPr>
      <t>三个月</t>
    </r>
  </si>
  <si>
    <r>
      <t>4</t>
    </r>
    <r>
      <rPr>
        <sz val="9"/>
        <rFont val="宋体"/>
        <family val="3"/>
        <charset val="134"/>
      </rPr>
      <t>核</t>
    </r>
    <r>
      <rPr>
        <sz val="9"/>
        <rFont val="Arial"/>
        <family val="2"/>
        <charset val="134"/>
      </rPr>
      <t>,8GB,5Mbps,100GB,</t>
    </r>
    <r>
      <rPr>
        <sz val="9"/>
        <rFont val="宋体"/>
        <family val="3"/>
        <charset val="134"/>
      </rPr>
      <t>三个月</t>
    </r>
    <phoneticPr fontId="21" type="noConversion"/>
  </si>
  <si>
    <t>阿里云包3个月</t>
    <phoneticPr fontId="21" type="noConversion"/>
  </si>
  <si>
    <t>一阶段云端建设</t>
    <phoneticPr fontId="21" type="noConversion"/>
  </si>
  <si>
    <t>二阶段云端建设</t>
    <phoneticPr fontId="21" type="noConversion"/>
  </si>
  <si>
    <t>No.</t>
    <phoneticPr fontId="21" type="noConversion"/>
  </si>
  <si>
    <t>商标申请</t>
    <phoneticPr fontId="21" type="noConversion"/>
  </si>
  <si>
    <t>v4.0</t>
    <phoneticPr fontId="21" type="noConversion"/>
  </si>
  <si>
    <t>通过</t>
    <phoneticPr fontId="21" type="noConversion"/>
  </si>
  <si>
    <t>陈春平</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</si>
</sst>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 #,##0_ ;_ * \-#,##0_ ;_ * &quot;-&quot;_ ;_ @_ "/>
    <numFmt numFmtId="43" formatCode="_ * #,##0.00_ ;_ * \-#,##0.00_ ;_ * &quot;-&quot;??_ ;_ @_ "/>
    <numFmt numFmtId="176" formatCode="\¥#,##0;[Red]\¥\-#,##0"/>
    <numFmt numFmtId="177" formatCode="yyyy&quot;年&quot;m&quot;月&quot;d&quot;日&quot;;@"/>
    <numFmt numFmtId="178" formatCode="\¥#,##0;[Red]\¥#,##0"/>
    <numFmt numFmtId="179" formatCode="\¥#,##0.00_);[Red]\(\¥#,##0.00\)"/>
    <numFmt numFmtId="180" formatCode="yyyy\/mm\/dd;@"/>
    <numFmt numFmtId="181" formatCode="\¥#,##0_);[Red]\(\¥#,##0\)"/>
    <numFmt numFmtId="182" formatCode="0_ "/>
    <numFmt numFmtId="183" formatCode="\¥#,##0;\¥\-#,##0"/>
    <numFmt numFmtId="184" formatCode="0.0_ "/>
    <numFmt numFmtId="185" formatCode="0.0_);[Red]\(0.0\)"/>
  </numFmts>
  <fonts count="58">
    <font>
      <sz val="10"/>
      <name val="Arial"/>
      <family val="2"/>
      <charset val="134"/>
    </font>
    <font>
      <b/>
      <sz val="10"/>
      <color indexed="8"/>
      <name val="Arial"/>
      <family val="2"/>
      <charset val="134"/>
    </font>
    <font>
      <sz val="10"/>
      <color indexed="8"/>
      <name val="Arial"/>
      <family val="2"/>
      <charset val="134"/>
    </font>
    <font>
      <sz val="10"/>
      <name val="宋体"/>
      <family val="3"/>
      <charset val="134"/>
    </font>
    <font>
      <b/>
      <sz val="10"/>
      <name val="宋体"/>
      <family val="3"/>
      <charset val="134"/>
    </font>
    <font>
      <b/>
      <sz val="10"/>
      <name val="Arial"/>
      <family val="2"/>
      <charset val="134"/>
    </font>
    <font>
      <sz val="12"/>
      <name val="Times New Roman"/>
      <family val="1"/>
      <charset val="134"/>
    </font>
    <font>
      <sz val="12"/>
      <name val="Arial"/>
      <family val="2"/>
      <charset val="134"/>
    </font>
    <font>
      <sz val="12"/>
      <color indexed="12"/>
      <name val="宋体"/>
      <family val="3"/>
      <charset val="134"/>
    </font>
    <font>
      <sz val="10"/>
      <color indexed="22"/>
      <name val="微软雅黑"/>
      <family val="2"/>
      <charset val="134"/>
    </font>
    <font>
      <sz val="10"/>
      <color indexed="12"/>
      <name val="宋体"/>
      <family val="3"/>
      <charset val="134"/>
    </font>
    <font>
      <b/>
      <sz val="10"/>
      <color indexed="12"/>
      <name val="宋体"/>
      <family val="3"/>
      <charset val="134"/>
    </font>
    <font>
      <sz val="10"/>
      <color indexed="8"/>
      <name val="宋体"/>
      <family val="3"/>
      <charset val="134"/>
    </font>
    <font>
      <sz val="10"/>
      <color indexed="12"/>
      <name val="Arial"/>
      <family val="2"/>
      <charset val="134"/>
    </font>
    <font>
      <b/>
      <sz val="10"/>
      <color indexed="10"/>
      <name val="Arial"/>
      <family val="2"/>
      <charset val="134"/>
    </font>
    <font>
      <b/>
      <sz val="12"/>
      <name val="宋体"/>
      <family val="3"/>
      <charset val="134"/>
    </font>
    <font>
      <b/>
      <sz val="12"/>
      <name val="Arial"/>
      <family val="2"/>
      <charset val="134"/>
    </font>
    <font>
      <sz val="9"/>
      <color indexed="8"/>
      <name val="宋体"/>
      <family val="3"/>
      <charset val="134"/>
    </font>
    <font>
      <b/>
      <sz val="11"/>
      <name val="宋体"/>
      <family val="3"/>
      <charset val="134"/>
    </font>
    <font>
      <b/>
      <sz val="11"/>
      <name val="Arial"/>
      <family val="2"/>
      <charset val="134"/>
    </font>
    <font>
      <sz val="9"/>
      <name val="宋体"/>
      <family val="3"/>
      <charset val="134"/>
    </font>
    <font>
      <sz val="9"/>
      <name val="Arial"/>
      <family val="2"/>
      <charset val="134"/>
    </font>
    <font>
      <sz val="9"/>
      <color indexed="10"/>
      <name val="Arial"/>
      <family val="2"/>
      <charset val="134"/>
    </font>
    <font>
      <b/>
      <sz val="12"/>
      <color indexed="10"/>
      <name val="宋体"/>
      <family val="3"/>
      <charset val="134"/>
    </font>
    <font>
      <b/>
      <sz val="11"/>
      <color indexed="10"/>
      <name val="宋体"/>
      <family val="3"/>
      <charset val="134"/>
    </font>
    <font>
      <sz val="11"/>
      <name val="宋体"/>
      <family val="3"/>
      <charset val="134"/>
    </font>
    <font>
      <b/>
      <sz val="12"/>
      <color indexed="12"/>
      <name val="Arial"/>
      <family val="2"/>
      <charset val="134"/>
    </font>
    <font>
      <b/>
      <sz val="10"/>
      <color indexed="12"/>
      <name val="Arial"/>
      <family val="2"/>
      <charset val="134"/>
    </font>
    <font>
      <sz val="12"/>
      <color indexed="12"/>
      <name val="Times New Roman"/>
      <family val="1"/>
      <charset val="134"/>
    </font>
    <font>
      <sz val="9"/>
      <color indexed="12"/>
      <name val="宋体"/>
      <family val="3"/>
      <charset val="134"/>
    </font>
    <font>
      <sz val="12"/>
      <color indexed="12"/>
      <name val="Arial"/>
      <family val="2"/>
      <charset val="134"/>
    </font>
    <font>
      <sz val="11"/>
      <color indexed="16"/>
      <name val="Verdana"/>
      <family val="2"/>
      <charset val="134"/>
    </font>
    <font>
      <sz val="10"/>
      <name val="微软雅黑"/>
      <family val="2"/>
      <charset val="134"/>
    </font>
    <font>
      <b/>
      <sz val="12"/>
      <color indexed="9"/>
      <name val="微软雅黑"/>
      <family val="2"/>
      <charset val="134"/>
    </font>
    <font>
      <b/>
      <sz val="10"/>
      <color indexed="8"/>
      <name val="微软雅黑"/>
      <family val="2"/>
      <charset val="134"/>
    </font>
    <font>
      <b/>
      <sz val="12"/>
      <color indexed="8"/>
      <name val="宋体"/>
      <family val="3"/>
      <charset val="134"/>
    </font>
    <font>
      <b/>
      <sz val="10"/>
      <name val="微软雅黑"/>
      <family val="2"/>
      <charset val="134"/>
    </font>
    <font>
      <sz val="12"/>
      <color indexed="9"/>
      <name val="微软雅黑"/>
      <family val="2"/>
      <charset val="134"/>
    </font>
    <font>
      <b/>
      <sz val="11"/>
      <color indexed="8"/>
      <name val="微软雅黑"/>
      <family val="2"/>
      <charset val="134"/>
    </font>
    <font>
      <sz val="10"/>
      <color indexed="56"/>
      <name val="微软雅黑"/>
      <family val="2"/>
      <charset val="134"/>
    </font>
    <font>
      <sz val="9"/>
      <color indexed="56"/>
      <name val="微软雅黑"/>
      <family val="2"/>
      <charset val="134"/>
    </font>
    <font>
      <sz val="14"/>
      <name val="微软雅黑"/>
      <family val="2"/>
      <charset val="134"/>
    </font>
    <font>
      <b/>
      <sz val="12"/>
      <name val="微软雅黑"/>
      <family val="2"/>
      <charset val="134"/>
    </font>
    <font>
      <sz val="12"/>
      <name val="微软雅黑"/>
      <family val="2"/>
      <charset val="134"/>
    </font>
    <font>
      <sz val="12"/>
      <color indexed="8"/>
      <name val="微软雅黑"/>
      <family val="2"/>
      <charset val="134"/>
    </font>
    <font>
      <b/>
      <sz val="12"/>
      <color indexed="60"/>
      <name val="微软雅黑"/>
      <family val="2"/>
      <charset val="134"/>
    </font>
    <font>
      <sz val="6"/>
      <name val="微软雅黑"/>
      <family val="2"/>
      <charset val="134"/>
    </font>
    <font>
      <sz val="20"/>
      <name val="微软雅黑"/>
      <family val="2"/>
      <charset val="134"/>
    </font>
    <font>
      <b/>
      <sz val="16"/>
      <color indexed="56"/>
      <name val="微软雅黑"/>
      <family val="2"/>
      <charset val="134"/>
    </font>
    <font>
      <b/>
      <sz val="10"/>
      <color indexed="56"/>
      <name val="微软雅黑"/>
      <family val="2"/>
      <charset val="134"/>
    </font>
    <font>
      <b/>
      <sz val="9"/>
      <color indexed="60"/>
      <name val="微软雅黑"/>
      <family val="2"/>
      <charset val="134"/>
    </font>
    <font>
      <b/>
      <sz val="10"/>
      <color indexed="60"/>
      <name val="微软雅黑"/>
      <family val="2"/>
      <charset val="134"/>
    </font>
    <font>
      <sz val="12"/>
      <name val="宋体"/>
      <family val="3"/>
      <charset val="134"/>
    </font>
    <font>
      <sz val="10"/>
      <color indexed="8"/>
      <name val="微软雅黑"/>
      <family val="2"/>
      <charset val="134"/>
    </font>
    <font>
      <sz val="10"/>
      <name val="Geneva"/>
      <family val="2"/>
      <charset val="134"/>
    </font>
    <font>
      <u/>
      <sz val="10"/>
      <color indexed="10"/>
      <name val="Arial"/>
      <family val="2"/>
      <charset val="134"/>
    </font>
    <font>
      <sz val="10"/>
      <name val="Arial"/>
      <family val="2"/>
      <charset val="134"/>
    </font>
    <font>
      <sz val="9"/>
      <color indexed="81"/>
      <name val="宋体"/>
      <family val="3"/>
      <charset val="134"/>
    </font>
  </fonts>
  <fills count="12">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62"/>
        <bgColor indexed="64"/>
      </patternFill>
    </fill>
    <fill>
      <patternFill patternType="solid">
        <fgColor indexed="42"/>
        <bgColor indexed="64"/>
      </patternFill>
    </fill>
    <fill>
      <patternFill patternType="solid">
        <fgColor indexed="11"/>
        <bgColor indexed="64"/>
      </patternFill>
    </fill>
    <fill>
      <patternFill patternType="solid">
        <fgColor indexed="46"/>
        <bgColor indexed="64"/>
      </patternFill>
    </fill>
    <fill>
      <patternFill patternType="solid">
        <fgColor indexed="9"/>
        <bgColor indexed="64"/>
      </patternFill>
    </fill>
    <fill>
      <patternFill patternType="solid">
        <fgColor indexed="56"/>
        <bgColor indexed="64"/>
      </patternFill>
    </fill>
    <fill>
      <patternFill patternType="solid">
        <fgColor indexed="26"/>
        <bgColor indexed="64"/>
      </patternFill>
    </fill>
    <fill>
      <patternFill patternType="solid">
        <fgColor indexed="22"/>
        <bgColor indexed="64"/>
      </patternFill>
    </fill>
  </fills>
  <borders count="4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indexed="64"/>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s>
  <cellStyleXfs count="9">
    <xf numFmtId="0" fontId="0" fillId="0" borderId="0" applyNumberFormat="0" applyFont="0" applyFill="0" applyBorder="0" applyAlignment="0" applyProtection="0">
      <alignment vertical="center"/>
    </xf>
    <xf numFmtId="0" fontId="53" fillId="0" borderId="0">
      <alignment vertical="center"/>
    </xf>
    <xf numFmtId="0" fontId="52" fillId="0" borderId="0">
      <alignment vertical="center"/>
    </xf>
    <xf numFmtId="0" fontId="52" fillId="0" borderId="0">
      <alignment vertical="center"/>
    </xf>
    <xf numFmtId="0" fontId="54" fillId="0" borderId="0">
      <alignment vertical="center"/>
    </xf>
    <xf numFmtId="0" fontId="6" fillId="0" borderId="0">
      <alignment vertical="center"/>
    </xf>
    <xf numFmtId="0" fontId="56" fillId="0" borderId="0">
      <alignment vertical="center"/>
    </xf>
    <xf numFmtId="0" fontId="55" fillId="0" borderId="0" applyNumberFormat="0" applyFill="0" applyBorder="0" applyAlignment="0" applyProtection="0">
      <alignment vertical="top"/>
      <protection locked="0"/>
    </xf>
    <xf numFmtId="0" fontId="54" fillId="0" borderId="0">
      <alignment vertical="center"/>
    </xf>
  </cellStyleXfs>
  <cellXfs count="282">
    <xf numFmtId="0" fontId="0" fillId="0" borderId="0" xfId="0" applyNumberFormat="1" applyFont="1" applyFill="1" applyBorder="1" applyAlignment="1"/>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0" fillId="0" borderId="0" xfId="3" applyFont="1" applyFill="1" applyAlignment="1" applyProtection="1">
      <alignment wrapText="1"/>
      <protection locked="0"/>
    </xf>
    <xf numFmtId="0" fontId="5" fillId="0" borderId="0" xfId="3" applyFont="1" applyAlignment="1"/>
    <xf numFmtId="0" fontId="5" fillId="0" borderId="0" xfId="3" applyFont="1" applyFill="1" applyAlignment="1" applyProtection="1">
      <alignment wrapText="1"/>
      <protection locked="0"/>
    </xf>
    <xf numFmtId="0" fontId="0" fillId="0" borderId="0" xfId="3" applyFont="1" applyAlignment="1">
      <alignment horizontal="right"/>
    </xf>
    <xf numFmtId="0" fontId="3" fillId="0" borderId="0" xfId="3" applyFont="1" applyAlignment="1"/>
    <xf numFmtId="0" fontId="0" fillId="0" borderId="0" xfId="3" applyFont="1" applyAlignment="1"/>
    <xf numFmtId="0" fontId="0" fillId="0" borderId="0" xfId="3" applyFont="1" applyFill="1" applyAlignment="1"/>
    <xf numFmtId="0" fontId="3" fillId="0" borderId="0" xfId="3" applyFont="1" applyFill="1" applyAlignment="1"/>
    <xf numFmtId="0" fontId="3" fillId="2" borderId="3" xfId="0" applyFont="1" applyFill="1" applyBorder="1" applyAlignment="1">
      <alignment horizontal="center" vertical="center"/>
    </xf>
    <xf numFmtId="0" fontId="3" fillId="0" borderId="3" xfId="0" applyFont="1" applyBorder="1" applyAlignment="1">
      <alignment vertical="center"/>
    </xf>
    <xf numFmtId="0" fontId="3" fillId="3" borderId="3" xfId="0" applyFont="1" applyFill="1" applyBorder="1" applyAlignment="1">
      <alignment vertical="center"/>
    </xf>
    <xf numFmtId="0" fontId="3" fillId="2" borderId="3" xfId="0" applyFont="1" applyFill="1" applyBorder="1" applyAlignment="1">
      <alignment vertical="center"/>
    </xf>
    <xf numFmtId="0" fontId="3" fillId="0" borderId="3" xfId="0" applyFont="1" applyBorder="1" applyAlignment="1">
      <alignment vertical="center" wrapText="1"/>
    </xf>
    <xf numFmtId="0" fontId="0" fillId="0" borderId="13" xfId="2" applyFont="1" applyBorder="1" applyAlignment="1" applyProtection="1">
      <alignment vertical="center"/>
    </xf>
    <xf numFmtId="0" fontId="6" fillId="0" borderId="13" xfId="0" applyFont="1" applyBorder="1" applyAlignment="1">
      <alignment vertical="center"/>
    </xf>
    <xf numFmtId="0" fontId="6" fillId="0" borderId="13" xfId="2" applyFont="1" applyBorder="1" applyAlignment="1"/>
    <xf numFmtId="0" fontId="7" fillId="0" borderId="13" xfId="5" applyFont="1" applyBorder="1" applyAlignment="1"/>
    <xf numFmtId="0" fontId="0" fillId="0" borderId="13" xfId="0" applyFont="1" applyBorder="1" applyAlignment="1">
      <alignment vertical="center"/>
    </xf>
    <xf numFmtId="0" fontId="8" fillId="0" borderId="13" xfId="0" applyFont="1" applyBorder="1" applyAlignment="1">
      <alignment vertical="center"/>
    </xf>
    <xf numFmtId="0" fontId="0" fillId="0" borderId="3" xfId="4" applyFont="1" applyFill="1" applyBorder="1" applyAlignment="1" applyProtection="1">
      <alignment vertical="center"/>
    </xf>
    <xf numFmtId="0" fontId="3" fillId="5" borderId="3" xfId="4" applyFont="1" applyFill="1" applyBorder="1" applyAlignment="1" applyProtection="1">
      <alignment horizontal="center" vertical="center"/>
    </xf>
    <xf numFmtId="177" fontId="12" fillId="5" borderId="3" xfId="4" applyNumberFormat="1" applyFont="1" applyFill="1" applyBorder="1" applyAlignment="1" applyProtection="1">
      <alignment horizontal="center" vertical="center"/>
    </xf>
    <xf numFmtId="0" fontId="12" fillId="5" borderId="3" xfId="4" applyFont="1" applyFill="1" applyBorder="1" applyAlignment="1" applyProtection="1">
      <alignment horizontal="center" vertical="center"/>
    </xf>
    <xf numFmtId="0" fontId="4" fillId="7" borderId="3" xfId="4" applyFont="1" applyFill="1" applyBorder="1" applyAlignment="1" applyProtection="1">
      <alignment horizontal="center" vertical="center"/>
    </xf>
    <xf numFmtId="0" fontId="5" fillId="7" borderId="3" xfId="4" applyFont="1" applyFill="1" applyBorder="1" applyAlignment="1" applyProtection="1">
      <alignment horizontal="center" vertical="center"/>
    </xf>
    <xf numFmtId="0" fontId="5" fillId="3" borderId="3" xfId="4" applyFont="1" applyFill="1" applyBorder="1" applyAlignment="1" applyProtection="1">
      <alignment horizontal="center" vertical="center"/>
    </xf>
    <xf numFmtId="0" fontId="4" fillId="3" borderId="3" xfId="4" applyFont="1" applyFill="1" applyBorder="1" applyAlignment="1" applyProtection="1">
      <alignment horizontal="center" vertical="center"/>
    </xf>
    <xf numFmtId="179" fontId="4" fillId="3" borderId="3" xfId="4" applyNumberFormat="1" applyFont="1" applyFill="1" applyBorder="1" applyAlignment="1" applyProtection="1">
      <alignment horizontal="center" vertical="center"/>
    </xf>
    <xf numFmtId="49" fontId="5" fillId="0" borderId="3" xfId="4" applyNumberFormat="1" applyFont="1" applyFill="1" applyBorder="1" applyAlignment="1">
      <alignment horizontal="center" vertical="center" wrapText="1"/>
    </xf>
    <xf numFmtId="0" fontId="17" fillId="0" borderId="3" xfId="2" applyFont="1" applyBorder="1" applyAlignment="1">
      <alignment vertical="center" wrapText="1"/>
    </xf>
    <xf numFmtId="0" fontId="3" fillId="0" borderId="3" xfId="4" applyFont="1" applyBorder="1" applyAlignment="1">
      <alignment horizontal="center" vertical="center"/>
    </xf>
    <xf numFmtId="0" fontId="0" fillId="0" borderId="3" xfId="4" applyFont="1" applyBorder="1" applyAlignment="1" applyProtection="1">
      <alignment horizontal="center" vertical="center" wrapText="1"/>
      <protection locked="0"/>
    </xf>
    <xf numFmtId="0" fontId="5" fillId="0" borderId="3" xfId="4" applyFont="1" applyFill="1" applyBorder="1" applyAlignment="1">
      <alignment horizontal="center" vertical="center" wrapText="1"/>
    </xf>
    <xf numFmtId="179" fontId="4" fillId="7" borderId="3" xfId="4" applyNumberFormat="1" applyFont="1" applyFill="1" applyBorder="1" applyAlignment="1" applyProtection="1">
      <alignment horizontal="center" vertical="center"/>
    </xf>
    <xf numFmtId="0" fontId="0" fillId="0" borderId="3" xfId="4" applyFont="1" applyFill="1" applyBorder="1" applyAlignment="1">
      <alignment horizontal="center" vertical="center" wrapText="1"/>
    </xf>
    <xf numFmtId="0" fontId="17" fillId="0" borderId="3" xfId="8" applyFont="1" applyFill="1" applyBorder="1" applyAlignment="1">
      <alignment horizontal="left" vertical="center" wrapText="1"/>
    </xf>
    <xf numFmtId="0" fontId="20" fillId="0" borderId="3" xfId="6" applyFont="1" applyBorder="1" applyAlignment="1">
      <alignment horizontal="left" vertical="center" wrapText="1"/>
    </xf>
    <xf numFmtId="41" fontId="21" fillId="5" borderId="3" xfId="0" applyNumberFormat="1" applyFont="1" applyFill="1" applyBorder="1" applyAlignment="1">
      <alignment vertical="center"/>
    </xf>
    <xf numFmtId="9" fontId="0" fillId="0" borderId="3" xfId="4" applyNumberFormat="1" applyFont="1" applyBorder="1" applyAlignment="1">
      <alignment horizontal="center" vertical="center"/>
    </xf>
    <xf numFmtId="0" fontId="0" fillId="0" borderId="3" xfId="4" applyFont="1" applyBorder="1" applyAlignment="1">
      <alignment horizontal="center" vertical="center" wrapText="1"/>
    </xf>
    <xf numFmtId="0" fontId="3" fillId="0" borderId="3" xfId="4" applyFont="1" applyBorder="1" applyAlignment="1">
      <alignment horizontal="center" vertical="center" wrapText="1"/>
    </xf>
    <xf numFmtId="0" fontId="3" fillId="0" borderId="3" xfId="4" applyFont="1" applyBorder="1" applyAlignment="1">
      <alignment horizontal="left" vertical="center" wrapText="1"/>
    </xf>
    <xf numFmtId="181" fontId="21" fillId="5" borderId="3" xfId="0" applyNumberFormat="1" applyFont="1" applyFill="1" applyBorder="1" applyAlignment="1">
      <alignment vertical="center"/>
    </xf>
    <xf numFmtId="0" fontId="3" fillId="0" borderId="3" xfId="4" applyFont="1" applyBorder="1" applyAlignment="1">
      <alignment vertical="center" wrapText="1"/>
    </xf>
    <xf numFmtId="0" fontId="0" fillId="0" borderId="3" xfId="4" applyFont="1" applyBorder="1" applyAlignment="1">
      <alignment vertical="center" wrapText="1"/>
    </xf>
    <xf numFmtId="182" fontId="0" fillId="0" borderId="3" xfId="4" applyNumberFormat="1" applyFont="1" applyBorder="1" applyAlignment="1" applyProtection="1">
      <alignment horizontal="center" vertical="center"/>
      <protection locked="0"/>
    </xf>
    <xf numFmtId="0" fontId="4" fillId="0" borderId="3" xfId="4" applyFont="1" applyFill="1" applyBorder="1" applyAlignment="1">
      <alignment horizontal="center" vertical="center"/>
    </xf>
    <xf numFmtId="181" fontId="4" fillId="0" borderId="3" xfId="4" applyNumberFormat="1" applyFont="1" applyFill="1" applyBorder="1" applyAlignment="1">
      <alignment horizontal="center" vertical="center"/>
    </xf>
    <xf numFmtId="9" fontId="4" fillId="0" borderId="3" xfId="4" applyNumberFormat="1" applyFont="1" applyFill="1" applyBorder="1" applyAlignment="1">
      <alignment horizontal="center" vertical="center"/>
    </xf>
    <xf numFmtId="0" fontId="0" fillId="0" borderId="15" xfId="0" applyFont="1" applyBorder="1" applyAlignment="1">
      <alignment vertical="center"/>
    </xf>
    <xf numFmtId="0" fontId="23" fillId="0" borderId="13" xfId="0" applyFont="1" applyBorder="1" applyAlignment="1">
      <alignment vertical="center"/>
    </xf>
    <xf numFmtId="0" fontId="24" fillId="0" borderId="13" xfId="0" applyFont="1" applyBorder="1" applyAlignment="1">
      <alignment vertical="center"/>
    </xf>
    <xf numFmtId="0" fontId="25" fillId="0" borderId="13" xfId="0" applyFont="1" applyBorder="1" applyAlignment="1">
      <alignment vertical="center"/>
    </xf>
    <xf numFmtId="0" fontId="8" fillId="0" borderId="16" xfId="0" applyFont="1" applyBorder="1" applyAlignment="1">
      <alignment vertical="center"/>
    </xf>
    <xf numFmtId="0" fontId="13" fillId="0" borderId="16" xfId="4" applyFont="1" applyBorder="1" applyAlignment="1" applyProtection="1"/>
    <xf numFmtId="0" fontId="13" fillId="0" borderId="13" xfId="4" applyFont="1" applyBorder="1" applyAlignment="1" applyProtection="1"/>
    <xf numFmtId="0" fontId="8" fillId="0" borderId="16" xfId="2" applyFont="1" applyBorder="1" applyAlignment="1" applyProtection="1">
      <alignment vertical="center"/>
    </xf>
    <xf numFmtId="0" fontId="8" fillId="0" borderId="13" xfId="2" applyFont="1" applyBorder="1" applyAlignment="1" applyProtection="1">
      <alignment vertical="center"/>
    </xf>
    <xf numFmtId="0" fontId="11" fillId="0" borderId="16" xfId="4" applyFont="1" applyFill="1" applyBorder="1" applyAlignment="1" applyProtection="1">
      <alignment vertical="center"/>
    </xf>
    <xf numFmtId="0" fontId="11" fillId="0" borderId="13" xfId="4" applyFont="1" applyFill="1" applyBorder="1" applyAlignment="1" applyProtection="1">
      <alignment vertical="center"/>
    </xf>
    <xf numFmtId="0" fontId="11" fillId="0" borderId="16" xfId="4" applyFont="1" applyFill="1" applyBorder="1" applyAlignment="1" applyProtection="1">
      <alignment horizontal="center" vertical="center"/>
    </xf>
    <xf numFmtId="176" fontId="10" fillId="0" borderId="13" xfId="4" applyNumberFormat="1" applyFont="1" applyFill="1" applyBorder="1" applyAlignment="1" applyProtection="1">
      <alignment vertical="center"/>
    </xf>
    <xf numFmtId="176" fontId="13" fillId="0" borderId="13" xfId="4" applyNumberFormat="1" applyFont="1" applyFill="1" applyBorder="1" applyAlignment="1" applyProtection="1">
      <alignment vertical="center"/>
    </xf>
    <xf numFmtId="176" fontId="10" fillId="0" borderId="17" xfId="4" applyNumberFormat="1" applyFont="1" applyFill="1" applyBorder="1" applyAlignment="1" applyProtection="1">
      <alignment horizontal="center" vertical="center"/>
    </xf>
    <xf numFmtId="176" fontId="10" fillId="0" borderId="16" xfId="4" applyNumberFormat="1" applyFont="1" applyFill="1" applyBorder="1" applyAlignment="1" applyProtection="1">
      <alignment vertical="center"/>
    </xf>
    <xf numFmtId="176" fontId="26" fillId="0" borderId="13" xfId="4" applyNumberFormat="1" applyFont="1" applyFill="1" applyBorder="1" applyAlignment="1" applyProtection="1">
      <alignment vertical="center"/>
    </xf>
    <xf numFmtId="0" fontId="27" fillId="0" borderId="16" xfId="4" applyFont="1" applyFill="1" applyBorder="1" applyAlignment="1">
      <alignment vertical="center"/>
    </xf>
    <xf numFmtId="183" fontId="11" fillId="0" borderId="16" xfId="4" applyNumberFormat="1" applyFont="1" applyFill="1" applyBorder="1" applyAlignment="1" applyProtection="1">
      <alignment horizontal="center" vertical="center"/>
    </xf>
    <xf numFmtId="0" fontId="10" fillId="0" borderId="16" xfId="4" applyFont="1" applyFill="1" applyBorder="1" applyAlignment="1">
      <alignment vertical="center" wrapText="1"/>
    </xf>
    <xf numFmtId="0" fontId="13" fillId="0" borderId="16" xfId="4" applyFont="1" applyFill="1" applyBorder="1" applyAlignment="1">
      <alignment vertical="center" wrapText="1"/>
    </xf>
    <xf numFmtId="0" fontId="28" fillId="0" borderId="13" xfId="0" applyFont="1" applyBorder="1" applyAlignment="1">
      <alignment vertical="center"/>
    </xf>
    <xf numFmtId="41" fontId="28" fillId="0" borderId="13" xfId="0" applyNumberFormat="1" applyFont="1" applyBorder="1" applyAlignment="1">
      <alignment vertical="center"/>
    </xf>
    <xf numFmtId="0" fontId="28" fillId="0" borderId="16" xfId="2" applyFont="1" applyBorder="1" applyAlignment="1"/>
    <xf numFmtId="0" fontId="29" fillId="0" borderId="16" xfId="2" applyFont="1" applyBorder="1" applyAlignment="1"/>
    <xf numFmtId="0" fontId="8" fillId="0" borderId="16" xfId="2" applyFont="1" applyBorder="1" applyAlignment="1"/>
    <xf numFmtId="0" fontId="11" fillId="0" borderId="16" xfId="4" applyFont="1" applyFill="1" applyBorder="1" applyAlignment="1">
      <alignment vertical="center"/>
    </xf>
    <xf numFmtId="0" fontId="28" fillId="0" borderId="13" xfId="2" applyFont="1" applyBorder="1" applyAlignment="1"/>
    <xf numFmtId="0" fontId="30" fillId="0" borderId="13" xfId="5" applyFont="1" applyBorder="1" applyAlignment="1"/>
    <xf numFmtId="0" fontId="11" fillId="0" borderId="13" xfId="4" applyFont="1" applyFill="1" applyBorder="1" applyAlignment="1">
      <alignment vertical="center"/>
    </xf>
    <xf numFmtId="0" fontId="10" fillId="0" borderId="16" xfId="5" applyFont="1" applyFill="1" applyBorder="1" applyAlignment="1">
      <alignment horizontal="left" vertical="center"/>
    </xf>
    <xf numFmtId="0" fontId="10" fillId="0" borderId="16" xfId="4" applyFont="1" applyFill="1" applyBorder="1" applyAlignment="1">
      <alignment vertical="center"/>
    </xf>
    <xf numFmtId="181" fontId="27" fillId="0" borderId="16" xfId="4" applyNumberFormat="1" applyFont="1" applyFill="1" applyBorder="1" applyAlignment="1">
      <alignment vertical="center"/>
    </xf>
    <xf numFmtId="0" fontId="28" fillId="0" borderId="13" xfId="2" applyFont="1" applyFill="1" applyBorder="1" applyAlignment="1"/>
    <xf numFmtId="0" fontId="31" fillId="0" borderId="13" xfId="0" applyFont="1" applyBorder="1" applyAlignment="1">
      <alignment vertical="center"/>
    </xf>
    <xf numFmtId="0" fontId="32" fillId="0" borderId="0" xfId="0" applyNumberFormat="1" applyFont="1" applyFill="1" applyBorder="1" applyAlignment="1">
      <alignment vertical="center" wrapText="1"/>
    </xf>
    <xf numFmtId="0" fontId="34" fillId="10" borderId="3" xfId="0" applyNumberFormat="1" applyFont="1" applyFill="1" applyBorder="1" applyAlignment="1">
      <alignment horizontal="center" vertical="center" wrapText="1"/>
    </xf>
    <xf numFmtId="0" fontId="34" fillId="10" borderId="18" xfId="0" applyNumberFormat="1" applyFont="1" applyFill="1" applyBorder="1" applyAlignment="1">
      <alignment horizontal="center" vertical="center" wrapText="1"/>
    </xf>
    <xf numFmtId="0" fontId="34" fillId="10" borderId="19" xfId="0" applyNumberFormat="1" applyFont="1" applyFill="1" applyBorder="1" applyAlignment="1">
      <alignment horizontal="center" vertical="center" wrapText="1"/>
    </xf>
    <xf numFmtId="0" fontId="3" fillId="0" borderId="3" xfId="0" applyNumberFormat="1" applyFont="1" applyFill="1" applyBorder="1" applyAlignment="1">
      <alignment horizontal="left" vertical="center" wrapText="1"/>
    </xf>
    <xf numFmtId="0" fontId="3" fillId="0" borderId="3" xfId="0" applyNumberFormat="1" applyFont="1" applyFill="1" applyBorder="1" applyAlignment="1">
      <alignment horizontal="center" vertical="center" wrapText="1"/>
    </xf>
    <xf numFmtId="0" fontId="35" fillId="11" borderId="3" xfId="0" applyNumberFormat="1" applyFont="1" applyFill="1" applyBorder="1" applyAlignment="1">
      <alignment horizontal="center" vertical="center" wrapText="1"/>
    </xf>
    <xf numFmtId="0" fontId="3" fillId="0" borderId="10" xfId="0" applyNumberFormat="1" applyFont="1" applyFill="1" applyBorder="1" applyAlignment="1">
      <alignment horizontal="left" vertical="center" wrapText="1"/>
    </xf>
    <xf numFmtId="0" fontId="3" fillId="0" borderId="3" xfId="0" applyNumberFormat="1" applyFont="1" applyFill="1" applyBorder="1" applyAlignment="1">
      <alignment vertical="center" wrapText="1"/>
    </xf>
    <xf numFmtId="0" fontId="3" fillId="0" borderId="0" xfId="0" applyNumberFormat="1" applyFont="1" applyFill="1" applyBorder="1" applyAlignment="1">
      <alignment vertical="center" wrapText="1"/>
    </xf>
    <xf numFmtId="182" fontId="32" fillId="10" borderId="3" xfId="0" applyNumberFormat="1" applyFont="1" applyFill="1" applyBorder="1" applyAlignment="1">
      <alignment horizontal="center" vertical="center" wrapText="1"/>
    </xf>
    <xf numFmtId="0" fontId="32" fillId="0" borderId="19" xfId="0" applyNumberFormat="1" applyFont="1" applyFill="1" applyBorder="1" applyAlignment="1">
      <alignment horizontal="left" vertical="center" wrapText="1"/>
    </xf>
    <xf numFmtId="0" fontId="36" fillId="10" borderId="24" xfId="0" applyNumberFormat="1" applyFont="1" applyFill="1" applyBorder="1" applyAlignment="1">
      <alignment horizontal="center" vertical="center" wrapText="1"/>
    </xf>
    <xf numFmtId="0" fontId="32" fillId="0" borderId="25" xfId="0" applyNumberFormat="1" applyFont="1" applyFill="1" applyBorder="1" applyAlignment="1">
      <alignment horizontal="center" vertical="center" wrapText="1"/>
    </xf>
    <xf numFmtId="0" fontId="0" fillId="0" borderId="0" xfId="0" applyFont="1" applyAlignment="1">
      <alignment vertical="center"/>
    </xf>
    <xf numFmtId="0" fontId="32" fillId="0" borderId="0" xfId="0" applyFont="1" applyAlignment="1">
      <alignment horizontal="center" vertical="center" wrapText="1"/>
    </xf>
    <xf numFmtId="0" fontId="32" fillId="0" borderId="0" xfId="0" applyFont="1" applyAlignment="1">
      <alignment vertical="center" wrapText="1"/>
    </xf>
    <xf numFmtId="0" fontId="39" fillId="0" borderId="18" xfId="0" applyFont="1" applyFill="1" applyBorder="1" applyAlignment="1">
      <alignment horizontal="center" vertical="center" wrapText="1"/>
    </xf>
    <xf numFmtId="0" fontId="39" fillId="0" borderId="3" xfId="0" applyFont="1" applyFill="1" applyBorder="1" applyAlignment="1">
      <alignment horizontal="center" vertical="center" wrapText="1"/>
    </xf>
    <xf numFmtId="0" fontId="39" fillId="0" borderId="19" xfId="0" applyFont="1" applyBorder="1" applyAlignment="1">
      <alignment horizontal="center" vertical="center" wrapText="1"/>
    </xf>
    <xf numFmtId="0" fontId="39" fillId="0" borderId="19" xfId="0" applyFont="1" applyBorder="1" applyAlignment="1">
      <alignment vertical="center" wrapText="1"/>
    </xf>
    <xf numFmtId="0" fontId="32" fillId="0" borderId="18" xfId="0" applyFont="1" applyBorder="1" applyAlignment="1">
      <alignment horizontal="center" vertical="center" wrapText="1"/>
    </xf>
    <xf numFmtId="0" fontId="39" fillId="0" borderId="30" xfId="0" applyFont="1" applyFill="1" applyBorder="1" applyAlignment="1">
      <alignment horizontal="center" vertical="center" wrapText="1"/>
    </xf>
    <xf numFmtId="0" fontId="39" fillId="0" borderId="24" xfId="0" applyFont="1" applyFill="1" applyBorder="1" applyAlignment="1">
      <alignment horizontal="center" vertical="center" wrapText="1"/>
    </xf>
    <xf numFmtId="0" fontId="39" fillId="0" borderId="25" xfId="0" applyFont="1" applyFill="1" applyBorder="1" applyAlignment="1">
      <alignment vertical="center" wrapText="1"/>
    </xf>
    <xf numFmtId="0" fontId="32" fillId="0" borderId="0" xfId="0" applyFont="1" applyBorder="1" applyAlignment="1">
      <alignment horizontal="center" vertical="center" wrapText="1"/>
    </xf>
    <xf numFmtId="0" fontId="32" fillId="0" borderId="0" xfId="0" applyFont="1" applyBorder="1" applyAlignment="1">
      <alignment vertical="center" wrapText="1"/>
    </xf>
    <xf numFmtId="0" fontId="41" fillId="0" borderId="0" xfId="1" applyFont="1">
      <alignment vertical="center"/>
    </xf>
    <xf numFmtId="0" fontId="41" fillId="0" borderId="0" xfId="1" applyFont="1" applyProtection="1">
      <alignment vertical="center"/>
      <protection locked="0"/>
    </xf>
    <xf numFmtId="0" fontId="42" fillId="8" borderId="0" xfId="3" applyFont="1" applyFill="1">
      <alignment vertical="center"/>
    </xf>
    <xf numFmtId="0" fontId="43" fillId="8" borderId="0" xfId="3" applyFont="1" applyFill="1">
      <alignment vertical="center"/>
    </xf>
    <xf numFmtId="0" fontId="44" fillId="8" borderId="0" xfId="3" applyFont="1" applyFill="1">
      <alignment vertical="center"/>
    </xf>
    <xf numFmtId="0" fontId="45" fillId="8" borderId="0" xfId="3" applyFont="1" applyFill="1" applyAlignment="1">
      <alignment horizontal="center" vertical="center"/>
    </xf>
    <xf numFmtId="0" fontId="46" fillId="0" borderId="32" xfId="1" applyFont="1" applyBorder="1" applyAlignment="1">
      <alignment horizontal="center" vertical="center"/>
    </xf>
    <xf numFmtId="0" fontId="46" fillId="0" borderId="33" xfId="1" applyFont="1" applyBorder="1" applyAlignment="1">
      <alignment horizontal="center" vertical="center"/>
    </xf>
    <xf numFmtId="0" fontId="47" fillId="0" borderId="33" xfId="1" applyFont="1" applyBorder="1" applyAlignment="1">
      <alignment horizontal="center" vertical="center"/>
    </xf>
    <xf numFmtId="0" fontId="46" fillId="0" borderId="34" xfId="1" applyFont="1" applyBorder="1" applyAlignment="1">
      <alignment horizontal="center" vertical="center"/>
    </xf>
    <xf numFmtId="0" fontId="50" fillId="8" borderId="0" xfId="3" applyFont="1" applyFill="1">
      <alignment vertical="center"/>
    </xf>
    <xf numFmtId="0" fontId="49" fillId="11" borderId="27" xfId="3" applyFont="1" applyFill="1" applyBorder="1" applyAlignment="1">
      <alignment horizontal="center" vertical="center"/>
    </xf>
    <xf numFmtId="0" fontId="49" fillId="11" borderId="12" xfId="3" applyFont="1" applyFill="1" applyBorder="1" applyAlignment="1">
      <alignment horizontal="center" vertical="center"/>
    </xf>
    <xf numFmtId="0" fontId="49" fillId="11" borderId="3" xfId="3" applyFont="1" applyFill="1" applyBorder="1" applyAlignment="1">
      <alignment horizontal="center" vertical="center"/>
    </xf>
    <xf numFmtId="0" fontId="49" fillId="11" borderId="1" xfId="3" applyFont="1" applyFill="1" applyBorder="1" applyAlignment="1">
      <alignment horizontal="center" vertical="center"/>
    </xf>
    <xf numFmtId="0" fontId="49" fillId="11" borderId="26" xfId="3" applyFont="1" applyFill="1" applyBorder="1" applyAlignment="1">
      <alignment horizontal="center" vertical="center"/>
    </xf>
    <xf numFmtId="0" fontId="49" fillId="11" borderId="28" xfId="3" applyFont="1" applyFill="1" applyBorder="1" applyAlignment="1">
      <alignment horizontal="center" vertical="center"/>
    </xf>
    <xf numFmtId="185" fontId="32" fillId="8" borderId="18" xfId="3" applyNumberFormat="1" applyFont="1" applyFill="1" applyBorder="1" applyAlignment="1">
      <alignment horizontal="center" vertical="center"/>
    </xf>
    <xf numFmtId="14" fontId="32" fillId="8" borderId="3" xfId="7" applyNumberFormat="1" applyFont="1" applyFill="1" applyBorder="1" applyAlignment="1" applyProtection="1">
      <alignment horizontal="center" vertical="center"/>
    </xf>
    <xf numFmtId="180" fontId="32" fillId="8" borderId="3" xfId="3" applyNumberFormat="1" applyFont="1" applyFill="1" applyBorder="1" applyAlignment="1">
      <alignment horizontal="center" vertical="center"/>
    </xf>
    <xf numFmtId="0" fontId="32" fillId="8" borderId="3" xfId="3" applyFont="1" applyFill="1" applyBorder="1" applyAlignment="1">
      <alignment horizontal="left" vertical="center" wrapText="1"/>
    </xf>
    <xf numFmtId="14" fontId="32" fillId="8" borderId="19" xfId="7" applyNumberFormat="1" applyFont="1" applyFill="1" applyBorder="1" applyAlignment="1" applyProtection="1">
      <alignment horizontal="center" vertical="center"/>
    </xf>
    <xf numFmtId="0" fontId="32" fillId="8" borderId="18" xfId="3" applyNumberFormat="1" applyFont="1" applyFill="1" applyBorder="1" applyAlignment="1">
      <alignment horizontal="center" vertical="center"/>
    </xf>
    <xf numFmtId="0" fontId="36" fillId="8" borderId="3" xfId="3" applyFont="1" applyFill="1" applyBorder="1" applyAlignment="1">
      <alignment horizontal="center" vertical="center" wrapText="1"/>
    </xf>
    <xf numFmtId="0" fontId="32" fillId="8" borderId="30" xfId="3" applyNumberFormat="1" applyFont="1" applyFill="1" applyBorder="1" applyAlignment="1">
      <alignment horizontal="center" vertical="center"/>
    </xf>
    <xf numFmtId="14" fontId="32" fillId="8" borderId="24" xfId="7" applyNumberFormat="1" applyFont="1" applyFill="1" applyBorder="1" applyAlignment="1" applyProtection="1">
      <alignment horizontal="center" vertical="center"/>
    </xf>
    <xf numFmtId="180" fontId="32" fillId="8" borderId="24" xfId="3" applyNumberFormat="1" applyFont="1" applyFill="1" applyBorder="1" applyAlignment="1">
      <alignment horizontal="center" vertical="center"/>
    </xf>
    <xf numFmtId="0" fontId="32" fillId="8" borderId="24" xfId="3" applyFont="1" applyFill="1" applyBorder="1" applyAlignment="1">
      <alignment horizontal="left" vertical="center" wrapText="1"/>
    </xf>
    <xf numFmtId="0" fontId="36" fillId="8" borderId="24" xfId="3" applyFont="1" applyFill="1" applyBorder="1" applyAlignment="1">
      <alignment horizontal="center" vertical="center" wrapText="1"/>
    </xf>
    <xf numFmtId="14" fontId="32" fillId="8" borderId="25" xfId="7" applyNumberFormat="1" applyFont="1" applyFill="1" applyBorder="1" applyAlignment="1" applyProtection="1">
      <alignment horizontal="center" vertical="center"/>
    </xf>
    <xf numFmtId="0" fontId="51" fillId="8" borderId="0" xfId="3" applyFont="1" applyFill="1">
      <alignment vertical="center"/>
    </xf>
    <xf numFmtId="0" fontId="3" fillId="0" borderId="10" xfId="0" applyNumberFormat="1" applyFont="1" applyFill="1" applyBorder="1" applyAlignment="1">
      <alignment horizontal="left" vertical="center" wrapText="1"/>
    </xf>
    <xf numFmtId="0" fontId="3" fillId="0" borderId="12" xfId="0" applyNumberFormat="1" applyFont="1" applyFill="1" applyBorder="1" applyAlignment="1">
      <alignment horizontal="left" vertical="center" wrapText="1"/>
    </xf>
    <xf numFmtId="0" fontId="3" fillId="0" borderId="12" xfId="0" applyNumberFormat="1" applyFont="1" applyFill="1" applyBorder="1" applyAlignment="1">
      <alignment horizontal="left" vertical="center" wrapText="1"/>
    </xf>
    <xf numFmtId="9" fontId="3" fillId="0" borderId="3" xfId="0" applyNumberFormat="1" applyFont="1" applyFill="1" applyBorder="1" applyAlignment="1">
      <alignment horizontal="center" vertical="center"/>
    </xf>
    <xf numFmtId="43" fontId="3" fillId="0" borderId="3" xfId="0" applyNumberFormat="1" applyFont="1" applyFill="1" applyBorder="1" applyAlignment="1">
      <alignment horizontal="center" vertical="center"/>
    </xf>
    <xf numFmtId="0" fontId="20" fillId="0" borderId="3" xfId="2" applyFont="1" applyFill="1" applyBorder="1" applyAlignment="1">
      <alignment vertical="center" wrapText="1"/>
    </xf>
    <xf numFmtId="0" fontId="3" fillId="0" borderId="3" xfId="4" applyFont="1" applyFill="1" applyBorder="1" applyAlignment="1">
      <alignment horizontal="center" vertical="center"/>
    </xf>
    <xf numFmtId="41" fontId="21" fillId="0" borderId="3" xfId="0" applyNumberFormat="1" applyFont="1" applyFill="1" applyBorder="1" applyAlignment="1">
      <alignment horizontal="distributed" vertical="center" wrapText="1"/>
    </xf>
    <xf numFmtId="9" fontId="0" fillId="0" borderId="3" xfId="4" applyNumberFormat="1" applyFont="1" applyFill="1" applyBorder="1" applyAlignment="1">
      <alignment horizontal="center" vertical="center"/>
    </xf>
    <xf numFmtId="41" fontId="21" fillId="0" borderId="3" xfId="0" applyNumberFormat="1" applyFont="1" applyFill="1" applyBorder="1" applyAlignment="1">
      <alignment vertical="center"/>
    </xf>
    <xf numFmtId="41" fontId="22" fillId="0" borderId="3" xfId="0" applyNumberFormat="1" applyFont="1" applyFill="1" applyBorder="1" applyAlignment="1">
      <alignment horizontal="distributed" vertical="center" wrapText="1"/>
    </xf>
    <xf numFmtId="0" fontId="21" fillId="0" borderId="3" xfId="6" applyFont="1" applyFill="1" applyBorder="1" applyAlignment="1">
      <alignment horizontal="left" vertical="center" wrapText="1"/>
    </xf>
    <xf numFmtId="0" fontId="0" fillId="0" borderId="3" xfId="4" applyFont="1" applyFill="1" applyBorder="1" applyAlignment="1" applyProtection="1">
      <alignment horizontal="center" vertical="center" wrapText="1"/>
      <protection locked="0"/>
    </xf>
    <xf numFmtId="0" fontId="3" fillId="0" borderId="3" xfId="4" applyFont="1" applyFill="1" applyBorder="1" applyAlignment="1" applyProtection="1">
      <alignment vertical="center" wrapText="1"/>
    </xf>
    <xf numFmtId="0" fontId="3" fillId="0" borderId="3" xfId="4" applyFont="1" applyFill="1" applyBorder="1" applyAlignment="1">
      <alignment horizontal="center" vertical="center"/>
    </xf>
    <xf numFmtId="0" fontId="20" fillId="0" borderId="3" xfId="6" applyFont="1" applyFill="1" applyBorder="1" applyAlignment="1">
      <alignment horizontal="left" vertical="center" wrapText="1"/>
    </xf>
    <xf numFmtId="0" fontId="3" fillId="0" borderId="3" xfId="4" applyFont="1" applyFill="1" applyBorder="1" applyAlignment="1">
      <alignment horizontal="center" vertical="center"/>
    </xf>
    <xf numFmtId="0" fontId="3" fillId="0" borderId="3" xfId="4" applyFont="1" applyFill="1" applyBorder="1" applyAlignment="1">
      <alignment horizontal="center" vertical="center"/>
    </xf>
    <xf numFmtId="0" fontId="3" fillId="0" borderId="3" xfId="4" applyFont="1" applyFill="1" applyBorder="1" applyAlignment="1">
      <alignment horizontal="center" vertical="center"/>
    </xf>
    <xf numFmtId="0" fontId="48" fillId="8" borderId="35" xfId="1" applyFont="1" applyFill="1" applyBorder="1" applyAlignment="1" applyProtection="1">
      <alignment horizontal="center" vertical="center" wrapText="1"/>
    </xf>
    <xf numFmtId="0" fontId="48" fillId="8" borderId="36" xfId="1" applyFont="1" applyFill="1" applyBorder="1" applyAlignment="1" applyProtection="1">
      <alignment horizontal="center" vertical="center"/>
    </xf>
    <xf numFmtId="0" fontId="48" fillId="8" borderId="37" xfId="1" applyFont="1" applyFill="1" applyBorder="1" applyAlignment="1" applyProtection="1">
      <alignment horizontal="center" vertical="center"/>
    </xf>
    <xf numFmtId="0" fontId="49" fillId="10" borderId="38" xfId="3" applyFont="1" applyFill="1" applyBorder="1" applyAlignment="1">
      <alignment horizontal="center" vertical="center"/>
    </xf>
    <xf numFmtId="0" fontId="49" fillId="10" borderId="39" xfId="3" applyFont="1" applyFill="1" applyBorder="1" applyAlignment="1">
      <alignment horizontal="center" vertical="center"/>
    </xf>
    <xf numFmtId="0" fontId="49" fillId="11" borderId="40" xfId="3" applyFont="1" applyFill="1" applyBorder="1" applyAlignment="1">
      <alignment horizontal="center" vertical="center"/>
    </xf>
    <xf numFmtId="0" fontId="49" fillId="11" borderId="41" xfId="3" applyFont="1" applyFill="1" applyBorder="1" applyAlignment="1">
      <alignment horizontal="center" vertical="center"/>
    </xf>
    <xf numFmtId="0" fontId="32" fillId="8" borderId="40" xfId="3" applyFont="1" applyFill="1" applyBorder="1" applyAlignment="1">
      <alignment horizontal="center" vertical="center" wrapText="1"/>
    </xf>
    <xf numFmtId="0" fontId="32" fillId="8" borderId="42" xfId="3" applyFont="1" applyFill="1" applyBorder="1" applyAlignment="1">
      <alignment horizontal="center" vertical="center" wrapText="1"/>
    </xf>
    <xf numFmtId="0" fontId="32" fillId="8" borderId="43" xfId="3" applyFont="1" applyFill="1" applyBorder="1" applyAlignment="1">
      <alignment horizontal="center" vertical="center" wrapText="1"/>
    </xf>
    <xf numFmtId="180" fontId="32" fillId="8" borderId="44" xfId="3" applyNumberFormat="1" applyFont="1" applyFill="1" applyBorder="1" applyAlignment="1">
      <alignment horizontal="center" vertical="center"/>
    </xf>
    <xf numFmtId="180" fontId="32" fillId="8" borderId="45" xfId="3" applyNumberFormat="1" applyFont="1" applyFill="1" applyBorder="1" applyAlignment="1">
      <alignment horizontal="center" vertical="center"/>
    </xf>
    <xf numFmtId="184" fontId="32" fillId="8" borderId="8" xfId="3" applyNumberFormat="1" applyFont="1" applyFill="1" applyBorder="1" applyAlignment="1">
      <alignment horizontal="center" vertical="center" wrapText="1"/>
    </xf>
    <xf numFmtId="184" fontId="32" fillId="8" borderId="14" xfId="3" applyNumberFormat="1" applyFont="1" applyFill="1" applyBorder="1" applyAlignment="1">
      <alignment horizontal="center" vertical="center" wrapText="1"/>
    </xf>
    <xf numFmtId="184" fontId="32" fillId="8" borderId="29" xfId="3" applyNumberFormat="1" applyFont="1" applyFill="1" applyBorder="1" applyAlignment="1">
      <alignment horizontal="center" vertical="center" wrapText="1"/>
    </xf>
    <xf numFmtId="180" fontId="32" fillId="8" borderId="46" xfId="3" applyNumberFormat="1" applyFont="1" applyFill="1" applyBorder="1" applyAlignment="1">
      <alignment horizontal="center" vertical="center"/>
    </xf>
    <xf numFmtId="180" fontId="32" fillId="8" borderId="0" xfId="3" applyNumberFormat="1" applyFont="1" applyFill="1" applyBorder="1" applyAlignment="1">
      <alignment horizontal="center" vertical="center"/>
    </xf>
    <xf numFmtId="0" fontId="32" fillId="8" borderId="1" xfId="3" applyFont="1" applyFill="1" applyBorder="1" applyAlignment="1">
      <alignment horizontal="center" vertical="center" wrapText="1"/>
    </xf>
    <xf numFmtId="0" fontId="32" fillId="8" borderId="45" xfId="3" applyFont="1" applyFill="1" applyBorder="1" applyAlignment="1">
      <alignment horizontal="center" vertical="center" wrapText="1"/>
    </xf>
    <xf numFmtId="0" fontId="32" fillId="8" borderId="47" xfId="3" applyFont="1" applyFill="1" applyBorder="1" applyAlignment="1">
      <alignment horizontal="center" vertical="center" wrapText="1"/>
    </xf>
    <xf numFmtId="180" fontId="32" fillId="8" borderId="31" xfId="3" applyNumberFormat="1" applyFont="1" applyFill="1" applyBorder="1" applyAlignment="1">
      <alignment horizontal="center" vertical="center"/>
    </xf>
    <xf numFmtId="180" fontId="32" fillId="8" borderId="22" xfId="3" applyNumberFormat="1" applyFont="1" applyFill="1" applyBorder="1" applyAlignment="1">
      <alignment horizontal="center" vertical="center"/>
    </xf>
    <xf numFmtId="180" fontId="32" fillId="8" borderId="48" xfId="3" applyNumberFormat="1" applyFont="1" applyFill="1" applyBorder="1" applyAlignment="1">
      <alignment horizontal="center" vertical="center"/>
    </xf>
    <xf numFmtId="0" fontId="49" fillId="10" borderId="33" xfId="3" applyFont="1" applyFill="1" applyBorder="1" applyAlignment="1">
      <alignment horizontal="center" vertical="center"/>
    </xf>
    <xf numFmtId="0" fontId="49" fillId="10" borderId="34" xfId="3" applyFont="1" applyFill="1" applyBorder="1" applyAlignment="1">
      <alignment horizontal="center" vertical="center"/>
    </xf>
    <xf numFmtId="0" fontId="37" fillId="9" borderId="26" xfId="0" applyFont="1" applyFill="1" applyBorder="1" applyAlignment="1">
      <alignment horizontal="center" vertical="center" wrapText="1"/>
    </xf>
    <xf numFmtId="0" fontId="37" fillId="9" borderId="27" xfId="0" applyFont="1" applyFill="1" applyBorder="1" applyAlignment="1">
      <alignment horizontal="center" vertical="center" wrapText="1"/>
    </xf>
    <xf numFmtId="0" fontId="37" fillId="9" borderId="28" xfId="0" applyFont="1" applyFill="1" applyBorder="1" applyAlignment="1">
      <alignment horizontal="center" vertical="center" wrapText="1"/>
    </xf>
    <xf numFmtId="0" fontId="38" fillId="10" borderId="18" xfId="0" applyFont="1" applyFill="1" applyBorder="1" applyAlignment="1">
      <alignment horizontal="left" vertical="center" wrapText="1"/>
    </xf>
    <xf numFmtId="0" fontId="38" fillId="10" borderId="3" xfId="0" applyFont="1" applyFill="1" applyBorder="1" applyAlignment="1">
      <alignment horizontal="left" vertical="center" wrapText="1"/>
    </xf>
    <xf numFmtId="0" fontId="38" fillId="10" borderId="19" xfId="0" applyFont="1" applyFill="1" applyBorder="1" applyAlignment="1">
      <alignment horizontal="left" vertical="center" wrapText="1"/>
    </xf>
    <xf numFmtId="0" fontId="39" fillId="0" borderId="3" xfId="0" applyFont="1" applyBorder="1" applyAlignment="1">
      <alignment horizontal="left" vertical="center" wrapText="1"/>
    </xf>
    <xf numFmtId="0" fontId="39" fillId="0" borderId="8" xfId="0" applyFont="1" applyBorder="1" applyAlignment="1">
      <alignment horizontal="center" vertical="center" wrapText="1"/>
    </xf>
    <xf numFmtId="0" fontId="39" fillId="0" borderId="14" xfId="0" applyFont="1" applyBorder="1" applyAlignment="1">
      <alignment horizontal="center" vertical="center" wrapText="1"/>
    </xf>
    <xf numFmtId="0" fontId="39" fillId="0" borderId="9" xfId="0" applyFont="1" applyBorder="1" applyAlignment="1">
      <alignment horizontal="center" vertical="center" wrapText="1"/>
    </xf>
    <xf numFmtId="0" fontId="39" fillId="0" borderId="8" xfId="0" applyFont="1" applyBorder="1" applyAlignment="1">
      <alignment horizontal="left" vertical="center" wrapText="1"/>
    </xf>
    <xf numFmtId="0" fontId="39" fillId="0" borderId="14" xfId="0" applyFont="1" applyBorder="1" applyAlignment="1">
      <alignment horizontal="left" vertical="center" wrapText="1"/>
    </xf>
    <xf numFmtId="0" fontId="39" fillId="0" borderId="9" xfId="0" applyFont="1" applyBorder="1" applyAlignment="1">
      <alignment horizontal="left" vertical="center" wrapText="1"/>
    </xf>
    <xf numFmtId="0" fontId="40" fillId="0" borderId="3" xfId="0" applyFont="1" applyBorder="1" applyAlignment="1">
      <alignment horizontal="left" vertical="center" wrapText="1"/>
    </xf>
    <xf numFmtId="0" fontId="40" fillId="0" borderId="19" xfId="0" applyFont="1" applyBorder="1" applyAlignment="1">
      <alignment horizontal="left" vertical="center" wrapText="1"/>
    </xf>
    <xf numFmtId="0" fontId="39" fillId="0" borderId="23" xfId="0" applyFont="1" applyFill="1" applyBorder="1" applyAlignment="1">
      <alignment horizontal="center" vertical="center" wrapText="1"/>
    </xf>
    <xf numFmtId="0" fontId="39" fillId="0" borderId="29" xfId="0" applyFont="1" applyBorder="1" applyAlignment="1">
      <alignment horizontal="left" vertical="center" wrapText="1"/>
    </xf>
    <xf numFmtId="0" fontId="39" fillId="0" borderId="18" xfId="0" applyFont="1" applyFill="1" applyBorder="1" applyAlignment="1">
      <alignment horizontal="center" vertical="center" wrapText="1"/>
    </xf>
    <xf numFmtId="0" fontId="39" fillId="0" borderId="3" xfId="0" applyFont="1" applyFill="1" applyBorder="1" applyAlignment="1">
      <alignment horizontal="center" vertical="center" wrapText="1"/>
    </xf>
    <xf numFmtId="0" fontId="39" fillId="0" borderId="19" xfId="0" applyFont="1" applyFill="1" applyBorder="1" applyAlignment="1">
      <alignment horizontal="center" vertical="center" wrapText="1"/>
    </xf>
    <xf numFmtId="0" fontId="33" fillId="9" borderId="0" xfId="0" applyNumberFormat="1" applyFont="1" applyFill="1" applyBorder="1" applyAlignment="1">
      <alignment horizontal="center" vertical="center" wrapText="1"/>
    </xf>
    <xf numFmtId="0" fontId="32" fillId="0" borderId="3" xfId="0" applyNumberFormat="1" applyFont="1" applyFill="1" applyBorder="1" applyAlignment="1">
      <alignment horizontal="center" vertical="center" wrapText="1"/>
    </xf>
    <xf numFmtId="0" fontId="36" fillId="10" borderId="20" xfId="0" applyNumberFormat="1" applyFont="1" applyFill="1" applyBorder="1" applyAlignment="1">
      <alignment horizontal="center" vertical="center" wrapText="1"/>
    </xf>
    <xf numFmtId="0" fontId="36" fillId="10" borderId="14" xfId="0" applyNumberFormat="1" applyFont="1" applyFill="1" applyBorder="1" applyAlignment="1">
      <alignment horizontal="center" vertical="center" wrapText="1"/>
    </xf>
    <xf numFmtId="0" fontId="36" fillId="10" borderId="9" xfId="0" applyNumberFormat="1" applyFont="1" applyFill="1" applyBorder="1" applyAlignment="1">
      <alignment horizontal="center" vertical="center" wrapText="1"/>
    </xf>
    <xf numFmtId="0" fontId="36" fillId="10" borderId="21" xfId="0" applyNumberFormat="1" applyFont="1" applyFill="1" applyBorder="1" applyAlignment="1">
      <alignment horizontal="center" vertical="center" wrapText="1"/>
    </xf>
    <xf numFmtId="0" fontId="36" fillId="10" borderId="22" xfId="0" applyNumberFormat="1" applyFont="1" applyFill="1" applyBorder="1" applyAlignment="1">
      <alignment horizontal="center" vertical="center" wrapText="1"/>
    </xf>
    <xf numFmtId="0" fontId="36" fillId="10" borderId="23" xfId="0" applyNumberFormat="1" applyFont="1" applyFill="1" applyBorder="1" applyAlignment="1">
      <alignment horizontal="center" vertical="center" wrapText="1"/>
    </xf>
    <xf numFmtId="0" fontId="12" fillId="0" borderId="2" xfId="0" applyNumberFormat="1" applyFont="1" applyFill="1" applyBorder="1" applyAlignment="1">
      <alignment horizontal="center" vertical="center" wrapText="1"/>
    </xf>
    <xf numFmtId="0" fontId="12" fillId="0" borderId="5" xfId="0" applyNumberFormat="1" applyFont="1" applyFill="1" applyBorder="1" applyAlignment="1">
      <alignment horizontal="center" vertical="center" wrapText="1"/>
    </xf>
    <xf numFmtId="0" fontId="34" fillId="0" borderId="5" xfId="0" applyNumberFormat="1" applyFont="1" applyFill="1" applyBorder="1" applyAlignment="1">
      <alignment horizontal="center" vertical="center" wrapText="1"/>
    </xf>
    <xf numFmtId="0" fontId="34" fillId="0" borderId="7" xfId="0" applyNumberFormat="1" applyFont="1" applyFill="1" applyBorder="1" applyAlignment="1">
      <alignment horizontal="center" vertical="center" wrapText="1"/>
    </xf>
    <xf numFmtId="0" fontId="3" fillId="0" borderId="10" xfId="0" applyNumberFormat="1" applyFont="1" applyFill="1" applyBorder="1" applyAlignment="1">
      <alignment horizontal="center" vertical="center" wrapText="1"/>
    </xf>
    <xf numFmtId="0" fontId="3" fillId="0" borderId="11" xfId="0" applyNumberFormat="1" applyFont="1" applyFill="1" applyBorder="1" applyAlignment="1">
      <alignment horizontal="center" vertical="center" wrapText="1"/>
    </xf>
    <xf numFmtId="0" fontId="3" fillId="0" borderId="12"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5" xfId="0" applyNumberFormat="1" applyFont="1" applyFill="1" applyBorder="1" applyAlignment="1">
      <alignment horizontal="center" vertical="center" wrapText="1"/>
    </xf>
    <xf numFmtId="0" fontId="3" fillId="0" borderId="7" xfId="0" applyNumberFormat="1" applyFont="1" applyFill="1" applyBorder="1" applyAlignment="1">
      <alignment horizontal="center" vertical="center" wrapText="1"/>
    </xf>
    <xf numFmtId="0" fontId="4" fillId="6" borderId="3" xfId="4" applyFont="1" applyFill="1" applyBorder="1" applyAlignment="1" applyProtection="1">
      <alignment horizontal="center" vertical="center"/>
    </xf>
    <xf numFmtId="0" fontId="4" fillId="7" borderId="3" xfId="4" applyFont="1" applyFill="1" applyBorder="1" applyAlignment="1" applyProtection="1">
      <alignment horizontal="center" vertical="center"/>
    </xf>
    <xf numFmtId="0" fontId="5" fillId="7" borderId="3" xfId="4" applyFont="1" applyFill="1" applyBorder="1" applyAlignment="1" applyProtection="1">
      <alignment horizontal="center" vertical="center"/>
    </xf>
    <xf numFmtId="0" fontId="3" fillId="0" borderId="8" xfId="4" applyFont="1" applyFill="1" applyBorder="1" applyAlignment="1" applyProtection="1">
      <alignment horizontal="center" vertical="center"/>
    </xf>
    <xf numFmtId="0" fontId="3" fillId="0" borderId="9" xfId="4" applyFont="1" applyFill="1" applyBorder="1" applyAlignment="1" applyProtection="1">
      <alignment horizontal="center" vertical="center"/>
    </xf>
    <xf numFmtId="176" fontId="0" fillId="0" borderId="8" xfId="4" applyNumberFormat="1" applyFont="1" applyFill="1" applyBorder="1" applyAlignment="1" applyProtection="1">
      <alignment horizontal="center" vertical="center"/>
    </xf>
    <xf numFmtId="176" fontId="0" fillId="0" borderId="14" xfId="4" applyNumberFormat="1" applyFont="1" applyFill="1" applyBorder="1" applyAlignment="1" applyProtection="1">
      <alignment horizontal="center" vertical="center"/>
    </xf>
    <xf numFmtId="176" fontId="0" fillId="0" borderId="9" xfId="4" applyNumberFormat="1" applyFont="1" applyFill="1" applyBorder="1" applyAlignment="1" applyProtection="1">
      <alignment horizontal="center" vertical="center"/>
    </xf>
    <xf numFmtId="9" fontId="14" fillId="0" borderId="8" xfId="4" applyNumberFormat="1" applyFont="1" applyFill="1" applyBorder="1" applyAlignment="1" applyProtection="1">
      <alignment horizontal="center" vertical="center"/>
    </xf>
    <xf numFmtId="9" fontId="14" fillId="0" borderId="9" xfId="4" applyNumberFormat="1" applyFont="1" applyFill="1" applyBorder="1" applyAlignment="1" applyProtection="1">
      <alignment horizontal="center" vertical="center"/>
    </xf>
    <xf numFmtId="0" fontId="9" fillId="4" borderId="3" xfId="0" applyFont="1" applyFill="1" applyBorder="1" applyAlignment="1">
      <alignment horizontal="center" vertical="center"/>
    </xf>
    <xf numFmtId="0" fontId="10" fillId="0" borderId="3" xfId="4" applyFont="1" applyFill="1" applyBorder="1" applyAlignment="1" applyProtection="1">
      <alignment horizontal="center" vertical="center"/>
    </xf>
    <xf numFmtId="0" fontId="11" fillId="0" borderId="3" xfId="4" applyFont="1" applyFill="1" applyBorder="1" applyAlignment="1" applyProtection="1">
      <alignment horizontal="center" vertical="center"/>
    </xf>
    <xf numFmtId="14" fontId="13" fillId="0" borderId="3" xfId="4" applyNumberFormat="1" applyFont="1" applyBorder="1" applyAlignment="1" applyProtection="1">
      <alignment horizontal="center" vertical="center"/>
    </xf>
    <xf numFmtId="0" fontId="13" fillId="0" borderId="3" xfId="4" applyFont="1" applyBorder="1" applyAlignment="1" applyProtection="1">
      <alignment horizontal="center" vertical="center"/>
    </xf>
    <xf numFmtId="0" fontId="0" fillId="0" borderId="3" xfId="4" applyFont="1" applyBorder="1" applyAlignment="1" applyProtection="1">
      <alignment horizontal="center"/>
    </xf>
    <xf numFmtId="0" fontId="15" fillId="0" borderId="8" xfId="4" applyFont="1" applyFill="1" applyBorder="1" applyAlignment="1" applyProtection="1">
      <alignment horizontal="center" vertical="center"/>
    </xf>
    <xf numFmtId="0" fontId="15" fillId="0" borderId="14" xfId="4" applyFont="1" applyFill="1" applyBorder="1" applyAlignment="1" applyProtection="1">
      <alignment horizontal="center" vertical="center"/>
    </xf>
    <xf numFmtId="0" fontId="15" fillId="0" borderId="9" xfId="4" applyFont="1" applyFill="1" applyBorder="1" applyAlignment="1" applyProtection="1">
      <alignment horizontal="center" vertical="center"/>
    </xf>
    <xf numFmtId="178" fontId="16" fillId="0" borderId="8" xfId="4" applyNumberFormat="1" applyFont="1" applyFill="1" applyBorder="1" applyAlignment="1" applyProtection="1">
      <alignment horizontal="center" vertical="center"/>
    </xf>
    <xf numFmtId="178" fontId="16" fillId="0" borderId="14" xfId="4" applyNumberFormat="1" applyFont="1" applyFill="1" applyBorder="1" applyAlignment="1" applyProtection="1">
      <alignment horizontal="center" vertical="center"/>
    </xf>
    <xf numFmtId="178" fontId="16" fillId="0" borderId="9" xfId="4" applyNumberFormat="1" applyFont="1" applyFill="1" applyBorder="1" applyAlignment="1" applyProtection="1">
      <alignment horizontal="center" vertical="center"/>
    </xf>
    <xf numFmtId="0" fontId="5" fillId="7" borderId="3" xfId="4" applyFont="1" applyFill="1" applyBorder="1" applyAlignment="1">
      <alignment horizontal="center" vertical="center"/>
    </xf>
    <xf numFmtId="0" fontId="4" fillId="3" borderId="3" xfId="4" applyFont="1" applyFill="1" applyBorder="1" applyAlignment="1" applyProtection="1">
      <alignment horizontal="center" vertical="center"/>
    </xf>
    <xf numFmtId="0" fontId="3" fillId="0" borderId="3" xfId="4" applyFont="1" applyBorder="1" applyAlignment="1">
      <alignment horizontal="center" vertical="center"/>
    </xf>
    <xf numFmtId="0" fontId="3" fillId="0" borderId="8" xfId="4" applyFont="1" applyBorder="1" applyAlignment="1">
      <alignment horizontal="center" vertical="center"/>
    </xf>
    <xf numFmtId="0" fontId="3" fillId="0" borderId="9" xfId="4" applyFont="1" applyBorder="1" applyAlignment="1">
      <alignment horizontal="center" vertical="center"/>
    </xf>
    <xf numFmtId="0" fontId="18" fillId="0" borderId="3" xfId="4" applyFont="1" applyFill="1" applyBorder="1" applyAlignment="1">
      <alignment horizontal="center" vertical="center" wrapText="1"/>
    </xf>
    <xf numFmtId="0" fontId="19" fillId="0" borderId="3" xfId="4" applyFont="1" applyFill="1" applyBorder="1" applyAlignment="1">
      <alignment horizontal="center" vertical="center" wrapText="1"/>
    </xf>
    <xf numFmtId="181" fontId="19" fillId="0" borderId="3" xfId="4" applyNumberFormat="1" applyFont="1" applyFill="1" applyBorder="1" applyAlignment="1">
      <alignment horizontal="center" vertical="center"/>
    </xf>
    <xf numFmtId="0" fontId="5" fillId="6" borderId="3" xfId="4" applyFont="1" applyFill="1" applyBorder="1" applyAlignment="1">
      <alignment horizontal="center" vertical="center"/>
    </xf>
    <xf numFmtId="0" fontId="3" fillId="0" borderId="3" xfId="4" applyFont="1" applyFill="1" applyBorder="1" applyAlignment="1">
      <alignment horizontal="center" vertical="center"/>
    </xf>
    <xf numFmtId="0" fontId="3" fillId="0" borderId="3" xfId="4" applyFont="1" applyFill="1" applyBorder="1" applyAlignment="1" applyProtection="1">
      <alignment horizontal="center" vertical="center" wrapText="1"/>
      <protection locked="0"/>
    </xf>
    <xf numFmtId="0" fontId="4" fillId="6" borderId="3" xfId="4" applyFont="1" applyFill="1" applyBorder="1" applyAlignment="1">
      <alignment horizontal="center" vertical="center"/>
    </xf>
    <xf numFmtId="0" fontId="15" fillId="7" borderId="3" xfId="4" applyFont="1" applyFill="1" applyBorder="1" applyAlignment="1">
      <alignment horizontal="left" vertical="center" wrapText="1"/>
    </xf>
    <xf numFmtId="181" fontId="16" fillId="7" borderId="3" xfId="4" applyNumberFormat="1" applyFont="1" applyFill="1" applyBorder="1" applyAlignment="1">
      <alignment horizontal="center" vertical="center"/>
    </xf>
    <xf numFmtId="0" fontId="4" fillId="0" borderId="3" xfId="4" applyFont="1" applyFill="1" applyBorder="1" applyAlignment="1">
      <alignment horizontal="center" vertical="center"/>
    </xf>
    <xf numFmtId="0" fontId="3" fillId="2" borderId="3" xfId="0" applyFont="1" applyFill="1" applyBorder="1" applyAlignment="1">
      <alignment horizontal="center" vertical="center"/>
    </xf>
    <xf numFmtId="0" fontId="3" fillId="3" borderId="3" xfId="0" applyFont="1" applyFill="1" applyBorder="1" applyAlignment="1">
      <alignment horizontal="center"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3" fillId="3"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14" fontId="39" fillId="0" borderId="31" xfId="0" applyNumberFormat="1" applyFont="1" applyFill="1" applyBorder="1" applyAlignment="1">
      <alignment horizontal="center" vertical="center" wrapText="1"/>
    </xf>
  </cellXfs>
  <cellStyles count="9">
    <cellStyle name="0,0_x000d__x000a_NA_x000d__x000a_" xfId="2"/>
    <cellStyle name="常规" xfId="0" builtinId="0"/>
    <cellStyle name="常规 2" xfId="3"/>
    <cellStyle name="常规 3" xfId="1"/>
    <cellStyle name="常规_e餐网呼叫中心报价" xfId="4"/>
    <cellStyle name="常规_H3800市场报价0605" xfId="5"/>
    <cellStyle name="常规_Sheet1" xfId="6"/>
    <cellStyle name="超链接" xfId="7" builtinId="8"/>
    <cellStyle name="样式 1" xfId="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0000FF"/>
      <rgbColor rgb="00808080"/>
      <rgbColor rgb="000000FF"/>
      <rgbColor rgb="00FFFF00"/>
      <rgbColor rgb="00FF00FF"/>
      <rgbColor rgb="0000FFFF"/>
      <rgbColor rgb="00800000"/>
      <rgbColor rgb="00008000"/>
      <rgbColor rgb="00000080"/>
      <rgbColor rgb="00808000"/>
      <rgbColor rgb="00808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33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323850</xdr:colOff>
      <xdr:row>0</xdr:row>
      <xdr:rowOff>104775</xdr:rowOff>
    </xdr:from>
    <xdr:to>
      <xdr:col>2</xdr:col>
      <xdr:colOff>476250</xdr:colOff>
      <xdr:row>0</xdr:row>
      <xdr:rowOff>571500</xdr:rowOff>
    </xdr:to>
    <xdr:pic>
      <xdr:nvPicPr>
        <xdr:cNvPr id="1025" name="图片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675" y="104775"/>
          <a:ext cx="6096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election activeCell="J11" sqref="J11"/>
    </sheetView>
  </sheetViews>
  <sheetFormatPr defaultColWidth="9.140625" defaultRowHeight="18"/>
  <cols>
    <col min="1" max="1" width="1.85546875" style="119" customWidth="1"/>
    <col min="2" max="2" width="6.85546875" style="119" customWidth="1"/>
    <col min="3" max="3" width="8.5703125" style="120" customWidth="1"/>
    <col min="4" max="4" width="11.85546875" style="119" customWidth="1"/>
    <col min="5" max="5" width="47" style="119" customWidth="1"/>
    <col min="6" max="6" width="8.5703125" style="121" customWidth="1"/>
    <col min="7" max="7" width="12" style="120" customWidth="1"/>
    <col min="8" max="8" width="5.140625" style="119" customWidth="1"/>
    <col min="9" max="9" width="33.28515625" style="119" customWidth="1"/>
    <col min="10" max="10" width="37.7109375" style="119" customWidth="1"/>
    <col min="11" max="16384" width="9.140625" style="119"/>
  </cols>
  <sheetData>
    <row r="1" spans="1:9" s="116" customFormat="1" ht="50.25" customHeight="1">
      <c r="A1" s="122"/>
      <c r="B1" s="123"/>
      <c r="C1" s="123"/>
      <c r="D1" s="123"/>
      <c r="E1" s="124" t="s">
        <v>0</v>
      </c>
      <c r="F1" s="123"/>
      <c r="G1" s="125"/>
    </row>
    <row r="2" spans="1:9" s="117" customFormat="1" ht="45" customHeight="1">
      <c r="A2" s="166" t="s">
        <v>252</v>
      </c>
      <c r="B2" s="167"/>
      <c r="C2" s="167"/>
      <c r="D2" s="167"/>
      <c r="E2" s="167"/>
      <c r="F2" s="167"/>
      <c r="G2" s="168"/>
    </row>
    <row r="3" spans="1:9" ht="17.25">
      <c r="B3" s="169" t="s">
        <v>1</v>
      </c>
      <c r="C3" s="169"/>
      <c r="D3" s="169"/>
      <c r="E3" s="169"/>
      <c r="F3" s="169"/>
      <c r="G3" s="170"/>
      <c r="H3" s="126"/>
      <c r="I3" s="146"/>
    </row>
    <row r="4" spans="1:9" ht="17.25">
      <c r="B4" s="171" t="s">
        <v>2</v>
      </c>
      <c r="C4" s="172"/>
      <c r="D4" s="127" t="s">
        <v>3</v>
      </c>
      <c r="E4" s="173"/>
      <c r="F4" s="174"/>
      <c r="G4" s="175"/>
    </row>
    <row r="5" spans="1:9" ht="17.25">
      <c r="B5" s="176" t="s">
        <v>4</v>
      </c>
      <c r="C5" s="177"/>
      <c r="D5" s="128" t="s">
        <v>5</v>
      </c>
      <c r="E5" s="178" t="s">
        <v>287</v>
      </c>
      <c r="F5" s="179"/>
      <c r="G5" s="180"/>
    </row>
    <row r="6" spans="1:9" ht="17.25">
      <c r="B6" s="181" t="s">
        <v>6</v>
      </c>
      <c r="C6" s="182"/>
      <c r="D6" s="129" t="s">
        <v>7</v>
      </c>
      <c r="E6" s="183"/>
      <c r="F6" s="184"/>
      <c r="G6" s="185"/>
    </row>
    <row r="7" spans="1:9" ht="17.25">
      <c r="B7" s="181" t="s">
        <v>8</v>
      </c>
      <c r="C7" s="182"/>
      <c r="D7" s="130" t="s">
        <v>9</v>
      </c>
      <c r="E7" s="186"/>
      <c r="F7" s="187"/>
      <c r="G7" s="188"/>
    </row>
    <row r="8" spans="1:9" ht="17.25">
      <c r="B8" s="189" t="s">
        <v>10</v>
      </c>
      <c r="C8" s="189"/>
      <c r="D8" s="189"/>
      <c r="E8" s="189"/>
      <c r="F8" s="189"/>
      <c r="G8" s="190"/>
      <c r="H8" s="126"/>
      <c r="I8" s="146"/>
    </row>
    <row r="9" spans="1:9" s="118" customFormat="1">
      <c r="B9" s="131" t="s">
        <v>11</v>
      </c>
      <c r="C9" s="127" t="s">
        <v>12</v>
      </c>
      <c r="D9" s="127" t="s">
        <v>13</v>
      </c>
      <c r="E9" s="127" t="s">
        <v>14</v>
      </c>
      <c r="F9" s="127" t="s">
        <v>15</v>
      </c>
      <c r="G9" s="132" t="s">
        <v>16</v>
      </c>
    </row>
    <row r="10" spans="1:9" ht="17.25">
      <c r="B10" s="133">
        <v>1</v>
      </c>
      <c r="C10" s="134" t="s">
        <v>243</v>
      </c>
      <c r="D10" s="135">
        <v>41820</v>
      </c>
      <c r="E10" s="136" t="s">
        <v>17</v>
      </c>
      <c r="F10" s="134"/>
      <c r="G10" s="137"/>
    </row>
    <row r="11" spans="1:9" ht="17.25">
      <c r="B11" s="133"/>
      <c r="C11" s="134"/>
      <c r="D11" s="135"/>
      <c r="E11" s="136"/>
      <c r="F11" s="134"/>
      <c r="G11" s="137"/>
    </row>
    <row r="12" spans="1:9" ht="17.25">
      <c r="B12" s="133"/>
      <c r="C12" s="134"/>
      <c r="D12" s="135"/>
      <c r="E12" s="136"/>
      <c r="F12" s="134"/>
      <c r="G12" s="137"/>
    </row>
    <row r="13" spans="1:9" ht="17.25">
      <c r="B13" s="133"/>
      <c r="C13" s="134"/>
      <c r="D13" s="135"/>
      <c r="E13" s="136"/>
      <c r="F13" s="134"/>
      <c r="G13" s="137"/>
    </row>
    <row r="14" spans="1:9" ht="17.25">
      <c r="B14" s="138"/>
      <c r="C14" s="134"/>
      <c r="D14" s="135"/>
      <c r="E14" s="136"/>
      <c r="F14" s="139"/>
      <c r="G14" s="137"/>
    </row>
    <row r="15" spans="1:9" ht="17.25">
      <c r="B15" s="138"/>
      <c r="C15" s="134"/>
      <c r="D15" s="135"/>
      <c r="E15" s="136"/>
      <c r="F15" s="139"/>
      <c r="G15" s="137"/>
    </row>
    <row r="16" spans="1:9" ht="17.25">
      <c r="B16" s="138"/>
      <c r="C16" s="134"/>
      <c r="D16" s="135"/>
      <c r="E16" s="136"/>
      <c r="F16" s="139"/>
      <c r="G16" s="137"/>
    </row>
    <row r="17" spans="2:7" ht="17.25">
      <c r="B17" s="138"/>
      <c r="C17" s="134"/>
      <c r="D17" s="135"/>
      <c r="E17" s="136"/>
      <c r="F17" s="139"/>
      <c r="G17" s="137"/>
    </row>
    <row r="18" spans="2:7" ht="17.25">
      <c r="B18" s="138"/>
      <c r="C18" s="134"/>
      <c r="D18" s="135"/>
      <c r="E18" s="136"/>
      <c r="F18" s="139"/>
      <c r="G18" s="137"/>
    </row>
    <row r="19" spans="2:7" ht="17.25">
      <c r="B19" s="138"/>
      <c r="C19" s="134"/>
      <c r="D19" s="135"/>
      <c r="E19" s="136"/>
      <c r="F19" s="139"/>
      <c r="G19" s="137"/>
    </row>
    <row r="20" spans="2:7" ht="17.25">
      <c r="B20" s="138"/>
      <c r="C20" s="134"/>
      <c r="D20" s="135"/>
      <c r="E20" s="136"/>
      <c r="F20" s="139"/>
      <c r="G20" s="137"/>
    </row>
    <row r="21" spans="2:7" ht="17.25">
      <c r="B21" s="138"/>
      <c r="C21" s="134"/>
      <c r="D21" s="135"/>
      <c r="E21" s="136"/>
      <c r="F21" s="139"/>
      <c r="G21" s="137"/>
    </row>
    <row r="22" spans="2:7" ht="17.25">
      <c r="B22" s="138"/>
      <c r="C22" s="134"/>
      <c r="D22" s="135"/>
      <c r="E22" s="136"/>
      <c r="F22" s="139"/>
      <c r="G22" s="137"/>
    </row>
    <row r="23" spans="2:7" ht="17.25">
      <c r="B23" s="138"/>
      <c r="C23" s="134"/>
      <c r="D23" s="135"/>
      <c r="E23" s="136"/>
      <c r="F23" s="139"/>
      <c r="G23" s="137"/>
    </row>
    <row r="24" spans="2:7" ht="17.25">
      <c r="B24" s="138"/>
      <c r="C24" s="134"/>
      <c r="D24" s="135"/>
      <c r="E24" s="136"/>
      <c r="F24" s="139"/>
      <c r="G24" s="137"/>
    </row>
    <row r="25" spans="2:7" ht="17.25">
      <c r="B25" s="140"/>
      <c r="C25" s="141"/>
      <c r="D25" s="142"/>
      <c r="E25" s="143"/>
      <c r="F25" s="144"/>
      <c r="G25" s="145"/>
    </row>
  </sheetData>
  <mergeCells count="11">
    <mergeCell ref="B6:C6"/>
    <mergeCell ref="E6:G6"/>
    <mergeCell ref="B7:C7"/>
    <mergeCell ref="E7:G7"/>
    <mergeCell ref="B8:G8"/>
    <mergeCell ref="A2:G2"/>
    <mergeCell ref="B3:G3"/>
    <mergeCell ref="B4:C4"/>
    <mergeCell ref="E4:G4"/>
    <mergeCell ref="B5:C5"/>
    <mergeCell ref="E5:G5"/>
  </mergeCells>
  <phoneticPr fontId="21" type="noConversion"/>
  <dataValidations count="3">
    <dataValidation allowBlank="1" showInputMessage="1" showErrorMessage="1" promptTitle="生效时间格式：" prompt="yyyy-mm-dd" sqref="E7:G7"/>
    <dataValidation allowBlank="1" showErrorMessage="1" sqref="D4:D7"/>
    <dataValidation allowBlank="1" showInputMessage="1" showErrorMessage="1" promptTitle="修订日期格式：" prompt="yyyy-mm-dd" sqref="D10:D25"/>
  </dataValidations>
  <pageMargins left="0.69930555555555596" right="0.69930555555555596" top="0.75" bottom="0.75" header="0.3" footer="0.3"/>
  <pageSetup paperSize="9" orientation="portrait" horizontalDpi="1200" verticalDpi="12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48"/>
  <sheetViews>
    <sheetView showGridLines="0" tabSelected="1" topLeftCell="A4" workbookViewId="0">
      <selection activeCell="E20" sqref="E20"/>
    </sheetView>
  </sheetViews>
  <sheetFormatPr defaultColWidth="9.140625" defaultRowHeight="16.5"/>
  <cols>
    <col min="1" max="1" width="1.7109375" style="103" customWidth="1"/>
    <col min="2" max="2" width="19.140625" style="104" customWidth="1"/>
    <col min="3" max="3" width="19" style="105" customWidth="1"/>
    <col min="4" max="4" width="13.7109375" style="105" customWidth="1"/>
    <col min="5" max="5" width="17.5703125" style="105" customWidth="1"/>
    <col min="6" max="6" width="27.140625" style="105" customWidth="1"/>
    <col min="7" max="16384" width="9.140625" style="103"/>
  </cols>
  <sheetData>
    <row r="1" spans="2:12" ht="8.25" customHeight="1"/>
    <row r="2" spans="2:12" ht="36" customHeight="1">
      <c r="B2" s="191" t="str">
        <f>首页!A2</f>
        <v>智能家居项目
工作量评估表</v>
      </c>
      <c r="C2" s="192"/>
      <c r="D2" s="192"/>
      <c r="E2" s="192"/>
      <c r="F2" s="193"/>
    </row>
    <row r="3" spans="2:12" ht="15">
      <c r="B3" s="194" t="s">
        <v>18</v>
      </c>
      <c r="C3" s="195"/>
      <c r="D3" s="195"/>
      <c r="E3" s="195"/>
      <c r="F3" s="196"/>
    </row>
    <row r="4" spans="2:12" ht="20.25" customHeight="1">
      <c r="B4" s="106" t="s">
        <v>19</v>
      </c>
      <c r="C4" s="197" t="s">
        <v>20</v>
      </c>
      <c r="D4" s="197"/>
      <c r="E4" s="107" t="s">
        <v>21</v>
      </c>
      <c r="F4" s="108">
        <v>9100000103</v>
      </c>
    </row>
    <row r="5" spans="2:12" ht="18" customHeight="1">
      <c r="B5" s="106" t="s">
        <v>22</v>
      </c>
      <c r="C5" s="197" t="s">
        <v>23</v>
      </c>
      <c r="D5" s="197"/>
      <c r="E5" s="107" t="s">
        <v>24</v>
      </c>
      <c r="F5" s="108" t="s">
        <v>231</v>
      </c>
    </row>
    <row r="6" spans="2:12" ht="18" customHeight="1">
      <c r="B6" s="106" t="s">
        <v>25</v>
      </c>
      <c r="C6" s="197" t="s">
        <v>199</v>
      </c>
      <c r="D6" s="197"/>
      <c r="E6" s="107" t="s">
        <v>26</v>
      </c>
      <c r="F6" s="109" t="s">
        <v>244</v>
      </c>
    </row>
    <row r="7" spans="2:12" ht="44.25" customHeight="1">
      <c r="B7" s="106" t="s">
        <v>27</v>
      </c>
      <c r="C7" s="198" t="s">
        <v>245</v>
      </c>
      <c r="D7" s="199"/>
      <c r="E7" s="199"/>
      <c r="F7" s="200"/>
    </row>
    <row r="8" spans="2:12" ht="177.75" customHeight="1">
      <c r="B8" s="106" t="s">
        <v>28</v>
      </c>
      <c r="C8" s="201" t="s">
        <v>251</v>
      </c>
      <c r="D8" s="202"/>
      <c r="E8" s="202"/>
      <c r="F8" s="203"/>
    </row>
    <row r="9" spans="2:12" ht="15">
      <c r="B9" s="194" t="s">
        <v>29</v>
      </c>
      <c r="C9" s="195"/>
      <c r="D9" s="195"/>
      <c r="E9" s="195"/>
      <c r="F9" s="196"/>
    </row>
    <row r="10" spans="2:12" ht="39" customHeight="1">
      <c r="B10" s="106" t="s">
        <v>30</v>
      </c>
      <c r="C10" s="198">
        <v>14.2</v>
      </c>
      <c r="D10" s="200"/>
      <c r="E10" s="107" t="s">
        <v>31</v>
      </c>
      <c r="F10" s="108">
        <v>13.9</v>
      </c>
    </row>
    <row r="11" spans="2:12" ht="36" customHeight="1">
      <c r="B11" s="106" t="s">
        <v>32</v>
      </c>
      <c r="C11" s="204" t="s">
        <v>232</v>
      </c>
      <c r="D11" s="204"/>
      <c r="E11" s="204"/>
      <c r="F11" s="205"/>
    </row>
    <row r="12" spans="2:12" ht="26.25" customHeight="1">
      <c r="B12" s="106" t="s">
        <v>33</v>
      </c>
      <c r="C12" s="201" t="s">
        <v>255</v>
      </c>
      <c r="D12" s="202"/>
      <c r="E12" s="202"/>
      <c r="F12" s="207"/>
    </row>
    <row r="13" spans="2:12" ht="48.75" customHeight="1">
      <c r="B13" s="110" t="s">
        <v>34</v>
      </c>
      <c r="C13" s="201" t="s">
        <v>254</v>
      </c>
      <c r="D13" s="202"/>
      <c r="E13" s="202"/>
      <c r="F13" s="203"/>
    </row>
    <row r="14" spans="2:12" ht="15">
      <c r="B14" s="194" t="s">
        <v>35</v>
      </c>
      <c r="C14" s="195"/>
      <c r="D14" s="195"/>
      <c r="E14" s="195"/>
      <c r="F14" s="196"/>
    </row>
    <row r="15" spans="2:12" ht="47.25" customHeight="1">
      <c r="B15" s="208" t="s">
        <v>288</v>
      </c>
      <c r="C15" s="209"/>
      <c r="D15" s="209"/>
      <c r="E15" s="209"/>
      <c r="F15" s="210"/>
      <c r="I15" s="3"/>
      <c r="L15" s="3"/>
    </row>
    <row r="16" spans="2:12" ht="15">
      <c r="B16" s="194" t="s">
        <v>36</v>
      </c>
      <c r="C16" s="195"/>
      <c r="D16" s="195"/>
      <c r="E16" s="195"/>
      <c r="F16" s="196"/>
      <c r="I16" s="3"/>
    </row>
    <row r="17" spans="2:6" ht="29.25" customHeight="1">
      <c r="B17" s="111" t="s">
        <v>37</v>
      </c>
      <c r="C17" s="281">
        <v>41880</v>
      </c>
      <c r="D17" s="206"/>
      <c r="E17" s="112" t="s">
        <v>38</v>
      </c>
      <c r="F17" s="113" t="s">
        <v>289</v>
      </c>
    </row>
    <row r="18" spans="2:6">
      <c r="C18" s="114"/>
      <c r="D18" s="114"/>
      <c r="E18" s="114"/>
      <c r="F18" s="114"/>
    </row>
    <row r="19" spans="2:6">
      <c r="C19" s="114"/>
      <c r="D19" s="114"/>
      <c r="E19" s="114"/>
      <c r="F19" s="114"/>
    </row>
    <row r="20" spans="2:6">
      <c r="C20" s="114"/>
      <c r="D20" s="114"/>
      <c r="E20" s="114"/>
      <c r="F20" s="114"/>
    </row>
    <row r="21" spans="2:6">
      <c r="C21" s="114"/>
      <c r="D21" s="114"/>
      <c r="E21" s="114"/>
      <c r="F21" s="114"/>
    </row>
    <row r="22" spans="2:6">
      <c r="C22" s="114"/>
      <c r="D22" s="114"/>
      <c r="E22" s="114"/>
      <c r="F22" s="114"/>
    </row>
    <row r="23" spans="2:6">
      <c r="C23" s="114"/>
      <c r="D23" s="114"/>
      <c r="E23" s="114"/>
      <c r="F23" s="114"/>
    </row>
    <row r="24" spans="2:6">
      <c r="C24" s="114"/>
      <c r="D24" s="114"/>
      <c r="E24" s="114"/>
      <c r="F24" s="114"/>
    </row>
    <row r="25" spans="2:6">
      <c r="C25" s="114"/>
      <c r="D25" s="114"/>
      <c r="E25" s="114"/>
      <c r="F25" s="114"/>
    </row>
    <row r="26" spans="2:6">
      <c r="C26" s="114"/>
      <c r="D26" s="114"/>
      <c r="E26" s="114"/>
      <c r="F26" s="114"/>
    </row>
    <row r="27" spans="2:6">
      <c r="C27" s="114"/>
      <c r="D27" s="114"/>
      <c r="E27" s="114"/>
      <c r="F27" s="114"/>
    </row>
    <row r="28" spans="2:6">
      <c r="C28" s="114"/>
      <c r="D28" s="114"/>
      <c r="E28" s="114"/>
      <c r="F28" s="114"/>
    </row>
    <row r="29" spans="2:6">
      <c r="C29" s="114"/>
      <c r="D29" s="114"/>
      <c r="E29" s="114"/>
      <c r="F29" s="114"/>
    </row>
    <row r="30" spans="2:6">
      <c r="C30" s="114"/>
      <c r="D30" s="114"/>
      <c r="E30" s="114"/>
      <c r="F30" s="114"/>
    </row>
    <row r="31" spans="2:6">
      <c r="C31" s="114"/>
      <c r="D31" s="114"/>
      <c r="E31" s="114"/>
      <c r="F31" s="114"/>
    </row>
    <row r="32" spans="2:6">
      <c r="C32" s="114"/>
      <c r="D32" s="114"/>
      <c r="E32" s="114"/>
      <c r="F32" s="114"/>
    </row>
    <row r="33" spans="3:6">
      <c r="C33" s="114"/>
      <c r="D33" s="114"/>
      <c r="E33" s="114"/>
      <c r="F33" s="114"/>
    </row>
    <row r="34" spans="3:6">
      <c r="C34" s="114"/>
      <c r="D34" s="114"/>
      <c r="E34" s="114"/>
      <c r="F34" s="114"/>
    </row>
    <row r="35" spans="3:6">
      <c r="C35" s="114"/>
      <c r="D35" s="114"/>
      <c r="E35" s="114"/>
      <c r="F35" s="114"/>
    </row>
    <row r="36" spans="3:6">
      <c r="C36" s="114"/>
      <c r="D36" s="114"/>
      <c r="E36" s="114"/>
      <c r="F36" s="114"/>
    </row>
    <row r="37" spans="3:6">
      <c r="C37" s="114"/>
      <c r="D37" s="114"/>
      <c r="E37" s="114"/>
      <c r="F37" s="114"/>
    </row>
    <row r="38" spans="3:6">
      <c r="C38" s="114"/>
      <c r="D38" s="114"/>
      <c r="E38" s="114"/>
      <c r="F38" s="114"/>
    </row>
    <row r="39" spans="3:6">
      <c r="C39" s="114"/>
      <c r="D39" s="114"/>
      <c r="E39" s="114"/>
      <c r="F39" s="114"/>
    </row>
    <row r="40" spans="3:6">
      <c r="C40" s="114"/>
      <c r="D40" s="114"/>
      <c r="E40" s="114"/>
      <c r="F40" s="114"/>
    </row>
    <row r="41" spans="3:6">
      <c r="C41" s="114"/>
      <c r="D41" s="114"/>
      <c r="E41" s="114"/>
      <c r="F41" s="114"/>
    </row>
    <row r="42" spans="3:6">
      <c r="C42" s="114"/>
      <c r="D42" s="114"/>
      <c r="E42" s="114"/>
      <c r="F42" s="114"/>
    </row>
    <row r="43" spans="3:6">
      <c r="C43" s="114"/>
      <c r="D43" s="114"/>
      <c r="E43" s="114"/>
      <c r="F43" s="114"/>
    </row>
    <row r="44" spans="3:6">
      <c r="C44" s="114"/>
      <c r="D44" s="114"/>
      <c r="E44" s="114"/>
      <c r="F44" s="114"/>
    </row>
    <row r="45" spans="3:6">
      <c r="C45" s="114"/>
      <c r="D45" s="114"/>
      <c r="E45" s="114"/>
      <c r="F45" s="114"/>
    </row>
    <row r="46" spans="3:6">
      <c r="C46" s="114"/>
      <c r="D46" s="114"/>
      <c r="E46" s="114"/>
      <c r="F46" s="114"/>
    </row>
    <row r="47" spans="3:6">
      <c r="C47" s="114"/>
      <c r="D47" s="114"/>
      <c r="E47" s="114"/>
      <c r="F47" s="114"/>
    </row>
    <row r="48" spans="3:6">
      <c r="C48" s="114"/>
      <c r="D48" s="114"/>
      <c r="E48" s="114"/>
      <c r="F48" s="114"/>
    </row>
    <row r="49" spans="3:6">
      <c r="C49" s="114"/>
      <c r="D49" s="114"/>
      <c r="E49" s="114"/>
      <c r="F49" s="114"/>
    </row>
    <row r="50" spans="3:6">
      <c r="C50" s="114"/>
      <c r="D50" s="114"/>
      <c r="E50" s="114"/>
      <c r="F50" s="114"/>
    </row>
    <row r="51" spans="3:6">
      <c r="C51" s="114"/>
      <c r="D51" s="114"/>
      <c r="E51" s="114"/>
      <c r="F51" s="114"/>
    </row>
    <row r="52" spans="3:6">
      <c r="C52" s="114"/>
      <c r="D52" s="114"/>
      <c r="E52" s="114"/>
      <c r="F52" s="114"/>
    </row>
    <row r="53" spans="3:6">
      <c r="C53" s="114"/>
      <c r="D53" s="114"/>
      <c r="E53" s="114"/>
      <c r="F53" s="114"/>
    </row>
    <row r="54" spans="3:6">
      <c r="C54" s="114"/>
      <c r="D54" s="114"/>
      <c r="E54" s="114"/>
      <c r="F54" s="114"/>
    </row>
    <row r="55" spans="3:6">
      <c r="C55" s="114"/>
      <c r="D55" s="114"/>
      <c r="E55" s="114"/>
      <c r="F55" s="114"/>
    </row>
    <row r="56" spans="3:6">
      <c r="C56" s="114"/>
      <c r="D56" s="114"/>
      <c r="E56" s="114"/>
      <c r="F56" s="114"/>
    </row>
    <row r="57" spans="3:6">
      <c r="C57" s="114"/>
      <c r="D57" s="114"/>
      <c r="E57" s="114"/>
      <c r="F57" s="114"/>
    </row>
    <row r="58" spans="3:6">
      <c r="C58" s="114"/>
      <c r="D58" s="114"/>
      <c r="E58" s="114"/>
      <c r="F58" s="114"/>
    </row>
    <row r="59" spans="3:6">
      <c r="C59" s="114"/>
      <c r="D59" s="114"/>
      <c r="E59" s="114"/>
      <c r="F59" s="114"/>
    </row>
    <row r="60" spans="3:6">
      <c r="C60" s="114"/>
      <c r="D60" s="114"/>
      <c r="E60" s="114"/>
      <c r="F60" s="114"/>
    </row>
    <row r="61" spans="3:6">
      <c r="C61" s="114"/>
      <c r="D61" s="114"/>
      <c r="E61" s="114"/>
      <c r="F61" s="114"/>
    </row>
    <row r="62" spans="3:6">
      <c r="C62" s="114"/>
      <c r="D62" s="114"/>
      <c r="E62" s="114"/>
      <c r="F62" s="114"/>
    </row>
    <row r="63" spans="3:6">
      <c r="C63" s="114"/>
      <c r="D63" s="114"/>
      <c r="E63" s="114"/>
      <c r="F63" s="114"/>
    </row>
    <row r="64" spans="3:6">
      <c r="C64" s="114"/>
      <c r="D64" s="114"/>
      <c r="E64" s="114"/>
      <c r="F64" s="114"/>
    </row>
    <row r="65" spans="3:6">
      <c r="C65" s="114"/>
      <c r="D65" s="114"/>
      <c r="E65" s="114"/>
      <c r="F65" s="114"/>
    </row>
    <row r="66" spans="3:6">
      <c r="C66" s="114"/>
      <c r="D66" s="114"/>
      <c r="E66" s="114"/>
      <c r="F66" s="114"/>
    </row>
    <row r="67" spans="3:6">
      <c r="C67" s="114"/>
      <c r="D67" s="114"/>
      <c r="E67" s="114"/>
      <c r="F67" s="114"/>
    </row>
    <row r="68" spans="3:6">
      <c r="C68" s="114"/>
      <c r="D68" s="114"/>
      <c r="E68" s="114"/>
      <c r="F68" s="114"/>
    </row>
    <row r="69" spans="3:6">
      <c r="C69" s="114"/>
      <c r="D69" s="114"/>
      <c r="E69" s="114"/>
      <c r="F69" s="114"/>
    </row>
    <row r="70" spans="3:6">
      <c r="C70" s="114"/>
      <c r="D70" s="114"/>
      <c r="E70" s="114"/>
      <c r="F70" s="114"/>
    </row>
    <row r="71" spans="3:6">
      <c r="C71" s="114"/>
      <c r="D71" s="114"/>
      <c r="E71" s="114"/>
      <c r="F71" s="114"/>
    </row>
    <row r="72" spans="3:6">
      <c r="C72" s="114"/>
      <c r="D72" s="114"/>
      <c r="E72" s="114"/>
      <c r="F72" s="114"/>
    </row>
    <row r="73" spans="3:6">
      <c r="C73" s="114"/>
      <c r="D73" s="114"/>
      <c r="E73" s="114"/>
      <c r="F73" s="114"/>
    </row>
    <row r="74" spans="3:6">
      <c r="C74" s="114"/>
      <c r="D74" s="114"/>
      <c r="E74" s="114"/>
      <c r="F74" s="114"/>
    </row>
    <row r="75" spans="3:6">
      <c r="C75" s="114"/>
      <c r="D75" s="114"/>
      <c r="E75" s="114"/>
      <c r="F75" s="114"/>
    </row>
    <row r="76" spans="3:6">
      <c r="C76" s="114"/>
      <c r="D76" s="114"/>
      <c r="E76" s="114"/>
      <c r="F76" s="114"/>
    </row>
    <row r="77" spans="3:6">
      <c r="C77" s="114"/>
      <c r="D77" s="114"/>
      <c r="E77" s="114"/>
      <c r="F77" s="114"/>
    </row>
    <row r="78" spans="3:6">
      <c r="C78" s="114"/>
      <c r="D78" s="114"/>
      <c r="E78" s="114"/>
      <c r="F78" s="114"/>
    </row>
    <row r="79" spans="3:6">
      <c r="C79" s="114"/>
      <c r="D79" s="114"/>
      <c r="E79" s="114"/>
      <c r="F79" s="114"/>
    </row>
    <row r="80" spans="3:6">
      <c r="C80" s="114"/>
      <c r="D80" s="114"/>
      <c r="E80" s="114"/>
      <c r="F80" s="114"/>
    </row>
    <row r="81" spans="3:6">
      <c r="C81" s="114"/>
      <c r="D81" s="114"/>
      <c r="E81" s="114"/>
      <c r="F81" s="114"/>
    </row>
    <row r="82" spans="3:6">
      <c r="C82" s="114"/>
      <c r="D82" s="114"/>
      <c r="E82" s="114"/>
      <c r="F82" s="114"/>
    </row>
    <row r="83" spans="3:6">
      <c r="C83" s="114"/>
      <c r="D83" s="114"/>
      <c r="E83" s="114"/>
      <c r="F83" s="114"/>
    </row>
    <row r="84" spans="3:6">
      <c r="C84" s="114"/>
      <c r="D84" s="114"/>
      <c r="E84" s="114"/>
      <c r="F84" s="114"/>
    </row>
    <row r="85" spans="3:6">
      <c r="C85" s="114"/>
      <c r="D85" s="114"/>
      <c r="E85" s="114"/>
      <c r="F85" s="114"/>
    </row>
    <row r="86" spans="3:6">
      <c r="C86" s="114"/>
      <c r="D86" s="114"/>
      <c r="E86" s="114"/>
      <c r="F86" s="114"/>
    </row>
    <row r="87" spans="3:6">
      <c r="C87" s="114"/>
      <c r="D87" s="114"/>
      <c r="E87" s="114"/>
      <c r="F87" s="114"/>
    </row>
    <row r="88" spans="3:6">
      <c r="C88" s="114"/>
      <c r="D88" s="114"/>
      <c r="E88" s="114"/>
      <c r="F88" s="114"/>
    </row>
    <row r="89" spans="3:6">
      <c r="C89" s="114"/>
      <c r="D89" s="114"/>
      <c r="E89" s="114"/>
      <c r="F89" s="114"/>
    </row>
    <row r="90" spans="3:6">
      <c r="C90" s="114"/>
      <c r="D90" s="114"/>
      <c r="E90" s="114"/>
      <c r="F90" s="114"/>
    </row>
    <row r="91" spans="3:6">
      <c r="C91" s="114"/>
      <c r="D91" s="114"/>
      <c r="E91" s="114"/>
      <c r="F91" s="114"/>
    </row>
    <row r="92" spans="3:6">
      <c r="C92" s="114"/>
      <c r="D92" s="114"/>
      <c r="E92" s="114"/>
      <c r="F92" s="114"/>
    </row>
    <row r="93" spans="3:6">
      <c r="C93" s="114"/>
      <c r="D93" s="114"/>
      <c r="E93" s="114"/>
      <c r="F93" s="114"/>
    </row>
    <row r="94" spans="3:6">
      <c r="C94" s="114"/>
      <c r="D94" s="114"/>
      <c r="E94" s="114"/>
      <c r="F94" s="114"/>
    </row>
    <row r="95" spans="3:6">
      <c r="C95" s="114"/>
      <c r="D95" s="114"/>
      <c r="E95" s="114"/>
      <c r="F95" s="114"/>
    </row>
    <row r="96" spans="3:6">
      <c r="C96" s="114"/>
      <c r="D96" s="114"/>
      <c r="E96" s="114"/>
      <c r="F96" s="114"/>
    </row>
    <row r="97" spans="3:6">
      <c r="C97" s="114"/>
      <c r="D97" s="114"/>
      <c r="E97" s="114"/>
      <c r="F97" s="114"/>
    </row>
    <row r="98" spans="3:6">
      <c r="C98" s="114"/>
      <c r="D98" s="114"/>
      <c r="E98" s="114"/>
      <c r="F98" s="114"/>
    </row>
    <row r="99" spans="3:6">
      <c r="C99" s="114"/>
      <c r="D99" s="114"/>
      <c r="E99" s="114"/>
      <c r="F99" s="114"/>
    </row>
    <row r="100" spans="3:6">
      <c r="C100" s="114"/>
      <c r="D100" s="114"/>
      <c r="E100" s="114"/>
      <c r="F100" s="114"/>
    </row>
    <row r="101" spans="3:6">
      <c r="C101" s="114"/>
      <c r="D101" s="114"/>
      <c r="E101" s="114"/>
      <c r="F101" s="114"/>
    </row>
    <row r="102" spans="3:6">
      <c r="C102" s="114"/>
      <c r="D102" s="114"/>
      <c r="E102" s="114"/>
      <c r="F102" s="114"/>
    </row>
    <row r="103" spans="3:6">
      <c r="C103" s="114"/>
      <c r="D103" s="114"/>
      <c r="E103" s="114"/>
      <c r="F103" s="114"/>
    </row>
    <row r="104" spans="3:6">
      <c r="C104" s="114"/>
      <c r="D104" s="114"/>
      <c r="E104" s="114"/>
      <c r="F104" s="114"/>
    </row>
    <row r="105" spans="3:6">
      <c r="C105" s="114"/>
      <c r="D105" s="114"/>
      <c r="E105" s="114"/>
      <c r="F105" s="114"/>
    </row>
    <row r="106" spans="3:6">
      <c r="C106" s="114"/>
      <c r="D106" s="114"/>
      <c r="E106" s="114"/>
      <c r="F106" s="114"/>
    </row>
    <row r="107" spans="3:6">
      <c r="C107" s="114"/>
      <c r="D107" s="114"/>
      <c r="E107" s="114"/>
      <c r="F107" s="114"/>
    </row>
    <row r="108" spans="3:6">
      <c r="C108" s="114"/>
      <c r="D108" s="114"/>
      <c r="E108" s="114"/>
      <c r="F108" s="114"/>
    </row>
    <row r="109" spans="3:6">
      <c r="C109" s="114"/>
      <c r="D109" s="114"/>
      <c r="E109" s="114"/>
      <c r="F109" s="114"/>
    </row>
    <row r="110" spans="3:6">
      <c r="C110" s="114"/>
      <c r="D110" s="114"/>
      <c r="E110" s="114"/>
      <c r="F110" s="114"/>
    </row>
    <row r="111" spans="3:6">
      <c r="C111" s="114"/>
      <c r="D111" s="114"/>
      <c r="E111" s="114"/>
      <c r="F111" s="114"/>
    </row>
    <row r="112" spans="3:6">
      <c r="C112" s="114"/>
      <c r="D112" s="114"/>
      <c r="E112" s="114"/>
      <c r="F112" s="114"/>
    </row>
    <row r="113" spans="3:6">
      <c r="C113" s="114"/>
      <c r="D113" s="114"/>
      <c r="E113" s="114"/>
      <c r="F113" s="114"/>
    </row>
    <row r="114" spans="3:6">
      <c r="C114" s="114"/>
      <c r="D114" s="114"/>
      <c r="E114" s="114"/>
      <c r="F114" s="114"/>
    </row>
    <row r="115" spans="3:6">
      <c r="C115" s="114"/>
      <c r="D115" s="114"/>
      <c r="E115" s="114"/>
      <c r="F115" s="114"/>
    </row>
    <row r="116" spans="3:6">
      <c r="C116" s="114"/>
      <c r="D116" s="114"/>
      <c r="E116" s="114"/>
      <c r="F116" s="114"/>
    </row>
    <row r="117" spans="3:6">
      <c r="C117" s="114"/>
      <c r="D117" s="114"/>
      <c r="E117" s="114"/>
      <c r="F117" s="114"/>
    </row>
    <row r="118" spans="3:6">
      <c r="C118" s="114"/>
      <c r="D118" s="114"/>
      <c r="E118" s="114"/>
      <c r="F118" s="114"/>
    </row>
    <row r="119" spans="3:6">
      <c r="C119" s="114"/>
      <c r="D119" s="114"/>
      <c r="E119" s="114"/>
      <c r="F119" s="114"/>
    </row>
    <row r="120" spans="3:6">
      <c r="C120" s="114"/>
      <c r="D120" s="114"/>
      <c r="E120" s="114"/>
      <c r="F120" s="114"/>
    </row>
    <row r="121" spans="3:6">
      <c r="C121" s="114"/>
      <c r="D121" s="114"/>
      <c r="E121" s="114"/>
      <c r="F121" s="114"/>
    </row>
    <row r="122" spans="3:6">
      <c r="C122" s="114"/>
      <c r="D122" s="114"/>
      <c r="E122" s="114"/>
      <c r="F122" s="114"/>
    </row>
    <row r="123" spans="3:6">
      <c r="C123" s="114"/>
      <c r="D123" s="114"/>
      <c r="E123" s="114"/>
      <c r="F123" s="114"/>
    </row>
    <row r="124" spans="3:6">
      <c r="C124" s="114"/>
      <c r="D124" s="114"/>
      <c r="E124" s="114"/>
      <c r="F124" s="114"/>
    </row>
    <row r="125" spans="3:6">
      <c r="C125" s="114"/>
      <c r="D125" s="114"/>
      <c r="E125" s="114"/>
      <c r="F125" s="114"/>
    </row>
    <row r="126" spans="3:6">
      <c r="C126" s="114"/>
      <c r="D126" s="114"/>
      <c r="E126" s="114"/>
      <c r="F126" s="114"/>
    </row>
    <row r="127" spans="3:6">
      <c r="C127" s="114"/>
      <c r="D127" s="114"/>
      <c r="E127" s="114"/>
      <c r="F127" s="114"/>
    </row>
    <row r="128" spans="3:6">
      <c r="C128" s="114"/>
      <c r="D128" s="114"/>
      <c r="E128" s="114"/>
      <c r="F128" s="114"/>
    </row>
    <row r="129" spans="3:6">
      <c r="C129" s="114"/>
      <c r="D129" s="114"/>
      <c r="E129" s="114"/>
      <c r="F129" s="114"/>
    </row>
    <row r="130" spans="3:6">
      <c r="C130" s="114"/>
      <c r="D130" s="114"/>
      <c r="E130" s="114"/>
      <c r="F130" s="114"/>
    </row>
    <row r="131" spans="3:6">
      <c r="C131" s="114"/>
      <c r="D131" s="114"/>
      <c r="E131" s="114"/>
      <c r="F131" s="114"/>
    </row>
    <row r="132" spans="3:6">
      <c r="C132" s="114"/>
      <c r="D132" s="114"/>
      <c r="E132" s="114"/>
      <c r="F132" s="114"/>
    </row>
    <row r="133" spans="3:6">
      <c r="C133" s="114"/>
      <c r="D133" s="114"/>
      <c r="E133" s="114"/>
      <c r="F133" s="114"/>
    </row>
    <row r="134" spans="3:6">
      <c r="C134" s="114"/>
      <c r="D134" s="114"/>
      <c r="E134" s="114"/>
      <c r="F134" s="114"/>
    </row>
    <row r="135" spans="3:6">
      <c r="C135" s="114"/>
      <c r="D135" s="114"/>
      <c r="E135" s="114"/>
      <c r="F135" s="114"/>
    </row>
    <row r="136" spans="3:6">
      <c r="C136" s="114"/>
      <c r="D136" s="114"/>
      <c r="E136" s="114"/>
      <c r="F136" s="114"/>
    </row>
    <row r="137" spans="3:6">
      <c r="C137" s="114"/>
      <c r="D137" s="114"/>
      <c r="E137" s="114"/>
      <c r="F137" s="114"/>
    </row>
    <row r="138" spans="3:6">
      <c r="C138" s="114"/>
      <c r="D138" s="114"/>
      <c r="E138" s="114"/>
      <c r="F138" s="114"/>
    </row>
    <row r="139" spans="3:6">
      <c r="C139" s="114"/>
      <c r="D139" s="114"/>
      <c r="E139" s="114"/>
      <c r="F139" s="114"/>
    </row>
    <row r="140" spans="3:6">
      <c r="C140" s="114"/>
      <c r="D140" s="114"/>
      <c r="E140" s="114"/>
      <c r="F140" s="114"/>
    </row>
    <row r="141" spans="3:6">
      <c r="C141" s="114"/>
      <c r="D141" s="114"/>
      <c r="E141" s="114"/>
      <c r="F141" s="114"/>
    </row>
    <row r="142" spans="3:6">
      <c r="C142" s="114"/>
      <c r="D142" s="114"/>
      <c r="E142" s="114"/>
      <c r="F142" s="114"/>
    </row>
    <row r="143" spans="3:6">
      <c r="C143" s="114"/>
      <c r="D143" s="114"/>
      <c r="E143" s="114"/>
      <c r="F143" s="114"/>
    </row>
    <row r="144" spans="3:6">
      <c r="C144" s="114"/>
      <c r="D144" s="114"/>
      <c r="E144" s="114"/>
      <c r="F144" s="114"/>
    </row>
    <row r="145" spans="3:6">
      <c r="C145" s="114"/>
      <c r="D145" s="114"/>
      <c r="E145" s="114"/>
      <c r="F145" s="114"/>
    </row>
    <row r="146" spans="3:6">
      <c r="C146" s="114"/>
      <c r="D146" s="114"/>
      <c r="E146" s="114"/>
      <c r="F146" s="114"/>
    </row>
    <row r="147" spans="3:6">
      <c r="C147" s="114"/>
      <c r="D147" s="114"/>
      <c r="E147" s="114"/>
      <c r="F147" s="114"/>
    </row>
    <row r="148" spans="3:6">
      <c r="C148" s="114"/>
      <c r="D148" s="114"/>
      <c r="E148" s="114"/>
      <c r="F148" s="114"/>
    </row>
    <row r="149" spans="3:6">
      <c r="C149" s="114"/>
      <c r="D149" s="114"/>
      <c r="E149" s="114"/>
      <c r="F149" s="114"/>
    </row>
    <row r="150" spans="3:6">
      <c r="C150" s="114"/>
      <c r="D150" s="114"/>
      <c r="E150" s="114"/>
      <c r="F150" s="114"/>
    </row>
    <row r="151" spans="3:6">
      <c r="C151" s="114"/>
      <c r="D151" s="114"/>
      <c r="E151" s="114"/>
      <c r="F151" s="114"/>
    </row>
    <row r="152" spans="3:6">
      <c r="C152" s="114"/>
      <c r="D152" s="114"/>
      <c r="E152" s="114"/>
      <c r="F152" s="114"/>
    </row>
    <row r="153" spans="3:6">
      <c r="C153" s="114"/>
      <c r="D153" s="114"/>
      <c r="E153" s="114"/>
      <c r="F153" s="114"/>
    </row>
    <row r="154" spans="3:6">
      <c r="C154" s="114"/>
      <c r="D154" s="114"/>
      <c r="E154" s="114"/>
      <c r="F154" s="114"/>
    </row>
    <row r="155" spans="3:6">
      <c r="C155" s="114"/>
      <c r="D155" s="114"/>
      <c r="E155" s="114"/>
      <c r="F155" s="114"/>
    </row>
    <row r="156" spans="3:6">
      <c r="C156" s="114"/>
      <c r="D156" s="114"/>
      <c r="E156" s="114"/>
      <c r="F156" s="114"/>
    </row>
    <row r="157" spans="3:6">
      <c r="C157" s="114"/>
      <c r="D157" s="114"/>
      <c r="E157" s="114"/>
      <c r="F157" s="114"/>
    </row>
    <row r="158" spans="3:6">
      <c r="C158" s="114"/>
      <c r="D158" s="114"/>
      <c r="E158" s="114"/>
      <c r="F158" s="114"/>
    </row>
    <row r="159" spans="3:6">
      <c r="C159" s="114"/>
      <c r="D159" s="114"/>
      <c r="E159" s="114"/>
      <c r="F159" s="114"/>
    </row>
    <row r="160" spans="3:6">
      <c r="C160" s="114"/>
      <c r="D160" s="114"/>
      <c r="E160" s="114"/>
      <c r="F160" s="114"/>
    </row>
    <row r="161" spans="3:6">
      <c r="C161" s="114"/>
      <c r="D161" s="114"/>
      <c r="E161" s="114"/>
      <c r="F161" s="114"/>
    </row>
    <row r="162" spans="3:6">
      <c r="C162" s="114"/>
      <c r="D162" s="114"/>
      <c r="E162" s="114"/>
      <c r="F162" s="114"/>
    </row>
    <row r="163" spans="3:6">
      <c r="C163" s="114"/>
      <c r="D163" s="114"/>
      <c r="E163" s="114"/>
      <c r="F163" s="114"/>
    </row>
    <row r="164" spans="3:6">
      <c r="C164" s="114"/>
      <c r="D164" s="114"/>
      <c r="E164" s="114"/>
      <c r="F164" s="114"/>
    </row>
    <row r="165" spans="3:6">
      <c r="C165" s="114"/>
      <c r="D165" s="114"/>
      <c r="E165" s="114"/>
      <c r="F165" s="114"/>
    </row>
    <row r="166" spans="3:6">
      <c r="C166" s="114"/>
      <c r="D166" s="114"/>
      <c r="E166" s="114"/>
      <c r="F166" s="114"/>
    </row>
    <row r="167" spans="3:6">
      <c r="C167" s="114"/>
      <c r="D167" s="114"/>
      <c r="E167" s="114"/>
      <c r="F167" s="114"/>
    </row>
    <row r="168" spans="3:6">
      <c r="C168" s="114"/>
      <c r="D168" s="114"/>
      <c r="E168" s="114"/>
      <c r="F168" s="114"/>
    </row>
    <row r="169" spans="3:6">
      <c r="C169" s="114"/>
      <c r="D169" s="114"/>
      <c r="E169" s="114"/>
      <c r="F169" s="114"/>
    </row>
    <row r="170" spans="3:6">
      <c r="C170" s="114"/>
      <c r="D170" s="114"/>
      <c r="E170" s="114"/>
      <c r="F170" s="114"/>
    </row>
    <row r="171" spans="3:6">
      <c r="C171" s="114"/>
      <c r="D171" s="114"/>
      <c r="E171" s="114"/>
      <c r="F171" s="114"/>
    </row>
    <row r="172" spans="3:6">
      <c r="C172" s="114"/>
      <c r="D172" s="114"/>
      <c r="E172" s="114"/>
      <c r="F172" s="114"/>
    </row>
    <row r="173" spans="3:6">
      <c r="C173" s="114"/>
      <c r="D173" s="114"/>
      <c r="E173" s="114"/>
      <c r="F173" s="114"/>
    </row>
    <row r="174" spans="3:6">
      <c r="C174" s="114"/>
      <c r="D174" s="114"/>
      <c r="E174" s="114"/>
      <c r="F174" s="114"/>
    </row>
    <row r="175" spans="3:6">
      <c r="C175" s="114"/>
      <c r="D175" s="114"/>
      <c r="E175" s="114"/>
      <c r="F175" s="114"/>
    </row>
    <row r="176" spans="3:6">
      <c r="C176" s="114"/>
      <c r="D176" s="114"/>
      <c r="E176" s="114"/>
      <c r="F176" s="114"/>
    </row>
    <row r="177" spans="3:6">
      <c r="C177" s="114"/>
      <c r="D177" s="114"/>
      <c r="E177" s="114"/>
      <c r="F177" s="114"/>
    </row>
    <row r="178" spans="3:6">
      <c r="C178" s="114"/>
      <c r="D178" s="114"/>
      <c r="E178" s="114"/>
      <c r="F178" s="114"/>
    </row>
    <row r="179" spans="3:6">
      <c r="C179" s="114"/>
      <c r="D179" s="114"/>
      <c r="E179" s="114"/>
      <c r="F179" s="114"/>
    </row>
    <row r="180" spans="3:6">
      <c r="C180" s="114"/>
      <c r="D180" s="114"/>
      <c r="E180" s="114"/>
      <c r="F180" s="114"/>
    </row>
    <row r="181" spans="3:6">
      <c r="C181" s="114"/>
      <c r="D181" s="114"/>
      <c r="E181" s="114"/>
      <c r="F181" s="114"/>
    </row>
    <row r="182" spans="3:6">
      <c r="C182" s="114"/>
      <c r="D182" s="114"/>
      <c r="E182" s="114"/>
      <c r="F182" s="114"/>
    </row>
    <row r="183" spans="3:6">
      <c r="C183" s="114"/>
      <c r="D183" s="114"/>
      <c r="E183" s="114"/>
      <c r="F183" s="114"/>
    </row>
    <row r="184" spans="3:6">
      <c r="C184" s="114"/>
      <c r="D184" s="114"/>
      <c r="E184" s="114"/>
      <c r="F184" s="114"/>
    </row>
    <row r="185" spans="3:6">
      <c r="C185" s="114"/>
      <c r="D185" s="114"/>
      <c r="E185" s="114"/>
      <c r="F185" s="114"/>
    </row>
    <row r="186" spans="3:6">
      <c r="C186" s="114"/>
      <c r="D186" s="114"/>
      <c r="E186" s="114"/>
      <c r="F186" s="114"/>
    </row>
    <row r="187" spans="3:6">
      <c r="C187" s="114"/>
      <c r="D187" s="114"/>
      <c r="E187" s="114"/>
      <c r="F187" s="114"/>
    </row>
    <row r="188" spans="3:6">
      <c r="C188" s="114"/>
      <c r="D188" s="114"/>
      <c r="E188" s="114"/>
      <c r="F188" s="114"/>
    </row>
    <row r="189" spans="3:6">
      <c r="C189" s="114"/>
      <c r="D189" s="114"/>
      <c r="E189" s="114"/>
      <c r="F189" s="114"/>
    </row>
    <row r="190" spans="3:6">
      <c r="C190" s="114"/>
      <c r="D190" s="114"/>
      <c r="E190" s="114"/>
      <c r="F190" s="114"/>
    </row>
    <row r="191" spans="3:6">
      <c r="C191" s="114"/>
      <c r="D191" s="114"/>
      <c r="E191" s="114"/>
      <c r="F191" s="114"/>
    </row>
    <row r="192" spans="3:6">
      <c r="C192" s="114"/>
      <c r="D192" s="114"/>
      <c r="E192" s="114"/>
      <c r="F192" s="114"/>
    </row>
    <row r="193" spans="3:6">
      <c r="C193" s="114"/>
      <c r="D193" s="114"/>
      <c r="E193" s="114"/>
      <c r="F193" s="114"/>
    </row>
    <row r="194" spans="3:6">
      <c r="C194" s="114"/>
      <c r="D194" s="114"/>
      <c r="E194" s="114"/>
      <c r="F194" s="114"/>
    </row>
    <row r="195" spans="3:6">
      <c r="C195" s="114"/>
      <c r="D195" s="114"/>
      <c r="E195" s="114"/>
      <c r="F195" s="114"/>
    </row>
    <row r="196" spans="3:6">
      <c r="C196" s="114"/>
      <c r="D196" s="114"/>
      <c r="E196" s="114"/>
      <c r="F196" s="114"/>
    </row>
    <row r="197" spans="3:6">
      <c r="C197" s="114"/>
      <c r="D197" s="114"/>
      <c r="E197" s="114"/>
      <c r="F197" s="114"/>
    </row>
    <row r="198" spans="3:6">
      <c r="C198" s="114"/>
      <c r="D198" s="114"/>
      <c r="E198" s="114"/>
      <c r="F198" s="114"/>
    </row>
    <row r="199" spans="3:6">
      <c r="C199" s="114"/>
      <c r="D199" s="114"/>
      <c r="E199" s="114"/>
      <c r="F199" s="114"/>
    </row>
    <row r="200" spans="3:6">
      <c r="C200" s="114"/>
      <c r="D200" s="114"/>
      <c r="E200" s="114"/>
      <c r="F200" s="114"/>
    </row>
    <row r="201" spans="3:6">
      <c r="C201" s="114"/>
      <c r="D201" s="114"/>
      <c r="E201" s="114"/>
      <c r="F201" s="114"/>
    </row>
    <row r="202" spans="3:6">
      <c r="C202" s="114"/>
      <c r="D202" s="114"/>
      <c r="E202" s="114"/>
      <c r="F202" s="114"/>
    </row>
    <row r="203" spans="3:6">
      <c r="C203" s="114"/>
      <c r="D203" s="114"/>
      <c r="E203" s="114"/>
      <c r="F203" s="114"/>
    </row>
    <row r="204" spans="3:6">
      <c r="C204" s="114"/>
      <c r="D204" s="114"/>
      <c r="E204" s="114"/>
      <c r="F204" s="114"/>
    </row>
    <row r="205" spans="3:6">
      <c r="C205" s="114"/>
      <c r="D205" s="114"/>
      <c r="E205" s="114"/>
      <c r="F205" s="114"/>
    </row>
    <row r="206" spans="3:6">
      <c r="C206" s="114"/>
      <c r="D206" s="114"/>
      <c r="E206" s="114"/>
      <c r="F206" s="114"/>
    </row>
    <row r="207" spans="3:6">
      <c r="C207" s="114"/>
      <c r="D207" s="114"/>
      <c r="E207" s="114"/>
      <c r="F207" s="114"/>
    </row>
    <row r="208" spans="3:6">
      <c r="C208" s="114"/>
      <c r="D208" s="114"/>
      <c r="E208" s="114"/>
      <c r="F208" s="114"/>
    </row>
    <row r="209" spans="3:6">
      <c r="C209" s="114"/>
      <c r="D209" s="114"/>
      <c r="E209" s="114"/>
      <c r="F209" s="114"/>
    </row>
    <row r="210" spans="3:6">
      <c r="C210" s="114"/>
      <c r="D210" s="114"/>
      <c r="E210" s="114"/>
      <c r="F210" s="114"/>
    </row>
    <row r="211" spans="3:6">
      <c r="C211" s="114"/>
      <c r="D211" s="114"/>
      <c r="E211" s="114"/>
      <c r="F211" s="114"/>
    </row>
    <row r="212" spans="3:6">
      <c r="C212" s="114"/>
      <c r="D212" s="114"/>
      <c r="E212" s="114"/>
      <c r="F212" s="114"/>
    </row>
    <row r="213" spans="3:6">
      <c r="C213" s="114"/>
      <c r="D213" s="114"/>
      <c r="E213" s="114"/>
      <c r="F213" s="114"/>
    </row>
    <row r="214" spans="3:6">
      <c r="C214" s="114"/>
      <c r="D214" s="114"/>
      <c r="E214" s="114"/>
      <c r="F214" s="114"/>
    </row>
    <row r="215" spans="3:6">
      <c r="C215" s="114"/>
      <c r="D215" s="114"/>
      <c r="E215" s="114"/>
      <c r="F215" s="114"/>
    </row>
    <row r="216" spans="3:6">
      <c r="C216" s="114"/>
      <c r="D216" s="114"/>
      <c r="E216" s="114"/>
      <c r="F216" s="114"/>
    </row>
    <row r="217" spans="3:6">
      <c r="C217" s="114"/>
      <c r="D217" s="114"/>
      <c r="E217" s="114"/>
      <c r="F217" s="114"/>
    </row>
    <row r="218" spans="3:6">
      <c r="C218" s="114"/>
      <c r="D218" s="114"/>
      <c r="E218" s="114"/>
      <c r="F218" s="114"/>
    </row>
    <row r="219" spans="3:6">
      <c r="C219" s="114"/>
      <c r="D219" s="114"/>
      <c r="E219" s="114"/>
      <c r="F219" s="114"/>
    </row>
    <row r="220" spans="3:6">
      <c r="C220" s="114"/>
      <c r="D220" s="114"/>
      <c r="E220" s="114"/>
      <c r="F220" s="114"/>
    </row>
    <row r="221" spans="3:6">
      <c r="C221" s="114"/>
      <c r="D221" s="114"/>
      <c r="E221" s="114"/>
      <c r="F221" s="114"/>
    </row>
    <row r="222" spans="3:6">
      <c r="C222" s="114"/>
      <c r="D222" s="114"/>
      <c r="E222" s="114"/>
      <c r="F222" s="114"/>
    </row>
    <row r="223" spans="3:6">
      <c r="C223" s="114"/>
      <c r="D223" s="114"/>
      <c r="E223" s="114"/>
      <c r="F223" s="114"/>
    </row>
    <row r="224" spans="3:6">
      <c r="C224" s="114"/>
      <c r="D224" s="114"/>
      <c r="E224" s="114"/>
      <c r="F224" s="114"/>
    </row>
    <row r="225" spans="3:6">
      <c r="C225" s="114"/>
      <c r="D225" s="114"/>
      <c r="E225" s="114"/>
      <c r="F225" s="114"/>
    </row>
    <row r="226" spans="3:6">
      <c r="C226" s="114"/>
      <c r="D226" s="114"/>
      <c r="E226" s="114"/>
      <c r="F226" s="114"/>
    </row>
    <row r="227" spans="3:6">
      <c r="C227" s="114"/>
      <c r="D227" s="114"/>
      <c r="E227" s="114"/>
      <c r="F227" s="114"/>
    </row>
    <row r="228" spans="3:6">
      <c r="C228" s="114"/>
      <c r="D228" s="114"/>
      <c r="E228" s="114"/>
      <c r="F228" s="114"/>
    </row>
    <row r="229" spans="3:6">
      <c r="C229" s="114"/>
      <c r="D229" s="114"/>
      <c r="E229" s="114"/>
      <c r="F229" s="114"/>
    </row>
    <row r="230" spans="3:6">
      <c r="C230" s="114"/>
      <c r="D230" s="114"/>
      <c r="E230" s="114"/>
      <c r="F230" s="114"/>
    </row>
    <row r="231" spans="3:6">
      <c r="C231" s="114"/>
      <c r="D231" s="114"/>
      <c r="E231" s="114"/>
      <c r="F231" s="114"/>
    </row>
    <row r="232" spans="3:6">
      <c r="C232" s="114"/>
      <c r="D232" s="114"/>
      <c r="E232" s="114"/>
      <c r="F232" s="114"/>
    </row>
    <row r="233" spans="3:6">
      <c r="C233" s="114"/>
      <c r="D233" s="114"/>
      <c r="E233" s="114"/>
      <c r="F233" s="114"/>
    </row>
    <row r="234" spans="3:6">
      <c r="C234" s="114"/>
      <c r="D234" s="114"/>
      <c r="E234" s="114"/>
      <c r="F234" s="114"/>
    </row>
    <row r="235" spans="3:6">
      <c r="C235" s="114"/>
      <c r="D235" s="114"/>
      <c r="E235" s="114"/>
      <c r="F235" s="114"/>
    </row>
    <row r="236" spans="3:6">
      <c r="C236" s="114"/>
      <c r="D236" s="114"/>
      <c r="E236" s="114"/>
      <c r="F236" s="114"/>
    </row>
    <row r="237" spans="3:6">
      <c r="C237" s="114"/>
      <c r="D237" s="114"/>
      <c r="E237" s="114"/>
      <c r="F237" s="114"/>
    </row>
    <row r="238" spans="3:6">
      <c r="C238" s="114"/>
      <c r="D238" s="114"/>
      <c r="E238" s="114"/>
      <c r="F238" s="114"/>
    </row>
    <row r="239" spans="3:6">
      <c r="C239" s="114"/>
      <c r="D239" s="114"/>
      <c r="E239" s="114"/>
      <c r="F239" s="114"/>
    </row>
    <row r="240" spans="3:6">
      <c r="C240" s="114"/>
      <c r="D240" s="114"/>
      <c r="E240" s="114"/>
      <c r="F240" s="114"/>
    </row>
    <row r="241" spans="3:6">
      <c r="C241" s="114"/>
      <c r="D241" s="114"/>
      <c r="E241" s="114"/>
      <c r="F241" s="114"/>
    </row>
    <row r="242" spans="3:6">
      <c r="C242" s="114"/>
      <c r="D242" s="114"/>
      <c r="E242" s="114"/>
      <c r="F242" s="114"/>
    </row>
    <row r="243" spans="3:6">
      <c r="C243" s="114"/>
      <c r="D243" s="114"/>
      <c r="E243" s="114"/>
      <c r="F243" s="114"/>
    </row>
    <row r="244" spans="3:6">
      <c r="C244" s="114"/>
      <c r="D244" s="114"/>
      <c r="E244" s="114"/>
      <c r="F244" s="114"/>
    </row>
    <row r="245" spans="3:6">
      <c r="C245" s="114"/>
      <c r="D245" s="114"/>
      <c r="E245" s="114"/>
      <c r="F245" s="114"/>
    </row>
    <row r="246" spans="3:6">
      <c r="C246" s="114"/>
      <c r="D246" s="114"/>
      <c r="E246" s="114"/>
      <c r="F246" s="114"/>
    </row>
    <row r="247" spans="3:6">
      <c r="C247" s="114"/>
      <c r="D247" s="114"/>
      <c r="E247" s="114"/>
      <c r="F247" s="114"/>
    </row>
    <row r="248" spans="3:6">
      <c r="C248" s="114"/>
      <c r="D248" s="114"/>
      <c r="E248" s="114"/>
      <c r="F248" s="114"/>
    </row>
    <row r="249" spans="3:6">
      <c r="C249" s="114"/>
      <c r="D249" s="114"/>
      <c r="E249" s="114"/>
      <c r="F249" s="114"/>
    </row>
    <row r="250" spans="3:6">
      <c r="C250" s="114"/>
      <c r="D250" s="114"/>
      <c r="E250" s="114"/>
      <c r="F250" s="114"/>
    </row>
    <row r="251" spans="3:6">
      <c r="C251" s="114"/>
      <c r="D251" s="114"/>
      <c r="E251" s="114"/>
      <c r="F251" s="114"/>
    </row>
    <row r="252" spans="3:6">
      <c r="C252" s="114"/>
      <c r="D252" s="114"/>
      <c r="E252" s="114"/>
      <c r="F252" s="114"/>
    </row>
    <row r="253" spans="3:6">
      <c r="C253" s="114"/>
      <c r="D253" s="114"/>
      <c r="E253" s="114"/>
      <c r="F253" s="114"/>
    </row>
    <row r="254" spans="3:6">
      <c r="C254" s="114"/>
      <c r="D254" s="114"/>
      <c r="E254" s="114"/>
      <c r="F254" s="114"/>
    </row>
    <row r="255" spans="3:6">
      <c r="C255" s="114"/>
      <c r="D255" s="114"/>
      <c r="E255" s="114"/>
      <c r="F255" s="114"/>
    </row>
    <row r="256" spans="3:6">
      <c r="C256" s="114"/>
      <c r="D256" s="114"/>
      <c r="E256" s="114"/>
      <c r="F256" s="114"/>
    </row>
    <row r="257" spans="3:6">
      <c r="C257" s="114"/>
      <c r="D257" s="114"/>
      <c r="E257" s="114"/>
      <c r="F257" s="114"/>
    </row>
    <row r="258" spans="3:6">
      <c r="C258" s="114"/>
      <c r="D258" s="114"/>
      <c r="E258" s="114"/>
      <c r="F258" s="114"/>
    </row>
    <row r="259" spans="3:6">
      <c r="C259" s="114"/>
      <c r="D259" s="114"/>
      <c r="E259" s="114"/>
      <c r="F259" s="114"/>
    </row>
    <row r="260" spans="3:6">
      <c r="C260" s="114"/>
      <c r="D260" s="114"/>
      <c r="E260" s="114"/>
      <c r="F260" s="114"/>
    </row>
    <row r="261" spans="3:6">
      <c r="C261" s="114"/>
      <c r="D261" s="114"/>
      <c r="E261" s="114"/>
      <c r="F261" s="114"/>
    </row>
    <row r="262" spans="3:6">
      <c r="C262" s="114"/>
      <c r="D262" s="114"/>
      <c r="E262" s="114"/>
      <c r="F262" s="114"/>
    </row>
    <row r="263" spans="3:6">
      <c r="C263" s="114"/>
      <c r="D263" s="114"/>
      <c r="E263" s="114"/>
      <c r="F263" s="114"/>
    </row>
    <row r="264" spans="3:6">
      <c r="C264" s="114"/>
      <c r="D264" s="114"/>
      <c r="E264" s="114"/>
      <c r="F264" s="114"/>
    </row>
    <row r="265" spans="3:6">
      <c r="C265" s="114"/>
      <c r="D265" s="114"/>
      <c r="E265" s="114"/>
      <c r="F265" s="114"/>
    </row>
    <row r="266" spans="3:6">
      <c r="C266" s="114"/>
      <c r="D266" s="114"/>
      <c r="E266" s="114"/>
      <c r="F266" s="114"/>
    </row>
    <row r="267" spans="3:6">
      <c r="C267" s="114"/>
      <c r="D267" s="114"/>
      <c r="E267" s="114"/>
      <c r="F267" s="114"/>
    </row>
    <row r="268" spans="3:6">
      <c r="C268" s="114"/>
      <c r="D268" s="114"/>
      <c r="E268" s="114"/>
      <c r="F268" s="114"/>
    </row>
    <row r="269" spans="3:6">
      <c r="C269" s="114"/>
      <c r="D269" s="114"/>
      <c r="E269" s="114"/>
      <c r="F269" s="114"/>
    </row>
    <row r="270" spans="3:6">
      <c r="C270" s="114"/>
      <c r="D270" s="114"/>
      <c r="E270" s="114"/>
      <c r="F270" s="114"/>
    </row>
    <row r="271" spans="3:6">
      <c r="C271" s="114"/>
      <c r="D271" s="114"/>
      <c r="E271" s="114"/>
      <c r="F271" s="114"/>
    </row>
    <row r="272" spans="3:6">
      <c r="C272" s="114"/>
      <c r="D272" s="114"/>
      <c r="E272" s="114"/>
      <c r="F272" s="114"/>
    </row>
    <row r="273" spans="3:6">
      <c r="C273" s="114"/>
      <c r="D273" s="114"/>
      <c r="E273" s="114"/>
      <c r="F273" s="114"/>
    </row>
    <row r="274" spans="3:6">
      <c r="C274" s="114"/>
      <c r="D274" s="114"/>
      <c r="E274" s="114"/>
      <c r="F274" s="114"/>
    </row>
    <row r="275" spans="3:6">
      <c r="C275" s="114"/>
      <c r="D275" s="114"/>
      <c r="E275" s="114"/>
      <c r="F275" s="114"/>
    </row>
    <row r="276" spans="3:6">
      <c r="C276" s="114"/>
      <c r="D276" s="114"/>
      <c r="E276" s="114"/>
      <c r="F276" s="114"/>
    </row>
    <row r="277" spans="3:6">
      <c r="C277" s="114"/>
      <c r="D277" s="114"/>
      <c r="E277" s="114"/>
      <c r="F277" s="114"/>
    </row>
    <row r="278" spans="3:6">
      <c r="C278" s="114"/>
      <c r="D278" s="114"/>
      <c r="E278" s="114"/>
      <c r="F278" s="114"/>
    </row>
    <row r="279" spans="3:6">
      <c r="C279" s="114"/>
      <c r="D279" s="114"/>
      <c r="E279" s="114"/>
      <c r="F279" s="114"/>
    </row>
    <row r="280" spans="3:6">
      <c r="C280" s="114"/>
      <c r="D280" s="114"/>
      <c r="E280" s="114"/>
      <c r="F280" s="114"/>
    </row>
    <row r="281" spans="3:6">
      <c r="C281" s="114"/>
      <c r="D281" s="114"/>
      <c r="E281" s="114"/>
      <c r="F281" s="114"/>
    </row>
    <row r="282" spans="3:6">
      <c r="C282" s="114"/>
      <c r="D282" s="114"/>
      <c r="E282" s="114"/>
      <c r="F282" s="114"/>
    </row>
    <row r="283" spans="3:6">
      <c r="C283" s="114"/>
      <c r="D283" s="114"/>
      <c r="E283" s="114"/>
      <c r="F283" s="114"/>
    </row>
    <row r="284" spans="3:6">
      <c r="C284" s="114"/>
      <c r="D284" s="114"/>
      <c r="E284" s="114"/>
      <c r="F284" s="114"/>
    </row>
    <row r="285" spans="3:6">
      <c r="C285" s="114"/>
      <c r="D285" s="114"/>
      <c r="E285" s="114"/>
      <c r="F285" s="114"/>
    </row>
    <row r="286" spans="3:6">
      <c r="C286" s="114"/>
      <c r="D286" s="114"/>
      <c r="E286" s="114"/>
      <c r="F286" s="114"/>
    </row>
    <row r="287" spans="3:6">
      <c r="C287" s="114"/>
      <c r="D287" s="114"/>
      <c r="E287" s="114"/>
      <c r="F287" s="114"/>
    </row>
    <row r="288" spans="3:6">
      <c r="C288" s="114"/>
      <c r="D288" s="114"/>
      <c r="E288" s="114"/>
      <c r="F288" s="114"/>
    </row>
    <row r="289" spans="3:6">
      <c r="C289" s="114"/>
      <c r="D289" s="114"/>
      <c r="E289" s="114"/>
      <c r="F289" s="114"/>
    </row>
    <row r="290" spans="3:6">
      <c r="C290" s="114"/>
      <c r="D290" s="114"/>
      <c r="E290" s="114"/>
      <c r="F290" s="114"/>
    </row>
    <row r="291" spans="3:6">
      <c r="C291" s="114"/>
      <c r="D291" s="114"/>
      <c r="E291" s="114"/>
      <c r="F291" s="114"/>
    </row>
    <row r="292" spans="3:6">
      <c r="C292" s="114"/>
      <c r="D292" s="114"/>
      <c r="E292" s="114"/>
      <c r="F292" s="114"/>
    </row>
    <row r="293" spans="3:6">
      <c r="C293" s="114"/>
      <c r="D293" s="114"/>
      <c r="E293" s="114"/>
      <c r="F293" s="114"/>
    </row>
    <row r="294" spans="3:6">
      <c r="C294" s="114"/>
      <c r="D294" s="114"/>
      <c r="E294" s="114"/>
      <c r="F294" s="114"/>
    </row>
    <row r="295" spans="3:6">
      <c r="C295" s="114"/>
      <c r="D295" s="114"/>
      <c r="E295" s="114"/>
      <c r="F295" s="114"/>
    </row>
    <row r="296" spans="3:6">
      <c r="C296" s="114"/>
      <c r="D296" s="114"/>
      <c r="E296" s="114"/>
      <c r="F296" s="114"/>
    </row>
    <row r="297" spans="3:6">
      <c r="C297" s="114"/>
      <c r="D297" s="114"/>
      <c r="E297" s="114"/>
      <c r="F297" s="114"/>
    </row>
    <row r="298" spans="3:6">
      <c r="C298" s="114"/>
      <c r="D298" s="114"/>
      <c r="E298" s="114"/>
      <c r="F298" s="114"/>
    </row>
    <row r="299" spans="3:6">
      <c r="C299" s="114"/>
      <c r="D299" s="114"/>
      <c r="E299" s="114"/>
      <c r="F299" s="114"/>
    </row>
    <row r="300" spans="3:6">
      <c r="C300" s="114"/>
      <c r="D300" s="114"/>
      <c r="E300" s="114"/>
      <c r="F300" s="114"/>
    </row>
    <row r="301" spans="3:6">
      <c r="C301" s="114"/>
      <c r="D301" s="114"/>
      <c r="E301" s="114"/>
      <c r="F301" s="114"/>
    </row>
    <row r="302" spans="3:6">
      <c r="C302" s="114"/>
      <c r="D302" s="114"/>
      <c r="E302" s="114"/>
      <c r="F302" s="114"/>
    </row>
    <row r="303" spans="3:6">
      <c r="C303" s="114"/>
      <c r="D303" s="114"/>
      <c r="E303" s="114"/>
      <c r="F303" s="114"/>
    </row>
    <row r="304" spans="3:6">
      <c r="C304" s="114"/>
      <c r="D304" s="114"/>
      <c r="E304" s="114"/>
      <c r="F304" s="114"/>
    </row>
    <row r="305" spans="3:6">
      <c r="C305" s="114"/>
      <c r="D305" s="114"/>
      <c r="E305" s="114"/>
      <c r="F305" s="114"/>
    </row>
    <row r="306" spans="3:6">
      <c r="C306" s="114"/>
      <c r="D306" s="114"/>
      <c r="E306" s="114"/>
      <c r="F306" s="114"/>
    </row>
    <row r="307" spans="3:6">
      <c r="C307" s="114"/>
      <c r="D307" s="114"/>
      <c r="E307" s="114"/>
      <c r="F307" s="114"/>
    </row>
    <row r="308" spans="3:6">
      <c r="C308" s="114"/>
      <c r="D308" s="114"/>
      <c r="E308" s="114"/>
      <c r="F308" s="114"/>
    </row>
    <row r="309" spans="3:6">
      <c r="C309" s="114"/>
      <c r="D309" s="114"/>
      <c r="E309" s="114"/>
      <c r="F309" s="114"/>
    </row>
    <row r="310" spans="3:6">
      <c r="C310" s="114"/>
      <c r="D310" s="114"/>
      <c r="E310" s="114"/>
      <c r="F310" s="114"/>
    </row>
    <row r="311" spans="3:6">
      <c r="C311" s="114"/>
      <c r="D311" s="114"/>
      <c r="E311" s="114"/>
      <c r="F311" s="114"/>
    </row>
    <row r="312" spans="3:6">
      <c r="C312" s="114"/>
      <c r="D312" s="114"/>
      <c r="E312" s="114"/>
      <c r="F312" s="114"/>
    </row>
    <row r="313" spans="3:6">
      <c r="C313" s="114"/>
      <c r="D313" s="114"/>
      <c r="E313" s="114"/>
      <c r="F313" s="114"/>
    </row>
    <row r="314" spans="3:6">
      <c r="C314" s="114"/>
      <c r="D314" s="114"/>
      <c r="E314" s="114"/>
      <c r="F314" s="114"/>
    </row>
    <row r="315" spans="3:6">
      <c r="C315" s="114"/>
      <c r="D315" s="114"/>
      <c r="E315" s="114"/>
      <c r="F315" s="114"/>
    </row>
    <row r="316" spans="3:6">
      <c r="C316" s="114"/>
      <c r="D316" s="114"/>
      <c r="E316" s="114"/>
      <c r="F316" s="114"/>
    </row>
    <row r="317" spans="3:6">
      <c r="C317" s="114"/>
      <c r="D317" s="114"/>
      <c r="E317" s="114"/>
      <c r="F317" s="114"/>
    </row>
    <row r="318" spans="3:6">
      <c r="C318" s="114"/>
      <c r="D318" s="114"/>
      <c r="E318" s="114"/>
      <c r="F318" s="114"/>
    </row>
    <row r="319" spans="3:6">
      <c r="C319" s="114"/>
      <c r="D319" s="114"/>
      <c r="E319" s="114"/>
      <c r="F319" s="114"/>
    </row>
    <row r="320" spans="3:6">
      <c r="C320" s="114"/>
      <c r="D320" s="114"/>
      <c r="E320" s="114"/>
      <c r="F320" s="114"/>
    </row>
    <row r="321" spans="3:6">
      <c r="C321" s="114"/>
      <c r="D321" s="114"/>
      <c r="E321" s="114"/>
      <c r="F321" s="114"/>
    </row>
    <row r="322" spans="3:6">
      <c r="C322" s="114"/>
      <c r="D322" s="114"/>
      <c r="E322" s="114"/>
      <c r="F322" s="114"/>
    </row>
    <row r="323" spans="3:6">
      <c r="C323" s="114"/>
      <c r="D323" s="114"/>
      <c r="E323" s="114"/>
      <c r="F323" s="114"/>
    </row>
    <row r="324" spans="3:6">
      <c r="C324" s="114"/>
      <c r="D324" s="114"/>
      <c r="E324" s="114"/>
      <c r="F324" s="114"/>
    </row>
    <row r="325" spans="3:6">
      <c r="C325" s="114"/>
      <c r="D325" s="114"/>
      <c r="E325" s="114"/>
      <c r="F325" s="114"/>
    </row>
    <row r="326" spans="3:6">
      <c r="C326" s="114"/>
      <c r="D326" s="114"/>
      <c r="E326" s="114"/>
      <c r="F326" s="114"/>
    </row>
    <row r="327" spans="3:6">
      <c r="C327" s="114"/>
      <c r="D327" s="114"/>
      <c r="E327" s="114"/>
      <c r="F327" s="114"/>
    </row>
    <row r="328" spans="3:6">
      <c r="C328" s="114"/>
      <c r="D328" s="114"/>
      <c r="E328" s="114"/>
      <c r="F328" s="114"/>
    </row>
    <row r="329" spans="3:6">
      <c r="C329" s="114"/>
      <c r="D329" s="114"/>
      <c r="E329" s="114"/>
      <c r="F329" s="114"/>
    </row>
    <row r="330" spans="3:6">
      <c r="C330" s="114"/>
      <c r="D330" s="114"/>
      <c r="E330" s="114"/>
      <c r="F330" s="114"/>
    </row>
    <row r="331" spans="3:6">
      <c r="C331" s="114"/>
      <c r="D331" s="114"/>
      <c r="E331" s="114"/>
      <c r="F331" s="114"/>
    </row>
    <row r="332" spans="3:6">
      <c r="C332" s="114"/>
      <c r="D332" s="114"/>
      <c r="E332" s="114"/>
      <c r="F332" s="114"/>
    </row>
    <row r="333" spans="3:6">
      <c r="C333" s="114"/>
      <c r="D333" s="114"/>
      <c r="E333" s="114"/>
      <c r="F333" s="114"/>
    </row>
    <row r="334" spans="3:6">
      <c r="C334" s="114"/>
      <c r="D334" s="114"/>
      <c r="E334" s="114"/>
      <c r="F334" s="114"/>
    </row>
    <row r="335" spans="3:6">
      <c r="C335" s="114"/>
      <c r="D335" s="114"/>
      <c r="E335" s="114"/>
      <c r="F335" s="114"/>
    </row>
    <row r="336" spans="3:6">
      <c r="C336" s="114"/>
      <c r="D336" s="114"/>
      <c r="E336" s="114"/>
      <c r="F336" s="114"/>
    </row>
    <row r="337" spans="3:6">
      <c r="C337" s="114"/>
      <c r="D337" s="114"/>
      <c r="E337" s="114"/>
      <c r="F337" s="114"/>
    </row>
    <row r="338" spans="3:6">
      <c r="C338" s="114"/>
      <c r="D338" s="114"/>
      <c r="E338" s="114"/>
      <c r="F338" s="114"/>
    </row>
    <row r="339" spans="3:6">
      <c r="C339" s="114"/>
      <c r="D339" s="114"/>
      <c r="E339" s="114"/>
      <c r="F339" s="114"/>
    </row>
    <row r="340" spans="3:6">
      <c r="C340" s="114"/>
      <c r="D340" s="114"/>
      <c r="E340" s="114"/>
      <c r="F340" s="114"/>
    </row>
    <row r="341" spans="3:6">
      <c r="C341" s="114"/>
      <c r="D341" s="114"/>
      <c r="E341" s="114"/>
      <c r="F341" s="114"/>
    </row>
    <row r="342" spans="3:6">
      <c r="C342" s="114"/>
      <c r="D342" s="114"/>
      <c r="E342" s="114"/>
      <c r="F342" s="114"/>
    </row>
    <row r="343" spans="3:6">
      <c r="C343" s="114"/>
      <c r="D343" s="114"/>
      <c r="E343" s="114"/>
      <c r="F343" s="114"/>
    </row>
    <row r="344" spans="3:6">
      <c r="C344" s="114"/>
      <c r="D344" s="114"/>
      <c r="E344" s="114"/>
      <c r="F344" s="114"/>
    </row>
    <row r="345" spans="3:6">
      <c r="C345" s="114"/>
      <c r="D345" s="114"/>
      <c r="E345" s="114"/>
      <c r="F345" s="114"/>
    </row>
    <row r="346" spans="3:6">
      <c r="C346" s="114"/>
      <c r="D346" s="114"/>
      <c r="E346" s="114"/>
      <c r="F346" s="114"/>
    </row>
    <row r="347" spans="3:6">
      <c r="C347" s="114"/>
      <c r="D347" s="114"/>
      <c r="E347" s="114"/>
      <c r="F347" s="114"/>
    </row>
    <row r="348" spans="3:6">
      <c r="C348" s="114"/>
      <c r="D348" s="114"/>
      <c r="E348" s="114"/>
      <c r="F348" s="114"/>
    </row>
    <row r="349" spans="3:6">
      <c r="C349" s="114"/>
      <c r="D349" s="114"/>
      <c r="E349" s="114"/>
      <c r="F349" s="114"/>
    </row>
    <row r="350" spans="3:6">
      <c r="C350" s="114"/>
      <c r="D350" s="114"/>
      <c r="E350" s="114"/>
      <c r="F350" s="114"/>
    </row>
    <row r="351" spans="3:6">
      <c r="C351" s="114"/>
      <c r="D351" s="114"/>
      <c r="E351" s="114"/>
      <c r="F351" s="114"/>
    </row>
    <row r="352" spans="3:6">
      <c r="C352" s="114"/>
      <c r="D352" s="114"/>
      <c r="E352" s="114"/>
      <c r="F352" s="114"/>
    </row>
    <row r="353" spans="3:6">
      <c r="C353" s="114"/>
      <c r="D353" s="114"/>
      <c r="E353" s="114"/>
      <c r="F353" s="114"/>
    </row>
    <row r="354" spans="3:6">
      <c r="C354" s="114"/>
      <c r="D354" s="114"/>
      <c r="E354" s="114"/>
      <c r="F354" s="114"/>
    </row>
    <row r="355" spans="3:6">
      <c r="C355" s="114"/>
      <c r="D355" s="114"/>
      <c r="E355" s="114"/>
      <c r="F355" s="114"/>
    </row>
    <row r="356" spans="3:6">
      <c r="C356" s="114"/>
      <c r="D356" s="114"/>
      <c r="E356" s="114"/>
      <c r="F356" s="114"/>
    </row>
    <row r="357" spans="3:6">
      <c r="C357" s="114"/>
      <c r="D357" s="114"/>
      <c r="E357" s="114"/>
      <c r="F357" s="114"/>
    </row>
    <row r="358" spans="3:6">
      <c r="C358" s="114"/>
      <c r="D358" s="114"/>
      <c r="E358" s="114"/>
      <c r="F358" s="114"/>
    </row>
    <row r="359" spans="3:6">
      <c r="C359" s="114"/>
      <c r="D359" s="114"/>
      <c r="E359" s="114"/>
      <c r="F359" s="114"/>
    </row>
    <row r="360" spans="3:6">
      <c r="C360" s="114"/>
      <c r="D360" s="114"/>
      <c r="E360" s="114"/>
      <c r="F360" s="114"/>
    </row>
    <row r="361" spans="3:6">
      <c r="C361" s="114"/>
      <c r="D361" s="114"/>
      <c r="E361" s="114"/>
      <c r="F361" s="114"/>
    </row>
    <row r="362" spans="3:6">
      <c r="C362" s="114"/>
      <c r="D362" s="114"/>
      <c r="E362" s="114"/>
      <c r="F362" s="114"/>
    </row>
    <row r="363" spans="3:6">
      <c r="C363" s="114"/>
      <c r="D363" s="114"/>
      <c r="E363" s="114"/>
      <c r="F363" s="114"/>
    </row>
    <row r="364" spans="3:6">
      <c r="C364" s="114"/>
      <c r="D364" s="114"/>
      <c r="E364" s="114"/>
      <c r="F364" s="114"/>
    </row>
    <row r="365" spans="3:6">
      <c r="C365" s="114"/>
      <c r="D365" s="114"/>
      <c r="E365" s="114"/>
      <c r="F365" s="114"/>
    </row>
    <row r="366" spans="3:6">
      <c r="C366" s="114"/>
      <c r="D366" s="114"/>
      <c r="E366" s="114"/>
      <c r="F366" s="114"/>
    </row>
    <row r="367" spans="3:6">
      <c r="C367" s="114"/>
      <c r="D367" s="114"/>
      <c r="E367" s="114"/>
      <c r="F367" s="114"/>
    </row>
    <row r="368" spans="3:6">
      <c r="C368" s="114"/>
      <c r="D368" s="114"/>
      <c r="E368" s="114"/>
      <c r="F368" s="114"/>
    </row>
    <row r="369" spans="3:6">
      <c r="C369" s="114"/>
      <c r="D369" s="114"/>
      <c r="E369" s="114"/>
      <c r="F369" s="114"/>
    </row>
    <row r="370" spans="3:6">
      <c r="C370" s="114"/>
      <c r="D370" s="114"/>
      <c r="E370" s="114"/>
      <c r="F370" s="114"/>
    </row>
    <row r="371" spans="3:6">
      <c r="C371" s="114"/>
      <c r="D371" s="114"/>
      <c r="E371" s="114"/>
      <c r="F371" s="114"/>
    </row>
    <row r="372" spans="3:6">
      <c r="C372" s="114"/>
      <c r="D372" s="114"/>
      <c r="E372" s="114"/>
      <c r="F372" s="114"/>
    </row>
    <row r="373" spans="3:6">
      <c r="C373" s="114"/>
      <c r="D373" s="114"/>
      <c r="E373" s="114"/>
      <c r="F373" s="114"/>
    </row>
    <row r="374" spans="3:6">
      <c r="C374" s="114"/>
      <c r="D374" s="114"/>
      <c r="E374" s="114"/>
      <c r="F374" s="114"/>
    </row>
    <row r="375" spans="3:6">
      <c r="C375" s="114"/>
      <c r="D375" s="114"/>
      <c r="E375" s="114"/>
      <c r="F375" s="114"/>
    </row>
    <row r="376" spans="3:6">
      <c r="C376" s="114"/>
      <c r="D376" s="114"/>
      <c r="E376" s="114"/>
      <c r="F376" s="114"/>
    </row>
    <row r="377" spans="3:6">
      <c r="C377" s="114"/>
      <c r="D377" s="114"/>
      <c r="E377" s="114"/>
      <c r="F377" s="114"/>
    </row>
    <row r="378" spans="3:6">
      <c r="C378" s="114"/>
      <c r="D378" s="114"/>
      <c r="E378" s="114"/>
      <c r="F378" s="114"/>
    </row>
    <row r="379" spans="3:6">
      <c r="C379" s="114"/>
      <c r="D379" s="114"/>
      <c r="E379" s="114"/>
      <c r="F379" s="114"/>
    </row>
    <row r="380" spans="3:6">
      <c r="C380" s="114"/>
      <c r="D380" s="114"/>
      <c r="E380" s="114"/>
      <c r="F380" s="114"/>
    </row>
    <row r="381" spans="3:6">
      <c r="C381" s="114"/>
      <c r="D381" s="114"/>
      <c r="E381" s="114"/>
      <c r="F381" s="114"/>
    </row>
    <row r="382" spans="3:6">
      <c r="C382" s="114"/>
      <c r="D382" s="114"/>
      <c r="E382" s="114"/>
      <c r="F382" s="114"/>
    </row>
    <row r="383" spans="3:6">
      <c r="C383" s="114"/>
      <c r="D383" s="114"/>
      <c r="E383" s="114"/>
      <c r="F383" s="114"/>
    </row>
    <row r="384" spans="3:6">
      <c r="C384" s="114"/>
      <c r="D384" s="114"/>
      <c r="E384" s="114"/>
      <c r="F384" s="114"/>
    </row>
    <row r="385" spans="3:6">
      <c r="C385" s="114"/>
      <c r="D385" s="114"/>
      <c r="E385" s="114"/>
      <c r="F385" s="114"/>
    </row>
    <row r="386" spans="3:6">
      <c r="C386" s="114"/>
      <c r="D386" s="114"/>
      <c r="E386" s="114"/>
      <c r="F386" s="114"/>
    </row>
    <row r="387" spans="3:6">
      <c r="C387" s="114"/>
      <c r="D387" s="114"/>
      <c r="E387" s="114"/>
      <c r="F387" s="114"/>
    </row>
    <row r="388" spans="3:6">
      <c r="C388" s="114"/>
      <c r="D388" s="114"/>
      <c r="E388" s="114"/>
      <c r="F388" s="114"/>
    </row>
    <row r="389" spans="3:6">
      <c r="C389" s="114"/>
      <c r="D389" s="114"/>
      <c r="E389" s="114"/>
      <c r="F389" s="114"/>
    </row>
    <row r="390" spans="3:6">
      <c r="C390" s="114"/>
      <c r="D390" s="114"/>
      <c r="E390" s="114"/>
      <c r="F390" s="114"/>
    </row>
    <row r="391" spans="3:6">
      <c r="C391" s="114"/>
      <c r="D391" s="114"/>
      <c r="E391" s="114"/>
      <c r="F391" s="114"/>
    </row>
    <row r="392" spans="3:6">
      <c r="C392" s="114"/>
      <c r="D392" s="114"/>
      <c r="E392" s="114"/>
      <c r="F392" s="114"/>
    </row>
    <row r="393" spans="3:6">
      <c r="C393" s="114"/>
      <c r="D393" s="114"/>
      <c r="E393" s="114"/>
      <c r="F393" s="114"/>
    </row>
    <row r="394" spans="3:6">
      <c r="C394" s="114"/>
      <c r="D394" s="114"/>
      <c r="E394" s="114"/>
      <c r="F394" s="114"/>
    </row>
    <row r="395" spans="3:6">
      <c r="C395" s="114"/>
      <c r="D395" s="114"/>
      <c r="E395" s="114"/>
      <c r="F395" s="114"/>
    </row>
    <row r="396" spans="3:6">
      <c r="C396" s="114"/>
      <c r="D396" s="114"/>
      <c r="E396" s="114"/>
      <c r="F396" s="114"/>
    </row>
    <row r="397" spans="3:6">
      <c r="C397" s="114"/>
      <c r="D397" s="114"/>
      <c r="E397" s="114"/>
      <c r="F397" s="114"/>
    </row>
    <row r="398" spans="3:6">
      <c r="C398" s="114"/>
      <c r="D398" s="114"/>
      <c r="E398" s="114"/>
      <c r="F398" s="114"/>
    </row>
    <row r="399" spans="3:6">
      <c r="C399" s="114"/>
      <c r="D399" s="114"/>
      <c r="E399" s="114"/>
      <c r="F399" s="114"/>
    </row>
    <row r="400" spans="3:6">
      <c r="C400" s="114"/>
      <c r="D400" s="114"/>
      <c r="E400" s="114"/>
      <c r="F400" s="114"/>
    </row>
    <row r="401" spans="3:6">
      <c r="C401" s="114"/>
      <c r="D401" s="114"/>
      <c r="E401" s="114"/>
      <c r="F401" s="114"/>
    </row>
    <row r="402" spans="3:6">
      <c r="C402" s="114"/>
      <c r="D402" s="114"/>
      <c r="E402" s="114"/>
      <c r="F402" s="114"/>
    </row>
    <row r="403" spans="3:6">
      <c r="C403" s="114"/>
      <c r="D403" s="114"/>
      <c r="E403" s="114"/>
      <c r="F403" s="114"/>
    </row>
    <row r="404" spans="3:6">
      <c r="C404" s="114"/>
      <c r="D404" s="114"/>
      <c r="E404" s="114"/>
      <c r="F404" s="114"/>
    </row>
    <row r="405" spans="3:6">
      <c r="C405" s="114"/>
      <c r="D405" s="114"/>
      <c r="E405" s="114"/>
      <c r="F405" s="114"/>
    </row>
    <row r="406" spans="3:6">
      <c r="C406" s="114"/>
      <c r="D406" s="114"/>
      <c r="E406" s="114"/>
      <c r="F406" s="114"/>
    </row>
    <row r="407" spans="3:6">
      <c r="C407" s="114"/>
      <c r="D407" s="114"/>
      <c r="E407" s="114"/>
      <c r="F407" s="114"/>
    </row>
    <row r="408" spans="3:6">
      <c r="C408" s="114"/>
      <c r="D408" s="114"/>
      <c r="E408" s="114"/>
      <c r="F408" s="114"/>
    </row>
    <row r="409" spans="3:6">
      <c r="C409" s="114"/>
      <c r="D409" s="114"/>
      <c r="E409" s="114"/>
      <c r="F409" s="114"/>
    </row>
    <row r="410" spans="3:6">
      <c r="C410" s="114"/>
      <c r="D410" s="114"/>
      <c r="E410" s="114"/>
      <c r="F410" s="114"/>
    </row>
    <row r="411" spans="3:6">
      <c r="C411" s="114"/>
      <c r="D411" s="114"/>
      <c r="E411" s="114"/>
      <c r="F411" s="114"/>
    </row>
    <row r="412" spans="3:6">
      <c r="C412" s="114"/>
      <c r="D412" s="114"/>
      <c r="E412" s="114"/>
      <c r="F412" s="114"/>
    </row>
    <row r="413" spans="3:6">
      <c r="C413" s="114"/>
      <c r="D413" s="114"/>
      <c r="E413" s="114"/>
      <c r="F413" s="114"/>
    </row>
    <row r="414" spans="3:6">
      <c r="C414" s="114"/>
      <c r="D414" s="114"/>
      <c r="E414" s="114"/>
      <c r="F414" s="114"/>
    </row>
    <row r="415" spans="3:6">
      <c r="C415" s="114"/>
      <c r="D415" s="114"/>
      <c r="E415" s="114"/>
      <c r="F415" s="114"/>
    </row>
    <row r="416" spans="3:6">
      <c r="C416" s="114"/>
      <c r="D416" s="114"/>
      <c r="E416" s="114"/>
      <c r="F416" s="114"/>
    </row>
    <row r="417" spans="3:6">
      <c r="C417" s="114"/>
      <c r="D417" s="114"/>
      <c r="E417" s="114"/>
      <c r="F417" s="114"/>
    </row>
    <row r="418" spans="3:6">
      <c r="C418" s="114"/>
      <c r="D418" s="114"/>
      <c r="E418" s="114"/>
      <c r="F418" s="114"/>
    </row>
    <row r="419" spans="3:6">
      <c r="C419" s="114"/>
      <c r="D419" s="114"/>
      <c r="E419" s="114"/>
      <c r="F419" s="114"/>
    </row>
    <row r="420" spans="3:6">
      <c r="C420" s="114"/>
      <c r="D420" s="114"/>
      <c r="E420" s="114"/>
      <c r="F420" s="114"/>
    </row>
    <row r="421" spans="3:6">
      <c r="C421" s="114"/>
      <c r="D421" s="114"/>
      <c r="E421" s="114"/>
      <c r="F421" s="114"/>
    </row>
    <row r="422" spans="3:6">
      <c r="C422" s="114"/>
      <c r="D422" s="114"/>
      <c r="E422" s="114"/>
      <c r="F422" s="114"/>
    </row>
    <row r="423" spans="3:6">
      <c r="C423" s="114"/>
      <c r="D423" s="114"/>
      <c r="E423" s="114"/>
      <c r="F423" s="114"/>
    </row>
    <row r="424" spans="3:6">
      <c r="C424" s="114"/>
      <c r="D424" s="114"/>
      <c r="E424" s="114"/>
      <c r="F424" s="114"/>
    </row>
    <row r="425" spans="3:6">
      <c r="C425" s="114"/>
      <c r="D425" s="114"/>
      <c r="E425" s="114"/>
      <c r="F425" s="114"/>
    </row>
    <row r="426" spans="3:6">
      <c r="C426" s="114"/>
      <c r="D426" s="114"/>
      <c r="E426" s="114"/>
      <c r="F426" s="114"/>
    </row>
    <row r="427" spans="3:6">
      <c r="C427" s="114"/>
      <c r="D427" s="114"/>
      <c r="E427" s="114"/>
      <c r="F427" s="114"/>
    </row>
    <row r="428" spans="3:6">
      <c r="C428" s="114"/>
      <c r="D428" s="114"/>
      <c r="E428" s="114"/>
      <c r="F428" s="114"/>
    </row>
    <row r="429" spans="3:6">
      <c r="C429" s="114"/>
      <c r="D429" s="114"/>
      <c r="E429" s="114"/>
      <c r="F429" s="114"/>
    </row>
    <row r="430" spans="3:6">
      <c r="C430" s="114"/>
      <c r="D430" s="114"/>
      <c r="E430" s="114"/>
      <c r="F430" s="114"/>
    </row>
    <row r="431" spans="3:6">
      <c r="C431" s="114"/>
      <c r="D431" s="114"/>
      <c r="E431" s="114"/>
      <c r="F431" s="114"/>
    </row>
    <row r="432" spans="3:6">
      <c r="C432" s="114"/>
      <c r="D432" s="114"/>
      <c r="E432" s="114"/>
      <c r="F432" s="114"/>
    </row>
    <row r="433" spans="3:6">
      <c r="C433" s="114"/>
      <c r="D433" s="114"/>
      <c r="E433" s="114"/>
      <c r="F433" s="114"/>
    </row>
    <row r="434" spans="3:6">
      <c r="C434" s="114"/>
      <c r="D434" s="114"/>
      <c r="E434" s="114"/>
      <c r="F434" s="114"/>
    </row>
    <row r="435" spans="3:6">
      <c r="C435" s="114"/>
      <c r="D435" s="114"/>
      <c r="E435" s="114"/>
      <c r="F435" s="114"/>
    </row>
    <row r="436" spans="3:6">
      <c r="C436" s="114"/>
      <c r="D436" s="114"/>
      <c r="E436" s="114"/>
      <c r="F436" s="114"/>
    </row>
    <row r="437" spans="3:6">
      <c r="C437" s="114"/>
      <c r="D437" s="114"/>
      <c r="E437" s="114"/>
      <c r="F437" s="114"/>
    </row>
    <row r="438" spans="3:6">
      <c r="C438" s="114"/>
      <c r="D438" s="114"/>
      <c r="E438" s="114"/>
      <c r="F438" s="114"/>
    </row>
    <row r="439" spans="3:6">
      <c r="C439" s="114"/>
      <c r="D439" s="114"/>
      <c r="E439" s="114"/>
      <c r="F439" s="114"/>
    </row>
    <row r="440" spans="3:6">
      <c r="C440" s="114"/>
      <c r="D440" s="114"/>
      <c r="E440" s="114"/>
      <c r="F440" s="114"/>
    </row>
    <row r="441" spans="3:6">
      <c r="C441" s="114"/>
      <c r="D441" s="114"/>
      <c r="E441" s="114"/>
      <c r="F441" s="114"/>
    </row>
    <row r="442" spans="3:6">
      <c r="C442" s="114"/>
      <c r="D442" s="114"/>
      <c r="E442" s="114"/>
      <c r="F442" s="114"/>
    </row>
    <row r="443" spans="3:6">
      <c r="C443" s="114"/>
      <c r="D443" s="114"/>
      <c r="E443" s="114"/>
      <c r="F443" s="114"/>
    </row>
    <row r="444" spans="3:6">
      <c r="C444" s="114"/>
      <c r="D444" s="114"/>
      <c r="E444" s="114"/>
      <c r="F444" s="114"/>
    </row>
    <row r="445" spans="3:6">
      <c r="C445" s="114"/>
      <c r="D445" s="114"/>
      <c r="E445" s="114"/>
      <c r="F445" s="114"/>
    </row>
    <row r="446" spans="3:6">
      <c r="C446" s="114"/>
      <c r="D446" s="114"/>
      <c r="E446" s="114"/>
      <c r="F446" s="114"/>
    </row>
    <row r="447" spans="3:6">
      <c r="C447" s="114"/>
      <c r="D447" s="114"/>
      <c r="E447" s="114"/>
      <c r="F447" s="114"/>
    </row>
    <row r="448" spans="3:6">
      <c r="C448" s="114"/>
      <c r="D448" s="114"/>
      <c r="E448" s="114"/>
      <c r="F448" s="114"/>
    </row>
    <row r="449" spans="3:6">
      <c r="C449" s="114"/>
      <c r="D449" s="114"/>
      <c r="E449" s="114"/>
      <c r="F449" s="114"/>
    </row>
    <row r="450" spans="3:6">
      <c r="C450" s="114"/>
      <c r="D450" s="114"/>
      <c r="E450" s="114"/>
      <c r="F450" s="114"/>
    </row>
    <row r="451" spans="3:6">
      <c r="C451" s="114"/>
      <c r="D451" s="114"/>
      <c r="E451" s="114"/>
      <c r="F451" s="114"/>
    </row>
    <row r="452" spans="3:6">
      <c r="C452" s="114"/>
      <c r="D452" s="114"/>
      <c r="E452" s="114"/>
      <c r="F452" s="114"/>
    </row>
    <row r="453" spans="3:6">
      <c r="C453" s="114"/>
      <c r="D453" s="114"/>
      <c r="E453" s="114"/>
      <c r="F453" s="114"/>
    </row>
    <row r="454" spans="3:6">
      <c r="C454" s="114"/>
      <c r="D454" s="114"/>
      <c r="E454" s="114"/>
      <c r="F454" s="114"/>
    </row>
    <row r="455" spans="3:6">
      <c r="C455" s="114"/>
      <c r="D455" s="114"/>
      <c r="E455" s="114"/>
      <c r="F455" s="114"/>
    </row>
    <row r="456" spans="3:6">
      <c r="C456" s="114"/>
      <c r="D456" s="114"/>
      <c r="E456" s="114"/>
      <c r="F456" s="114"/>
    </row>
    <row r="457" spans="3:6">
      <c r="C457" s="114"/>
      <c r="D457" s="114"/>
      <c r="E457" s="114"/>
      <c r="F457" s="114"/>
    </row>
    <row r="458" spans="3:6">
      <c r="C458" s="114"/>
      <c r="D458" s="114"/>
      <c r="E458" s="114"/>
      <c r="F458" s="114"/>
    </row>
    <row r="459" spans="3:6">
      <c r="C459" s="114"/>
      <c r="D459" s="114"/>
      <c r="E459" s="114"/>
      <c r="F459" s="114"/>
    </row>
    <row r="460" spans="3:6">
      <c r="C460" s="114"/>
      <c r="D460" s="114"/>
      <c r="E460" s="114"/>
      <c r="F460" s="114"/>
    </row>
    <row r="461" spans="3:6">
      <c r="C461" s="114"/>
      <c r="D461" s="114"/>
      <c r="E461" s="114"/>
      <c r="F461" s="114"/>
    </row>
    <row r="462" spans="3:6">
      <c r="C462" s="114"/>
      <c r="D462" s="114"/>
      <c r="E462" s="114"/>
      <c r="F462" s="114"/>
    </row>
    <row r="463" spans="3:6">
      <c r="C463" s="114"/>
      <c r="D463" s="114"/>
      <c r="E463" s="114"/>
      <c r="F463" s="114"/>
    </row>
    <row r="464" spans="3:6">
      <c r="C464" s="114"/>
      <c r="D464" s="114"/>
      <c r="E464" s="114"/>
      <c r="F464" s="114"/>
    </row>
    <row r="465" spans="3:6">
      <c r="C465" s="114"/>
      <c r="D465" s="114"/>
      <c r="E465" s="114"/>
      <c r="F465" s="114"/>
    </row>
    <row r="466" spans="3:6">
      <c r="C466" s="114"/>
      <c r="D466" s="114"/>
      <c r="E466" s="114"/>
      <c r="F466" s="114"/>
    </row>
    <row r="467" spans="3:6">
      <c r="C467" s="114"/>
      <c r="D467" s="114"/>
      <c r="E467" s="114"/>
      <c r="F467" s="114"/>
    </row>
    <row r="468" spans="3:6">
      <c r="C468" s="114"/>
      <c r="D468" s="114"/>
      <c r="E468" s="114"/>
      <c r="F468" s="114"/>
    </row>
    <row r="469" spans="3:6">
      <c r="C469" s="114"/>
      <c r="D469" s="114"/>
      <c r="E469" s="114"/>
      <c r="F469" s="114"/>
    </row>
    <row r="470" spans="3:6">
      <c r="C470" s="114"/>
      <c r="D470" s="114"/>
      <c r="E470" s="114"/>
      <c r="F470" s="114"/>
    </row>
    <row r="471" spans="3:6">
      <c r="C471" s="114"/>
      <c r="D471" s="114"/>
      <c r="E471" s="114"/>
      <c r="F471" s="114"/>
    </row>
    <row r="472" spans="3:6">
      <c r="C472" s="114"/>
      <c r="D472" s="114"/>
      <c r="E472" s="114"/>
      <c r="F472" s="114"/>
    </row>
    <row r="473" spans="3:6">
      <c r="C473" s="114"/>
      <c r="D473" s="114"/>
      <c r="E473" s="114"/>
      <c r="F473" s="114"/>
    </row>
    <row r="474" spans="3:6">
      <c r="C474" s="114"/>
      <c r="D474" s="114"/>
      <c r="E474" s="114"/>
      <c r="F474" s="114"/>
    </row>
    <row r="475" spans="3:6">
      <c r="C475" s="114"/>
      <c r="D475" s="114"/>
      <c r="E475" s="114"/>
      <c r="F475" s="114"/>
    </row>
    <row r="476" spans="3:6">
      <c r="C476" s="114"/>
      <c r="D476" s="114"/>
      <c r="E476" s="114"/>
      <c r="F476" s="114"/>
    </row>
    <row r="477" spans="3:6">
      <c r="C477" s="114"/>
      <c r="D477" s="114"/>
      <c r="E477" s="114"/>
      <c r="F477" s="114"/>
    </row>
    <row r="478" spans="3:6">
      <c r="C478" s="114"/>
      <c r="D478" s="114"/>
      <c r="E478" s="114"/>
      <c r="F478" s="114"/>
    </row>
    <row r="479" spans="3:6">
      <c r="C479" s="114"/>
      <c r="D479" s="114"/>
      <c r="E479" s="114"/>
      <c r="F479" s="114"/>
    </row>
    <row r="480" spans="3:6">
      <c r="C480" s="114"/>
      <c r="D480" s="114"/>
      <c r="E480" s="114"/>
      <c r="F480" s="114"/>
    </row>
    <row r="481" spans="3:6">
      <c r="C481" s="114"/>
      <c r="D481" s="114"/>
      <c r="E481" s="114"/>
      <c r="F481" s="114"/>
    </row>
    <row r="482" spans="3:6">
      <c r="C482" s="114"/>
      <c r="D482" s="114"/>
      <c r="E482" s="114"/>
      <c r="F482" s="114"/>
    </row>
    <row r="483" spans="3:6">
      <c r="C483" s="114"/>
      <c r="D483" s="114"/>
      <c r="E483" s="114"/>
      <c r="F483" s="114"/>
    </row>
    <row r="484" spans="3:6">
      <c r="C484" s="114"/>
      <c r="D484" s="114"/>
      <c r="E484" s="114"/>
      <c r="F484" s="114"/>
    </row>
    <row r="485" spans="3:6">
      <c r="C485" s="114"/>
      <c r="D485" s="114"/>
      <c r="E485" s="114"/>
      <c r="F485" s="114"/>
    </row>
    <row r="486" spans="3:6">
      <c r="C486" s="114"/>
      <c r="D486" s="114"/>
      <c r="E486" s="114"/>
      <c r="F486" s="114"/>
    </row>
    <row r="487" spans="3:6">
      <c r="C487" s="114"/>
      <c r="D487" s="114"/>
      <c r="E487" s="114"/>
      <c r="F487" s="114"/>
    </row>
    <row r="488" spans="3:6">
      <c r="C488" s="114"/>
      <c r="D488" s="114"/>
      <c r="E488" s="114"/>
      <c r="F488" s="114"/>
    </row>
    <row r="489" spans="3:6">
      <c r="C489" s="114"/>
      <c r="D489" s="114"/>
      <c r="E489" s="114"/>
      <c r="F489" s="114"/>
    </row>
    <row r="490" spans="3:6">
      <c r="C490" s="114"/>
      <c r="D490" s="114"/>
      <c r="E490" s="114"/>
      <c r="F490" s="114"/>
    </row>
    <row r="491" spans="3:6">
      <c r="C491" s="114"/>
      <c r="D491" s="114"/>
      <c r="E491" s="114"/>
      <c r="F491" s="114"/>
    </row>
    <row r="492" spans="3:6">
      <c r="C492" s="114"/>
      <c r="D492" s="114"/>
      <c r="E492" s="114"/>
      <c r="F492" s="114"/>
    </row>
    <row r="493" spans="3:6">
      <c r="C493" s="114"/>
      <c r="D493" s="114"/>
      <c r="E493" s="114"/>
      <c r="F493" s="114"/>
    </row>
    <row r="494" spans="3:6">
      <c r="C494" s="114"/>
      <c r="D494" s="114"/>
      <c r="E494" s="114"/>
      <c r="F494" s="114"/>
    </row>
    <row r="495" spans="3:6">
      <c r="C495" s="114"/>
      <c r="D495" s="114"/>
      <c r="E495" s="114"/>
      <c r="F495" s="114"/>
    </row>
    <row r="496" spans="3:6">
      <c r="C496" s="114"/>
      <c r="D496" s="114"/>
      <c r="E496" s="114"/>
      <c r="F496" s="114"/>
    </row>
    <row r="497" spans="3:6">
      <c r="C497" s="114"/>
      <c r="D497" s="114"/>
      <c r="E497" s="114"/>
      <c r="F497" s="114"/>
    </row>
    <row r="498" spans="3:6">
      <c r="C498" s="114"/>
      <c r="D498" s="114"/>
      <c r="E498" s="114"/>
      <c r="F498" s="114"/>
    </row>
    <row r="499" spans="3:6">
      <c r="C499" s="114"/>
      <c r="D499" s="114"/>
      <c r="E499" s="114"/>
      <c r="F499" s="114"/>
    </row>
    <row r="500" spans="3:6">
      <c r="C500" s="114"/>
      <c r="D500" s="114"/>
      <c r="E500" s="114"/>
      <c r="F500" s="114"/>
    </row>
    <row r="501" spans="3:6">
      <c r="C501" s="114"/>
      <c r="D501" s="114"/>
      <c r="E501" s="114"/>
      <c r="F501" s="114"/>
    </row>
    <row r="502" spans="3:6">
      <c r="C502" s="114"/>
      <c r="D502" s="114"/>
      <c r="E502" s="114"/>
      <c r="F502" s="114"/>
    </row>
    <row r="503" spans="3:6">
      <c r="C503" s="114"/>
      <c r="D503" s="114"/>
      <c r="E503" s="114"/>
      <c r="F503" s="114"/>
    </row>
    <row r="504" spans="3:6">
      <c r="C504" s="114"/>
      <c r="D504" s="114"/>
      <c r="E504" s="114"/>
      <c r="F504" s="114"/>
    </row>
    <row r="505" spans="3:6">
      <c r="C505" s="114"/>
      <c r="D505" s="114"/>
      <c r="E505" s="114"/>
      <c r="F505" s="114"/>
    </row>
    <row r="506" spans="3:6">
      <c r="C506" s="114"/>
      <c r="D506" s="114"/>
      <c r="E506" s="114"/>
      <c r="F506" s="114"/>
    </row>
    <row r="507" spans="3:6">
      <c r="C507" s="114"/>
      <c r="D507" s="114"/>
      <c r="E507" s="114"/>
      <c r="F507" s="114"/>
    </row>
    <row r="508" spans="3:6">
      <c r="C508" s="114"/>
      <c r="D508" s="114"/>
      <c r="E508" s="114"/>
      <c r="F508" s="114"/>
    </row>
    <row r="509" spans="3:6">
      <c r="C509" s="114"/>
      <c r="D509" s="114"/>
      <c r="E509" s="114"/>
      <c r="F509" s="114"/>
    </row>
    <row r="510" spans="3:6">
      <c r="C510" s="114"/>
      <c r="D510" s="114"/>
      <c r="E510" s="114"/>
      <c r="F510" s="114"/>
    </row>
    <row r="511" spans="3:6">
      <c r="C511" s="114"/>
      <c r="D511" s="114"/>
      <c r="E511" s="114"/>
      <c r="F511" s="114"/>
    </row>
    <row r="512" spans="3:6">
      <c r="C512" s="114"/>
      <c r="D512" s="114"/>
      <c r="E512" s="114"/>
      <c r="F512" s="114"/>
    </row>
    <row r="513" spans="3:6">
      <c r="C513" s="114"/>
      <c r="D513" s="114"/>
      <c r="E513" s="114"/>
      <c r="F513" s="114"/>
    </row>
    <row r="514" spans="3:6">
      <c r="C514" s="114"/>
      <c r="D514" s="114"/>
      <c r="E514" s="114"/>
      <c r="F514" s="114"/>
    </row>
    <row r="515" spans="3:6">
      <c r="C515" s="114"/>
      <c r="D515" s="114"/>
      <c r="E515" s="114"/>
      <c r="F515" s="114"/>
    </row>
    <row r="516" spans="3:6">
      <c r="C516" s="114"/>
      <c r="D516" s="114"/>
      <c r="E516" s="114"/>
      <c r="F516" s="114"/>
    </row>
    <row r="517" spans="3:6">
      <c r="C517" s="114"/>
      <c r="D517" s="114"/>
      <c r="E517" s="114"/>
      <c r="F517" s="114"/>
    </row>
    <row r="518" spans="3:6">
      <c r="C518" s="114"/>
      <c r="D518" s="114"/>
      <c r="E518" s="114"/>
      <c r="F518" s="114"/>
    </row>
    <row r="519" spans="3:6">
      <c r="C519" s="114"/>
      <c r="D519" s="114"/>
      <c r="E519" s="114"/>
      <c r="F519" s="114"/>
    </row>
    <row r="520" spans="3:6">
      <c r="C520" s="114"/>
      <c r="D520" s="114"/>
      <c r="E520" s="114"/>
      <c r="F520" s="114"/>
    </row>
    <row r="521" spans="3:6">
      <c r="C521" s="114"/>
      <c r="D521" s="114"/>
      <c r="E521" s="114"/>
      <c r="F521" s="114"/>
    </row>
    <row r="522" spans="3:6">
      <c r="C522" s="114"/>
      <c r="D522" s="114"/>
      <c r="E522" s="114"/>
      <c r="F522" s="114"/>
    </row>
    <row r="523" spans="3:6">
      <c r="C523" s="114"/>
      <c r="D523" s="114"/>
      <c r="E523" s="114"/>
      <c r="F523" s="114"/>
    </row>
    <row r="524" spans="3:6">
      <c r="C524" s="114"/>
      <c r="D524" s="114"/>
      <c r="E524" s="114"/>
      <c r="F524" s="114"/>
    </row>
    <row r="525" spans="3:6">
      <c r="C525" s="114"/>
      <c r="D525" s="114"/>
      <c r="E525" s="114"/>
      <c r="F525" s="114"/>
    </row>
    <row r="526" spans="3:6">
      <c r="C526" s="114"/>
      <c r="D526" s="114"/>
      <c r="E526" s="114"/>
      <c r="F526" s="114"/>
    </row>
    <row r="527" spans="3:6">
      <c r="C527" s="114"/>
      <c r="D527" s="114"/>
      <c r="E527" s="114"/>
      <c r="F527" s="114"/>
    </row>
    <row r="528" spans="3:6">
      <c r="C528" s="114"/>
      <c r="D528" s="114"/>
      <c r="E528" s="114"/>
      <c r="F528" s="114"/>
    </row>
    <row r="529" spans="3:6">
      <c r="C529" s="114"/>
      <c r="D529" s="114"/>
      <c r="E529" s="114"/>
      <c r="F529" s="114"/>
    </row>
    <row r="530" spans="3:6">
      <c r="C530" s="114"/>
      <c r="D530" s="114"/>
      <c r="E530" s="114"/>
      <c r="F530" s="114"/>
    </row>
    <row r="531" spans="3:6">
      <c r="C531" s="114"/>
      <c r="D531" s="114"/>
      <c r="E531" s="114"/>
      <c r="F531" s="114"/>
    </row>
    <row r="532" spans="3:6">
      <c r="C532" s="114"/>
      <c r="D532" s="114"/>
      <c r="E532" s="114"/>
      <c r="F532" s="114"/>
    </row>
    <row r="533" spans="3:6">
      <c r="C533" s="114"/>
      <c r="D533" s="114"/>
      <c r="E533" s="114"/>
      <c r="F533" s="114"/>
    </row>
    <row r="534" spans="3:6">
      <c r="C534" s="114"/>
      <c r="D534" s="114"/>
      <c r="E534" s="114"/>
      <c r="F534" s="114"/>
    </row>
    <row r="535" spans="3:6">
      <c r="C535" s="114"/>
      <c r="D535" s="114"/>
      <c r="E535" s="114"/>
      <c r="F535" s="114"/>
    </row>
    <row r="536" spans="3:6">
      <c r="C536" s="114"/>
      <c r="D536" s="114"/>
      <c r="E536" s="114"/>
      <c r="F536" s="114"/>
    </row>
    <row r="537" spans="3:6">
      <c r="C537" s="114"/>
      <c r="D537" s="114"/>
      <c r="E537" s="114"/>
      <c r="F537" s="114"/>
    </row>
    <row r="538" spans="3:6">
      <c r="C538" s="114"/>
      <c r="D538" s="114"/>
      <c r="E538" s="114"/>
      <c r="F538" s="114"/>
    </row>
    <row r="539" spans="3:6">
      <c r="C539" s="114"/>
      <c r="D539" s="114"/>
      <c r="E539" s="114"/>
      <c r="F539" s="114"/>
    </row>
    <row r="540" spans="3:6">
      <c r="C540" s="114"/>
      <c r="D540" s="114"/>
      <c r="E540" s="114"/>
      <c r="F540" s="114"/>
    </row>
    <row r="541" spans="3:6">
      <c r="C541" s="114"/>
      <c r="D541" s="114"/>
      <c r="E541" s="114"/>
      <c r="F541" s="114"/>
    </row>
    <row r="542" spans="3:6">
      <c r="C542" s="114"/>
      <c r="D542" s="114"/>
      <c r="E542" s="114"/>
      <c r="F542" s="114"/>
    </row>
    <row r="543" spans="3:6">
      <c r="C543" s="114"/>
      <c r="D543" s="114"/>
      <c r="E543" s="114"/>
      <c r="F543" s="114"/>
    </row>
    <row r="544" spans="3:6">
      <c r="C544" s="114"/>
      <c r="D544" s="114"/>
      <c r="E544" s="114"/>
      <c r="F544" s="114"/>
    </row>
    <row r="545" spans="3:6">
      <c r="C545" s="114"/>
      <c r="D545" s="114"/>
      <c r="E545" s="114"/>
      <c r="F545" s="114"/>
    </row>
    <row r="546" spans="3:6">
      <c r="C546" s="114"/>
      <c r="D546" s="114"/>
      <c r="E546" s="114"/>
      <c r="F546" s="114"/>
    </row>
    <row r="547" spans="3:6">
      <c r="C547" s="114"/>
      <c r="D547" s="114"/>
      <c r="E547" s="114"/>
      <c r="F547" s="114"/>
    </row>
    <row r="548" spans="3:6">
      <c r="C548" s="115"/>
      <c r="D548" s="115"/>
      <c r="E548" s="115"/>
      <c r="F548" s="115"/>
    </row>
  </sheetData>
  <mergeCells count="16">
    <mergeCell ref="C17:D17"/>
    <mergeCell ref="C12:F12"/>
    <mergeCell ref="C13:F13"/>
    <mergeCell ref="B14:F14"/>
    <mergeCell ref="B15:F15"/>
    <mergeCell ref="B16:F16"/>
    <mergeCell ref="C7:F7"/>
    <mergeCell ref="C8:F8"/>
    <mergeCell ref="B9:F9"/>
    <mergeCell ref="C10:D10"/>
    <mergeCell ref="C11:F11"/>
    <mergeCell ref="B2:F2"/>
    <mergeCell ref="B3:F3"/>
    <mergeCell ref="C4:D4"/>
    <mergeCell ref="C5:D5"/>
    <mergeCell ref="C6:D6"/>
  </mergeCells>
  <phoneticPr fontId="21" type="noConversion"/>
  <dataValidations count="3">
    <dataValidation type="list" allowBlank="1" showInputMessage="1" showErrorMessage="1" sqref="F5">
      <formula1>"软件外包,数据外包"</formula1>
    </dataValidation>
    <dataValidation type="list" allowBlank="1" showInputMessage="1" showErrorMessage="1" sqref="B65493:B65515">
      <formula1>"需求开发,系统设计,实现与集成,系统测试,系统验收,推广实施,推广验收"</formula1>
    </dataValidation>
    <dataValidation type="list" allowBlank="1" showInputMessage="1" showErrorMessage="1" sqref="C65493:E65515">
      <formula1>"配置审计,状态统计,基线发布,入库,其他"</formula1>
    </dataValidation>
  </dataValidations>
  <pageMargins left="0.69930555555555596" right="0.69930555555555596" top="0.75" bottom="0.75" header="0.3" footer="0.3"/>
  <pageSetup paperSize="9" scale="98" orientation="portrait" horizontalDpi="1200" verticalDpi="12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B19" workbookViewId="0">
      <selection activeCell="E32" sqref="E32"/>
    </sheetView>
  </sheetViews>
  <sheetFormatPr defaultColWidth="9.140625" defaultRowHeight="16.5"/>
  <cols>
    <col min="1" max="1" width="18.42578125" style="89" customWidth="1"/>
    <col min="2" max="2" width="34.85546875" style="89" customWidth="1"/>
    <col min="3" max="3" width="21.42578125" style="89" customWidth="1"/>
    <col min="4" max="4" width="28.28515625" style="89" customWidth="1"/>
    <col min="5" max="5" width="18" style="89" customWidth="1"/>
    <col min="6" max="6" width="16" style="89" customWidth="1"/>
    <col min="7" max="7" width="21" style="89" customWidth="1"/>
    <col min="8" max="16384" width="9.140625" style="89"/>
  </cols>
  <sheetData>
    <row r="1" spans="1:7" ht="23.25" customHeight="1">
      <c r="A1" s="211" t="s">
        <v>39</v>
      </c>
      <c r="B1" s="211"/>
      <c r="C1" s="211"/>
      <c r="D1" s="211"/>
      <c r="E1" s="211"/>
      <c r="F1" s="211"/>
      <c r="G1" s="211"/>
    </row>
    <row r="2" spans="1:7">
      <c r="A2" s="90" t="s">
        <v>40</v>
      </c>
      <c r="B2" s="212">
        <v>22.5</v>
      </c>
      <c r="C2" s="212"/>
      <c r="D2" s="212"/>
      <c r="E2" s="212"/>
      <c r="F2" s="212"/>
      <c r="G2" s="212"/>
    </row>
    <row r="3" spans="1:7" ht="33">
      <c r="A3" s="91" t="s">
        <v>41</v>
      </c>
      <c r="B3" s="90" t="s">
        <v>42</v>
      </c>
      <c r="C3" s="90" t="s">
        <v>43</v>
      </c>
      <c r="D3" s="90" t="s">
        <v>44</v>
      </c>
      <c r="E3" s="90" t="s">
        <v>45</v>
      </c>
      <c r="F3" s="90" t="s">
        <v>46</v>
      </c>
      <c r="G3" s="92" t="s">
        <v>34</v>
      </c>
    </row>
    <row r="4" spans="1:7">
      <c r="A4" s="219" t="s">
        <v>247</v>
      </c>
      <c r="B4" s="93" t="s">
        <v>205</v>
      </c>
      <c r="C4" s="93"/>
      <c r="D4" s="93"/>
      <c r="E4" s="94">
        <v>5</v>
      </c>
      <c r="F4" s="95">
        <v>5</v>
      </c>
      <c r="G4" s="93"/>
    </row>
    <row r="5" spans="1:7">
      <c r="A5" s="220"/>
      <c r="B5" s="223" t="s">
        <v>248</v>
      </c>
      <c r="C5" s="93" t="s">
        <v>250</v>
      </c>
      <c r="D5" s="93"/>
      <c r="E5" s="94">
        <v>5</v>
      </c>
      <c r="F5" s="95">
        <v>5</v>
      </c>
      <c r="G5" s="93"/>
    </row>
    <row r="6" spans="1:7">
      <c r="A6" s="220"/>
      <c r="B6" s="224"/>
      <c r="C6" s="93" t="s">
        <v>249</v>
      </c>
      <c r="D6" s="93"/>
      <c r="E6" s="94">
        <v>15</v>
      </c>
      <c r="F6" s="95">
        <v>15</v>
      </c>
      <c r="G6" s="93"/>
    </row>
    <row r="7" spans="1:7">
      <c r="A7" s="221"/>
      <c r="B7" s="224"/>
      <c r="C7" s="93" t="s">
        <v>200</v>
      </c>
      <c r="D7" s="93"/>
      <c r="E7" s="94">
        <v>10</v>
      </c>
      <c r="F7" s="95">
        <v>10</v>
      </c>
      <c r="G7" s="93"/>
    </row>
    <row r="8" spans="1:7" ht="24">
      <c r="A8" s="221"/>
      <c r="B8" s="224"/>
      <c r="C8" s="93" t="s">
        <v>201</v>
      </c>
      <c r="D8" s="93"/>
      <c r="E8" s="94">
        <v>10</v>
      </c>
      <c r="F8" s="95">
        <v>10</v>
      </c>
      <c r="G8" s="93"/>
    </row>
    <row r="9" spans="1:7" ht="24">
      <c r="A9" s="221"/>
      <c r="B9" s="224"/>
      <c r="C9" s="93" t="s">
        <v>202</v>
      </c>
      <c r="D9" s="93"/>
      <c r="E9" s="94">
        <v>10</v>
      </c>
      <c r="F9" s="95">
        <v>10</v>
      </c>
      <c r="G9" s="93"/>
    </row>
    <row r="10" spans="1:7" ht="24">
      <c r="A10" s="221"/>
      <c r="B10" s="224"/>
      <c r="C10" s="93" t="s">
        <v>203</v>
      </c>
      <c r="D10" s="93"/>
      <c r="E10" s="94">
        <v>20</v>
      </c>
      <c r="F10" s="95">
        <v>20</v>
      </c>
      <c r="G10" s="93"/>
    </row>
    <row r="11" spans="1:7" ht="24">
      <c r="A11" s="222"/>
      <c r="B11" s="225"/>
      <c r="C11" s="93" t="s">
        <v>204</v>
      </c>
      <c r="D11" s="93"/>
      <c r="E11" s="94">
        <v>5</v>
      </c>
      <c r="F11" s="95">
        <v>5</v>
      </c>
      <c r="G11" s="93"/>
    </row>
    <row r="12" spans="1:7" ht="24">
      <c r="A12" s="223" t="s">
        <v>224</v>
      </c>
      <c r="B12" s="97" t="s">
        <v>233</v>
      </c>
      <c r="C12" s="97"/>
      <c r="D12" s="93" t="s">
        <v>222</v>
      </c>
      <c r="E12" s="94">
        <v>5</v>
      </c>
      <c r="F12" s="95">
        <v>5</v>
      </c>
      <c r="G12" s="93"/>
    </row>
    <row r="13" spans="1:7" ht="24">
      <c r="A13" s="224"/>
      <c r="B13" s="97" t="s">
        <v>234</v>
      </c>
      <c r="C13" s="97"/>
      <c r="D13" s="93" t="s">
        <v>223</v>
      </c>
      <c r="E13" s="94">
        <v>5</v>
      </c>
      <c r="F13" s="95">
        <v>5</v>
      </c>
      <c r="G13" s="93"/>
    </row>
    <row r="14" spans="1:7" ht="24">
      <c r="A14" s="223" t="s">
        <v>213</v>
      </c>
      <c r="B14" s="97" t="s">
        <v>206</v>
      </c>
      <c r="C14" s="93"/>
      <c r="D14" s="93" t="s">
        <v>225</v>
      </c>
      <c r="E14" s="94">
        <v>5</v>
      </c>
      <c r="F14" s="95">
        <v>5</v>
      </c>
      <c r="G14" s="93"/>
    </row>
    <row r="15" spans="1:7">
      <c r="A15" s="224"/>
      <c r="B15" s="97"/>
      <c r="C15" s="93"/>
      <c r="D15" s="93"/>
      <c r="E15" s="94">
        <v>5</v>
      </c>
      <c r="F15" s="95">
        <v>5</v>
      </c>
      <c r="G15" s="93"/>
    </row>
    <row r="16" spans="1:7">
      <c r="A16" s="225"/>
      <c r="B16" s="98" t="s">
        <v>207</v>
      </c>
      <c r="C16" s="96"/>
      <c r="D16" s="147" t="s">
        <v>226</v>
      </c>
      <c r="E16" s="94">
        <v>5</v>
      </c>
      <c r="F16" s="95">
        <v>5</v>
      </c>
      <c r="G16" s="93"/>
    </row>
    <row r="17" spans="1:7">
      <c r="A17" s="226" t="s">
        <v>212</v>
      </c>
      <c r="B17" s="97" t="s">
        <v>246</v>
      </c>
      <c r="C17" s="147"/>
      <c r="D17" s="147" t="s">
        <v>240</v>
      </c>
      <c r="E17" s="94">
        <v>5</v>
      </c>
      <c r="F17" s="95">
        <v>5</v>
      </c>
      <c r="G17" s="93"/>
    </row>
    <row r="18" spans="1:7" ht="24">
      <c r="A18" s="227"/>
      <c r="B18" s="93" t="s">
        <v>218</v>
      </c>
      <c r="C18" s="93"/>
      <c r="D18" s="93" t="s">
        <v>241</v>
      </c>
      <c r="E18" s="94">
        <v>60</v>
      </c>
      <c r="F18" s="95">
        <v>60</v>
      </c>
      <c r="G18" s="93"/>
    </row>
    <row r="19" spans="1:7" ht="24" customHeight="1">
      <c r="A19" s="227"/>
      <c r="B19" s="93" t="s">
        <v>208</v>
      </c>
      <c r="C19" s="93"/>
      <c r="D19" s="93" t="s">
        <v>227</v>
      </c>
      <c r="E19" s="94">
        <v>3</v>
      </c>
      <c r="F19" s="95">
        <v>3</v>
      </c>
      <c r="G19" s="93"/>
    </row>
    <row r="20" spans="1:7">
      <c r="A20" s="227"/>
      <c r="B20" s="93" t="s">
        <v>209</v>
      </c>
      <c r="C20" s="93"/>
      <c r="D20" s="93"/>
      <c r="E20" s="94">
        <v>2</v>
      </c>
      <c r="F20" s="95">
        <v>15</v>
      </c>
      <c r="G20" s="93"/>
    </row>
    <row r="21" spans="1:7">
      <c r="A21" s="227"/>
      <c r="B21" s="93" t="s">
        <v>210</v>
      </c>
      <c r="C21" s="93"/>
      <c r="D21" s="93"/>
      <c r="E21" s="94">
        <v>5</v>
      </c>
      <c r="F21" s="95">
        <v>5</v>
      </c>
      <c r="G21" s="93"/>
    </row>
    <row r="22" spans="1:7" ht="33" customHeight="1">
      <c r="A22" s="228"/>
      <c r="B22" s="93" t="s">
        <v>211</v>
      </c>
      <c r="C22" s="93"/>
      <c r="D22" s="93"/>
      <c r="E22" s="94">
        <v>5</v>
      </c>
      <c r="F22" s="95">
        <v>5</v>
      </c>
      <c r="G22" s="93"/>
    </row>
    <row r="23" spans="1:7" ht="33" customHeight="1">
      <c r="A23" s="226" t="s">
        <v>235</v>
      </c>
      <c r="B23" s="149" t="s">
        <v>237</v>
      </c>
      <c r="C23" s="93"/>
      <c r="D23" s="93" t="s">
        <v>238</v>
      </c>
      <c r="E23" s="94">
        <v>20</v>
      </c>
      <c r="F23" s="95">
        <v>20</v>
      </c>
      <c r="G23" s="93"/>
    </row>
    <row r="24" spans="1:7" ht="33" customHeight="1">
      <c r="A24" s="227"/>
      <c r="B24" s="149" t="s">
        <v>236</v>
      </c>
      <c r="C24" s="93"/>
      <c r="D24" s="93" t="s">
        <v>239</v>
      </c>
      <c r="E24" s="94">
        <v>5</v>
      </c>
      <c r="F24" s="95">
        <v>15</v>
      </c>
      <c r="G24" s="93"/>
    </row>
    <row r="25" spans="1:7" ht="24">
      <c r="A25" s="227"/>
      <c r="B25" s="148" t="s">
        <v>220</v>
      </c>
      <c r="C25" s="93"/>
      <c r="D25" s="93" t="s">
        <v>228</v>
      </c>
      <c r="E25" s="94">
        <v>15</v>
      </c>
      <c r="F25" s="95">
        <v>15</v>
      </c>
      <c r="G25" s="93"/>
    </row>
    <row r="26" spans="1:7" ht="24">
      <c r="A26" s="228"/>
      <c r="B26" s="148" t="s">
        <v>219</v>
      </c>
      <c r="C26" s="93"/>
      <c r="D26" s="93" t="s">
        <v>242</v>
      </c>
      <c r="E26" s="94">
        <v>60</v>
      </c>
      <c r="F26" s="95">
        <v>45</v>
      </c>
      <c r="G26" s="93"/>
    </row>
    <row r="27" spans="1:7">
      <c r="A27" s="226" t="s">
        <v>221</v>
      </c>
      <c r="B27" s="148" t="s">
        <v>214</v>
      </c>
      <c r="C27" s="93"/>
      <c r="D27" s="93"/>
      <c r="E27" s="94">
        <v>10</v>
      </c>
      <c r="F27" s="95">
        <v>5</v>
      </c>
      <c r="G27" s="93"/>
    </row>
    <row r="28" spans="1:7">
      <c r="A28" s="227"/>
      <c r="B28" s="148" t="s">
        <v>215</v>
      </c>
      <c r="C28" s="93"/>
      <c r="D28" s="93"/>
      <c r="E28" s="94">
        <v>10</v>
      </c>
      <c r="F28" s="95">
        <v>5</v>
      </c>
      <c r="G28" s="93"/>
    </row>
    <row r="29" spans="1:7">
      <c r="A29" s="227"/>
      <c r="B29" s="148" t="s">
        <v>216</v>
      </c>
      <c r="C29" s="93"/>
      <c r="D29" s="93"/>
      <c r="E29" s="94">
        <v>10</v>
      </c>
      <c r="F29" s="95">
        <v>5</v>
      </c>
      <c r="G29" s="93"/>
    </row>
    <row r="30" spans="1:7">
      <c r="A30" s="228"/>
      <c r="B30" s="148" t="s">
        <v>217</v>
      </c>
      <c r="C30" s="93"/>
      <c r="D30" s="93"/>
      <c r="E30" s="94">
        <v>5</v>
      </c>
      <c r="F30" s="95">
        <v>5</v>
      </c>
      <c r="G30" s="93"/>
    </row>
    <row r="31" spans="1:7">
      <c r="A31" s="213" t="s">
        <v>47</v>
      </c>
      <c r="B31" s="214"/>
      <c r="C31" s="214"/>
      <c r="D31" s="215"/>
      <c r="E31" s="99">
        <f>SUM(E4:E30)</f>
        <v>320</v>
      </c>
      <c r="F31" s="99">
        <f>SUM(F4:F30)</f>
        <v>313</v>
      </c>
      <c r="G31" s="100"/>
    </row>
    <row r="32" spans="1:7">
      <c r="A32" s="216" t="s">
        <v>48</v>
      </c>
      <c r="B32" s="217"/>
      <c r="C32" s="217"/>
      <c r="D32" s="218"/>
      <c r="E32" s="101">
        <f>$E31/$B$2</f>
        <v>14.222222222222221</v>
      </c>
      <c r="F32" s="101">
        <f>$F31/$B$2</f>
        <v>13.911111111111111</v>
      </c>
      <c r="G32" s="102"/>
    </row>
  </sheetData>
  <mergeCells count="11">
    <mergeCell ref="A1:G1"/>
    <mergeCell ref="B2:G2"/>
    <mergeCell ref="A31:D31"/>
    <mergeCell ref="A32:D32"/>
    <mergeCell ref="A4:A11"/>
    <mergeCell ref="A12:A13"/>
    <mergeCell ref="A14:A16"/>
    <mergeCell ref="A27:A30"/>
    <mergeCell ref="A17:A22"/>
    <mergeCell ref="A23:A26"/>
    <mergeCell ref="B5:B11"/>
  </mergeCells>
  <phoneticPr fontId="21" type="noConversion"/>
  <pageMargins left="0.62916666666666698" right="0.235416666666667" top="0.55000000000000004" bottom="0.15625" header="0.31388888888888899" footer="0.118055555555556"/>
  <pageSetup paperSize="9" scale="98" firstPageNumber="0" fitToWidth="0" fitToHeight="0" orientation="landscape"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2"/>
  <sheetViews>
    <sheetView view="pageBreakPreview" topLeftCell="A28" zoomScaleNormal="100" zoomScaleSheetLayoutView="100" workbookViewId="0">
      <selection activeCell="J23" sqref="J23"/>
    </sheetView>
  </sheetViews>
  <sheetFormatPr defaultColWidth="9" defaultRowHeight="14.25"/>
  <cols>
    <col min="1" max="1" width="12.28515625" style="22" customWidth="1"/>
    <col min="2" max="2" width="22.28515625" style="22" customWidth="1"/>
    <col min="3" max="3" width="24.42578125" style="22" customWidth="1"/>
    <col min="4" max="4" width="6" style="22" customWidth="1"/>
    <col min="5" max="5" width="7.7109375" style="22" customWidth="1"/>
    <col min="6" max="6" width="22.5703125" style="22" customWidth="1"/>
    <col min="7" max="7" width="9" style="22" customWidth="1"/>
    <col min="8" max="8" width="13.85546875" style="22" customWidth="1"/>
    <col min="9" max="9" width="25.85546875" style="23" customWidth="1"/>
    <col min="10" max="10" width="46.42578125" style="23" customWidth="1"/>
    <col min="11" max="256" width="9.140625" style="22"/>
    <col min="257" max="257" width="14" style="22" customWidth="1"/>
    <col min="258" max="258" width="21" style="22" customWidth="1"/>
    <col min="259" max="259" width="24.42578125" style="22" customWidth="1"/>
    <col min="260" max="260" width="6" style="22" customWidth="1"/>
    <col min="261" max="261" width="5.5703125" style="22" customWidth="1"/>
    <col min="262" max="262" width="13.42578125" style="22" customWidth="1"/>
    <col min="263" max="263" width="9" style="22" customWidth="1"/>
    <col min="264" max="264" width="13.85546875" style="22" customWidth="1"/>
    <col min="265" max="265" width="51" style="22" customWidth="1"/>
    <col min="266" max="266" width="46.42578125" style="22" customWidth="1"/>
    <col min="267" max="512" width="9.140625" style="22"/>
    <col min="513" max="513" width="14" style="22" customWidth="1"/>
    <col min="514" max="514" width="21" style="22" customWidth="1"/>
    <col min="515" max="515" width="24.42578125" style="22" customWidth="1"/>
    <col min="516" max="516" width="6" style="22" customWidth="1"/>
    <col min="517" max="517" width="5.5703125" style="22" customWidth="1"/>
    <col min="518" max="518" width="13.42578125" style="22" customWidth="1"/>
    <col min="519" max="519" width="9" style="22" customWidth="1"/>
    <col min="520" max="520" width="13.85546875" style="22" customWidth="1"/>
    <col min="521" max="521" width="51" style="22" customWidth="1"/>
    <col min="522" max="522" width="46.42578125" style="22" customWidth="1"/>
    <col min="523" max="768" width="9.140625" style="22"/>
    <col min="769" max="769" width="14" style="22" customWidth="1"/>
    <col min="770" max="770" width="21" style="22" customWidth="1"/>
    <col min="771" max="771" width="24.42578125" style="22" customWidth="1"/>
    <col min="772" max="772" width="6" style="22" customWidth="1"/>
    <col min="773" max="773" width="5.5703125" style="22" customWidth="1"/>
    <col min="774" max="774" width="13.42578125" style="22" customWidth="1"/>
    <col min="775" max="775" width="9" style="22" customWidth="1"/>
    <col min="776" max="776" width="13.85546875" style="22" customWidth="1"/>
    <col min="777" max="777" width="51" style="22" customWidth="1"/>
    <col min="778" max="778" width="46.42578125" style="22" customWidth="1"/>
    <col min="779" max="1024" width="9.140625" style="22"/>
    <col min="1025" max="1025" width="14" style="22" customWidth="1"/>
    <col min="1026" max="1026" width="21" style="22" customWidth="1"/>
    <col min="1027" max="1027" width="24.42578125" style="22" customWidth="1"/>
    <col min="1028" max="1028" width="6" style="22" customWidth="1"/>
    <col min="1029" max="1029" width="5.5703125" style="22" customWidth="1"/>
    <col min="1030" max="1030" width="13.42578125" style="22" customWidth="1"/>
    <col min="1031" max="1031" width="9" style="22" customWidth="1"/>
    <col min="1032" max="1032" width="13.85546875" style="22" customWidth="1"/>
    <col min="1033" max="1033" width="51" style="22" customWidth="1"/>
    <col min="1034" max="1034" width="46.42578125" style="22" customWidth="1"/>
    <col min="1035" max="1280" width="9.140625" style="22"/>
    <col min="1281" max="1281" width="14" style="22" customWidth="1"/>
    <col min="1282" max="1282" width="21" style="22" customWidth="1"/>
    <col min="1283" max="1283" width="24.42578125" style="22" customWidth="1"/>
    <col min="1284" max="1284" width="6" style="22" customWidth="1"/>
    <col min="1285" max="1285" width="5.5703125" style="22" customWidth="1"/>
    <col min="1286" max="1286" width="13.42578125" style="22" customWidth="1"/>
    <col min="1287" max="1287" width="9" style="22" customWidth="1"/>
    <col min="1288" max="1288" width="13.85546875" style="22" customWidth="1"/>
    <col min="1289" max="1289" width="51" style="22" customWidth="1"/>
    <col min="1290" max="1290" width="46.42578125" style="22" customWidth="1"/>
    <col min="1291" max="1536" width="9.140625" style="22"/>
    <col min="1537" max="1537" width="14" style="22" customWidth="1"/>
    <col min="1538" max="1538" width="21" style="22" customWidth="1"/>
    <col min="1539" max="1539" width="24.42578125" style="22" customWidth="1"/>
    <col min="1540" max="1540" width="6" style="22" customWidth="1"/>
    <col min="1541" max="1541" width="5.5703125" style="22" customWidth="1"/>
    <col min="1542" max="1542" width="13.42578125" style="22" customWidth="1"/>
    <col min="1543" max="1543" width="9" style="22" customWidth="1"/>
    <col min="1544" max="1544" width="13.85546875" style="22" customWidth="1"/>
    <col min="1545" max="1545" width="51" style="22" customWidth="1"/>
    <col min="1546" max="1546" width="46.42578125" style="22" customWidth="1"/>
    <col min="1547" max="1792" width="9.140625" style="22"/>
    <col min="1793" max="1793" width="14" style="22" customWidth="1"/>
    <col min="1794" max="1794" width="21" style="22" customWidth="1"/>
    <col min="1795" max="1795" width="24.42578125" style="22" customWidth="1"/>
    <col min="1796" max="1796" width="6" style="22" customWidth="1"/>
    <col min="1797" max="1797" width="5.5703125" style="22" customWidth="1"/>
    <col min="1798" max="1798" width="13.42578125" style="22" customWidth="1"/>
    <col min="1799" max="1799" width="9" style="22" customWidth="1"/>
    <col min="1800" max="1800" width="13.85546875" style="22" customWidth="1"/>
    <col min="1801" max="1801" width="51" style="22" customWidth="1"/>
    <col min="1802" max="1802" width="46.42578125" style="22" customWidth="1"/>
    <col min="1803" max="2048" width="9.140625" style="22"/>
    <col min="2049" max="2049" width="14" style="22" customWidth="1"/>
    <col min="2050" max="2050" width="21" style="22" customWidth="1"/>
    <col min="2051" max="2051" width="24.42578125" style="22" customWidth="1"/>
    <col min="2052" max="2052" width="6" style="22" customWidth="1"/>
    <col min="2053" max="2053" width="5.5703125" style="22" customWidth="1"/>
    <col min="2054" max="2054" width="13.42578125" style="22" customWidth="1"/>
    <col min="2055" max="2055" width="9" style="22" customWidth="1"/>
    <col min="2056" max="2056" width="13.85546875" style="22" customWidth="1"/>
    <col min="2057" max="2057" width="51" style="22" customWidth="1"/>
    <col min="2058" max="2058" width="46.42578125" style="22" customWidth="1"/>
    <col min="2059" max="2304" width="9.140625" style="22"/>
    <col min="2305" max="2305" width="14" style="22" customWidth="1"/>
    <col min="2306" max="2306" width="21" style="22" customWidth="1"/>
    <col min="2307" max="2307" width="24.42578125" style="22" customWidth="1"/>
    <col min="2308" max="2308" width="6" style="22" customWidth="1"/>
    <col min="2309" max="2309" width="5.5703125" style="22" customWidth="1"/>
    <col min="2310" max="2310" width="13.42578125" style="22" customWidth="1"/>
    <col min="2311" max="2311" width="9" style="22" customWidth="1"/>
    <col min="2312" max="2312" width="13.85546875" style="22" customWidth="1"/>
    <col min="2313" max="2313" width="51" style="22" customWidth="1"/>
    <col min="2314" max="2314" width="46.42578125" style="22" customWidth="1"/>
    <col min="2315" max="2560" width="9.140625" style="22"/>
    <col min="2561" max="2561" width="14" style="22" customWidth="1"/>
    <col min="2562" max="2562" width="21" style="22" customWidth="1"/>
    <col min="2563" max="2563" width="24.42578125" style="22" customWidth="1"/>
    <col min="2564" max="2564" width="6" style="22" customWidth="1"/>
    <col min="2565" max="2565" width="5.5703125" style="22" customWidth="1"/>
    <col min="2566" max="2566" width="13.42578125" style="22" customWidth="1"/>
    <col min="2567" max="2567" width="9" style="22" customWidth="1"/>
    <col min="2568" max="2568" width="13.85546875" style="22" customWidth="1"/>
    <col min="2569" max="2569" width="51" style="22" customWidth="1"/>
    <col min="2570" max="2570" width="46.42578125" style="22" customWidth="1"/>
    <col min="2571" max="2816" width="9.140625" style="22"/>
    <col min="2817" max="2817" width="14" style="22" customWidth="1"/>
    <col min="2818" max="2818" width="21" style="22" customWidth="1"/>
    <col min="2819" max="2819" width="24.42578125" style="22" customWidth="1"/>
    <col min="2820" max="2820" width="6" style="22" customWidth="1"/>
    <col min="2821" max="2821" width="5.5703125" style="22" customWidth="1"/>
    <col min="2822" max="2822" width="13.42578125" style="22" customWidth="1"/>
    <col min="2823" max="2823" width="9" style="22" customWidth="1"/>
    <col min="2824" max="2824" width="13.85546875" style="22" customWidth="1"/>
    <col min="2825" max="2825" width="51" style="22" customWidth="1"/>
    <col min="2826" max="2826" width="46.42578125" style="22" customWidth="1"/>
    <col min="2827" max="3072" width="9.140625" style="22"/>
    <col min="3073" max="3073" width="14" style="22" customWidth="1"/>
    <col min="3074" max="3074" width="21" style="22" customWidth="1"/>
    <col min="3075" max="3075" width="24.42578125" style="22" customWidth="1"/>
    <col min="3076" max="3076" width="6" style="22" customWidth="1"/>
    <col min="3077" max="3077" width="5.5703125" style="22" customWidth="1"/>
    <col min="3078" max="3078" width="13.42578125" style="22" customWidth="1"/>
    <col min="3079" max="3079" width="9" style="22" customWidth="1"/>
    <col min="3080" max="3080" width="13.85546875" style="22" customWidth="1"/>
    <col min="3081" max="3081" width="51" style="22" customWidth="1"/>
    <col min="3082" max="3082" width="46.42578125" style="22" customWidth="1"/>
    <col min="3083" max="3328" width="9.140625" style="22"/>
    <col min="3329" max="3329" width="14" style="22" customWidth="1"/>
    <col min="3330" max="3330" width="21" style="22" customWidth="1"/>
    <col min="3331" max="3331" width="24.42578125" style="22" customWidth="1"/>
    <col min="3332" max="3332" width="6" style="22" customWidth="1"/>
    <col min="3333" max="3333" width="5.5703125" style="22" customWidth="1"/>
    <col min="3334" max="3334" width="13.42578125" style="22" customWidth="1"/>
    <col min="3335" max="3335" width="9" style="22" customWidth="1"/>
    <col min="3336" max="3336" width="13.85546875" style="22" customWidth="1"/>
    <col min="3337" max="3337" width="51" style="22" customWidth="1"/>
    <col min="3338" max="3338" width="46.42578125" style="22" customWidth="1"/>
    <col min="3339" max="3584" width="9.140625" style="22"/>
    <col min="3585" max="3585" width="14" style="22" customWidth="1"/>
    <col min="3586" max="3586" width="21" style="22" customWidth="1"/>
    <col min="3587" max="3587" width="24.42578125" style="22" customWidth="1"/>
    <col min="3588" max="3588" width="6" style="22" customWidth="1"/>
    <col min="3589" max="3589" width="5.5703125" style="22" customWidth="1"/>
    <col min="3590" max="3590" width="13.42578125" style="22" customWidth="1"/>
    <col min="3591" max="3591" width="9" style="22" customWidth="1"/>
    <col min="3592" max="3592" width="13.85546875" style="22" customWidth="1"/>
    <col min="3593" max="3593" width="51" style="22" customWidth="1"/>
    <col min="3594" max="3594" width="46.42578125" style="22" customWidth="1"/>
    <col min="3595" max="3840" width="9.140625" style="22"/>
    <col min="3841" max="3841" width="14" style="22" customWidth="1"/>
    <col min="3842" max="3842" width="21" style="22" customWidth="1"/>
    <col min="3843" max="3843" width="24.42578125" style="22" customWidth="1"/>
    <col min="3844" max="3844" width="6" style="22" customWidth="1"/>
    <col min="3845" max="3845" width="5.5703125" style="22" customWidth="1"/>
    <col min="3846" max="3846" width="13.42578125" style="22" customWidth="1"/>
    <col min="3847" max="3847" width="9" style="22" customWidth="1"/>
    <col min="3848" max="3848" width="13.85546875" style="22" customWidth="1"/>
    <col min="3849" max="3849" width="51" style="22" customWidth="1"/>
    <col min="3850" max="3850" width="46.42578125" style="22" customWidth="1"/>
    <col min="3851" max="4096" width="9.140625" style="22"/>
    <col min="4097" max="4097" width="14" style="22" customWidth="1"/>
    <col min="4098" max="4098" width="21" style="22" customWidth="1"/>
    <col min="4099" max="4099" width="24.42578125" style="22" customWidth="1"/>
    <col min="4100" max="4100" width="6" style="22" customWidth="1"/>
    <col min="4101" max="4101" width="5.5703125" style="22" customWidth="1"/>
    <col min="4102" max="4102" width="13.42578125" style="22" customWidth="1"/>
    <col min="4103" max="4103" width="9" style="22" customWidth="1"/>
    <col min="4104" max="4104" width="13.85546875" style="22" customWidth="1"/>
    <col min="4105" max="4105" width="51" style="22" customWidth="1"/>
    <col min="4106" max="4106" width="46.42578125" style="22" customWidth="1"/>
    <col min="4107" max="4352" width="9.140625" style="22"/>
    <col min="4353" max="4353" width="14" style="22" customWidth="1"/>
    <col min="4354" max="4354" width="21" style="22" customWidth="1"/>
    <col min="4355" max="4355" width="24.42578125" style="22" customWidth="1"/>
    <col min="4356" max="4356" width="6" style="22" customWidth="1"/>
    <col min="4357" max="4357" width="5.5703125" style="22" customWidth="1"/>
    <col min="4358" max="4358" width="13.42578125" style="22" customWidth="1"/>
    <col min="4359" max="4359" width="9" style="22" customWidth="1"/>
    <col min="4360" max="4360" width="13.85546875" style="22" customWidth="1"/>
    <col min="4361" max="4361" width="51" style="22" customWidth="1"/>
    <col min="4362" max="4362" width="46.42578125" style="22" customWidth="1"/>
    <col min="4363" max="4608" width="9.140625" style="22"/>
    <col min="4609" max="4609" width="14" style="22" customWidth="1"/>
    <col min="4610" max="4610" width="21" style="22" customWidth="1"/>
    <col min="4611" max="4611" width="24.42578125" style="22" customWidth="1"/>
    <col min="4612" max="4612" width="6" style="22" customWidth="1"/>
    <col min="4613" max="4613" width="5.5703125" style="22" customWidth="1"/>
    <col min="4614" max="4614" width="13.42578125" style="22" customWidth="1"/>
    <col min="4615" max="4615" width="9" style="22" customWidth="1"/>
    <col min="4616" max="4616" width="13.85546875" style="22" customWidth="1"/>
    <col min="4617" max="4617" width="51" style="22" customWidth="1"/>
    <col min="4618" max="4618" width="46.42578125" style="22" customWidth="1"/>
    <col min="4619" max="4864" width="9.140625" style="22"/>
    <col min="4865" max="4865" width="14" style="22" customWidth="1"/>
    <col min="4866" max="4866" width="21" style="22" customWidth="1"/>
    <col min="4867" max="4867" width="24.42578125" style="22" customWidth="1"/>
    <col min="4868" max="4868" width="6" style="22" customWidth="1"/>
    <col min="4869" max="4869" width="5.5703125" style="22" customWidth="1"/>
    <col min="4870" max="4870" width="13.42578125" style="22" customWidth="1"/>
    <col min="4871" max="4871" width="9" style="22" customWidth="1"/>
    <col min="4872" max="4872" width="13.85546875" style="22" customWidth="1"/>
    <col min="4873" max="4873" width="51" style="22" customWidth="1"/>
    <col min="4874" max="4874" width="46.42578125" style="22" customWidth="1"/>
    <col min="4875" max="5120" width="9.140625" style="22"/>
    <col min="5121" max="5121" width="14" style="22" customWidth="1"/>
    <col min="5122" max="5122" width="21" style="22" customWidth="1"/>
    <col min="5123" max="5123" width="24.42578125" style="22" customWidth="1"/>
    <col min="5124" max="5124" width="6" style="22" customWidth="1"/>
    <col min="5125" max="5125" width="5.5703125" style="22" customWidth="1"/>
    <col min="5126" max="5126" width="13.42578125" style="22" customWidth="1"/>
    <col min="5127" max="5127" width="9" style="22" customWidth="1"/>
    <col min="5128" max="5128" width="13.85546875" style="22" customWidth="1"/>
    <col min="5129" max="5129" width="51" style="22" customWidth="1"/>
    <col min="5130" max="5130" width="46.42578125" style="22" customWidth="1"/>
    <col min="5131" max="5376" width="9.140625" style="22"/>
    <col min="5377" max="5377" width="14" style="22" customWidth="1"/>
    <col min="5378" max="5378" width="21" style="22" customWidth="1"/>
    <col min="5379" max="5379" width="24.42578125" style="22" customWidth="1"/>
    <col min="5380" max="5380" width="6" style="22" customWidth="1"/>
    <col min="5381" max="5381" width="5.5703125" style="22" customWidth="1"/>
    <col min="5382" max="5382" width="13.42578125" style="22" customWidth="1"/>
    <col min="5383" max="5383" width="9" style="22" customWidth="1"/>
    <col min="5384" max="5384" width="13.85546875" style="22" customWidth="1"/>
    <col min="5385" max="5385" width="51" style="22" customWidth="1"/>
    <col min="5386" max="5386" width="46.42578125" style="22" customWidth="1"/>
    <col min="5387" max="5632" width="9.140625" style="22"/>
    <col min="5633" max="5633" width="14" style="22" customWidth="1"/>
    <col min="5634" max="5634" width="21" style="22" customWidth="1"/>
    <col min="5635" max="5635" width="24.42578125" style="22" customWidth="1"/>
    <col min="5636" max="5636" width="6" style="22" customWidth="1"/>
    <col min="5637" max="5637" width="5.5703125" style="22" customWidth="1"/>
    <col min="5638" max="5638" width="13.42578125" style="22" customWidth="1"/>
    <col min="5639" max="5639" width="9" style="22" customWidth="1"/>
    <col min="5640" max="5640" width="13.85546875" style="22" customWidth="1"/>
    <col min="5641" max="5641" width="51" style="22" customWidth="1"/>
    <col min="5642" max="5642" width="46.42578125" style="22" customWidth="1"/>
    <col min="5643" max="5888" width="9.140625" style="22"/>
    <col min="5889" max="5889" width="14" style="22" customWidth="1"/>
    <col min="5890" max="5890" width="21" style="22" customWidth="1"/>
    <col min="5891" max="5891" width="24.42578125" style="22" customWidth="1"/>
    <col min="5892" max="5892" width="6" style="22" customWidth="1"/>
    <col min="5893" max="5893" width="5.5703125" style="22" customWidth="1"/>
    <col min="5894" max="5894" width="13.42578125" style="22" customWidth="1"/>
    <col min="5895" max="5895" width="9" style="22" customWidth="1"/>
    <col min="5896" max="5896" width="13.85546875" style="22" customWidth="1"/>
    <col min="5897" max="5897" width="51" style="22" customWidth="1"/>
    <col min="5898" max="5898" width="46.42578125" style="22" customWidth="1"/>
    <col min="5899" max="6144" width="9.140625" style="22"/>
    <col min="6145" max="6145" width="14" style="22" customWidth="1"/>
    <col min="6146" max="6146" width="21" style="22" customWidth="1"/>
    <col min="6147" max="6147" width="24.42578125" style="22" customWidth="1"/>
    <col min="6148" max="6148" width="6" style="22" customWidth="1"/>
    <col min="6149" max="6149" width="5.5703125" style="22" customWidth="1"/>
    <col min="6150" max="6150" width="13.42578125" style="22" customWidth="1"/>
    <col min="6151" max="6151" width="9" style="22" customWidth="1"/>
    <col min="6152" max="6152" width="13.85546875" style="22" customWidth="1"/>
    <col min="6153" max="6153" width="51" style="22" customWidth="1"/>
    <col min="6154" max="6154" width="46.42578125" style="22" customWidth="1"/>
    <col min="6155" max="6400" width="9.140625" style="22"/>
    <col min="6401" max="6401" width="14" style="22" customWidth="1"/>
    <col min="6402" max="6402" width="21" style="22" customWidth="1"/>
    <col min="6403" max="6403" width="24.42578125" style="22" customWidth="1"/>
    <col min="6404" max="6404" width="6" style="22" customWidth="1"/>
    <col min="6405" max="6405" width="5.5703125" style="22" customWidth="1"/>
    <col min="6406" max="6406" width="13.42578125" style="22" customWidth="1"/>
    <col min="6407" max="6407" width="9" style="22" customWidth="1"/>
    <col min="6408" max="6408" width="13.85546875" style="22" customWidth="1"/>
    <col min="6409" max="6409" width="51" style="22" customWidth="1"/>
    <col min="6410" max="6410" width="46.42578125" style="22" customWidth="1"/>
    <col min="6411" max="6656" width="9.140625" style="22"/>
    <col min="6657" max="6657" width="14" style="22" customWidth="1"/>
    <col min="6658" max="6658" width="21" style="22" customWidth="1"/>
    <col min="6659" max="6659" width="24.42578125" style="22" customWidth="1"/>
    <col min="6660" max="6660" width="6" style="22" customWidth="1"/>
    <col min="6661" max="6661" width="5.5703125" style="22" customWidth="1"/>
    <col min="6662" max="6662" width="13.42578125" style="22" customWidth="1"/>
    <col min="6663" max="6663" width="9" style="22" customWidth="1"/>
    <col min="6664" max="6664" width="13.85546875" style="22" customWidth="1"/>
    <col min="6665" max="6665" width="51" style="22" customWidth="1"/>
    <col min="6666" max="6666" width="46.42578125" style="22" customWidth="1"/>
    <col min="6667" max="6912" width="9.140625" style="22"/>
    <col min="6913" max="6913" width="14" style="22" customWidth="1"/>
    <col min="6914" max="6914" width="21" style="22" customWidth="1"/>
    <col min="6915" max="6915" width="24.42578125" style="22" customWidth="1"/>
    <col min="6916" max="6916" width="6" style="22" customWidth="1"/>
    <col min="6917" max="6917" width="5.5703125" style="22" customWidth="1"/>
    <col min="6918" max="6918" width="13.42578125" style="22" customWidth="1"/>
    <col min="6919" max="6919" width="9" style="22" customWidth="1"/>
    <col min="6920" max="6920" width="13.85546875" style="22" customWidth="1"/>
    <col min="6921" max="6921" width="51" style="22" customWidth="1"/>
    <col min="6922" max="6922" width="46.42578125" style="22" customWidth="1"/>
    <col min="6923" max="7168" width="9.140625" style="22"/>
    <col min="7169" max="7169" width="14" style="22" customWidth="1"/>
    <col min="7170" max="7170" width="21" style="22" customWidth="1"/>
    <col min="7171" max="7171" width="24.42578125" style="22" customWidth="1"/>
    <col min="7172" max="7172" width="6" style="22" customWidth="1"/>
    <col min="7173" max="7173" width="5.5703125" style="22" customWidth="1"/>
    <col min="7174" max="7174" width="13.42578125" style="22" customWidth="1"/>
    <col min="7175" max="7175" width="9" style="22" customWidth="1"/>
    <col min="7176" max="7176" width="13.85546875" style="22" customWidth="1"/>
    <col min="7177" max="7177" width="51" style="22" customWidth="1"/>
    <col min="7178" max="7178" width="46.42578125" style="22" customWidth="1"/>
    <col min="7179" max="7424" width="9.140625" style="22"/>
    <col min="7425" max="7425" width="14" style="22" customWidth="1"/>
    <col min="7426" max="7426" width="21" style="22" customWidth="1"/>
    <col min="7427" max="7427" width="24.42578125" style="22" customWidth="1"/>
    <col min="7428" max="7428" width="6" style="22" customWidth="1"/>
    <col min="7429" max="7429" width="5.5703125" style="22" customWidth="1"/>
    <col min="7430" max="7430" width="13.42578125" style="22" customWidth="1"/>
    <col min="7431" max="7431" width="9" style="22" customWidth="1"/>
    <col min="7432" max="7432" width="13.85546875" style="22" customWidth="1"/>
    <col min="7433" max="7433" width="51" style="22" customWidth="1"/>
    <col min="7434" max="7434" width="46.42578125" style="22" customWidth="1"/>
    <col min="7435" max="7680" width="9.140625" style="22"/>
    <col min="7681" max="7681" width="14" style="22" customWidth="1"/>
    <col min="7682" max="7682" width="21" style="22" customWidth="1"/>
    <col min="7683" max="7683" width="24.42578125" style="22" customWidth="1"/>
    <col min="7684" max="7684" width="6" style="22" customWidth="1"/>
    <col min="7685" max="7685" width="5.5703125" style="22" customWidth="1"/>
    <col min="7686" max="7686" width="13.42578125" style="22" customWidth="1"/>
    <col min="7687" max="7687" width="9" style="22" customWidth="1"/>
    <col min="7688" max="7688" width="13.85546875" style="22" customWidth="1"/>
    <col min="7689" max="7689" width="51" style="22" customWidth="1"/>
    <col min="7690" max="7690" width="46.42578125" style="22" customWidth="1"/>
    <col min="7691" max="7936" width="9.140625" style="22"/>
    <col min="7937" max="7937" width="14" style="22" customWidth="1"/>
    <col min="7938" max="7938" width="21" style="22" customWidth="1"/>
    <col min="7939" max="7939" width="24.42578125" style="22" customWidth="1"/>
    <col min="7940" max="7940" width="6" style="22" customWidth="1"/>
    <col min="7941" max="7941" width="5.5703125" style="22" customWidth="1"/>
    <col min="7942" max="7942" width="13.42578125" style="22" customWidth="1"/>
    <col min="7943" max="7943" width="9" style="22" customWidth="1"/>
    <col min="7944" max="7944" width="13.85546875" style="22" customWidth="1"/>
    <col min="7945" max="7945" width="51" style="22" customWidth="1"/>
    <col min="7946" max="7946" width="46.42578125" style="22" customWidth="1"/>
    <col min="7947" max="8192" width="9.140625" style="22"/>
    <col min="8193" max="8193" width="14" style="22" customWidth="1"/>
    <col min="8194" max="8194" width="21" style="22" customWidth="1"/>
    <col min="8195" max="8195" width="24.42578125" style="22" customWidth="1"/>
    <col min="8196" max="8196" width="6" style="22" customWidth="1"/>
    <col min="8197" max="8197" width="5.5703125" style="22" customWidth="1"/>
    <col min="8198" max="8198" width="13.42578125" style="22" customWidth="1"/>
    <col min="8199" max="8199" width="9" style="22" customWidth="1"/>
    <col min="8200" max="8200" width="13.85546875" style="22" customWidth="1"/>
    <col min="8201" max="8201" width="51" style="22" customWidth="1"/>
    <col min="8202" max="8202" width="46.42578125" style="22" customWidth="1"/>
    <col min="8203" max="8448" width="9.140625" style="22"/>
    <col min="8449" max="8449" width="14" style="22" customWidth="1"/>
    <col min="8450" max="8450" width="21" style="22" customWidth="1"/>
    <col min="8451" max="8451" width="24.42578125" style="22" customWidth="1"/>
    <col min="8452" max="8452" width="6" style="22" customWidth="1"/>
    <col min="8453" max="8453" width="5.5703125" style="22" customWidth="1"/>
    <col min="8454" max="8454" width="13.42578125" style="22" customWidth="1"/>
    <col min="8455" max="8455" width="9" style="22" customWidth="1"/>
    <col min="8456" max="8456" width="13.85546875" style="22" customWidth="1"/>
    <col min="8457" max="8457" width="51" style="22" customWidth="1"/>
    <col min="8458" max="8458" width="46.42578125" style="22" customWidth="1"/>
    <col min="8459" max="8704" width="9.140625" style="22"/>
    <col min="8705" max="8705" width="14" style="22" customWidth="1"/>
    <col min="8706" max="8706" width="21" style="22" customWidth="1"/>
    <col min="8707" max="8707" width="24.42578125" style="22" customWidth="1"/>
    <col min="8708" max="8708" width="6" style="22" customWidth="1"/>
    <col min="8709" max="8709" width="5.5703125" style="22" customWidth="1"/>
    <col min="8710" max="8710" width="13.42578125" style="22" customWidth="1"/>
    <col min="8711" max="8711" width="9" style="22" customWidth="1"/>
    <col min="8712" max="8712" width="13.85546875" style="22" customWidth="1"/>
    <col min="8713" max="8713" width="51" style="22" customWidth="1"/>
    <col min="8714" max="8714" width="46.42578125" style="22" customWidth="1"/>
    <col min="8715" max="8960" width="9.140625" style="22"/>
    <col min="8961" max="8961" width="14" style="22" customWidth="1"/>
    <col min="8962" max="8962" width="21" style="22" customWidth="1"/>
    <col min="8963" max="8963" width="24.42578125" style="22" customWidth="1"/>
    <col min="8964" max="8964" width="6" style="22" customWidth="1"/>
    <col min="8965" max="8965" width="5.5703125" style="22" customWidth="1"/>
    <col min="8966" max="8966" width="13.42578125" style="22" customWidth="1"/>
    <col min="8967" max="8967" width="9" style="22" customWidth="1"/>
    <col min="8968" max="8968" width="13.85546875" style="22" customWidth="1"/>
    <col min="8969" max="8969" width="51" style="22" customWidth="1"/>
    <col min="8970" max="8970" width="46.42578125" style="22" customWidth="1"/>
    <col min="8971" max="9216" width="9.140625" style="22"/>
    <col min="9217" max="9217" width="14" style="22" customWidth="1"/>
    <col min="9218" max="9218" width="21" style="22" customWidth="1"/>
    <col min="9219" max="9219" width="24.42578125" style="22" customWidth="1"/>
    <col min="9220" max="9220" width="6" style="22" customWidth="1"/>
    <col min="9221" max="9221" width="5.5703125" style="22" customWidth="1"/>
    <col min="9222" max="9222" width="13.42578125" style="22" customWidth="1"/>
    <col min="9223" max="9223" width="9" style="22" customWidth="1"/>
    <col min="9224" max="9224" width="13.85546875" style="22" customWidth="1"/>
    <col min="9225" max="9225" width="51" style="22" customWidth="1"/>
    <col min="9226" max="9226" width="46.42578125" style="22" customWidth="1"/>
    <col min="9227" max="9472" width="9.140625" style="22"/>
    <col min="9473" max="9473" width="14" style="22" customWidth="1"/>
    <col min="9474" max="9474" width="21" style="22" customWidth="1"/>
    <col min="9475" max="9475" width="24.42578125" style="22" customWidth="1"/>
    <col min="9476" max="9476" width="6" style="22" customWidth="1"/>
    <col min="9477" max="9477" width="5.5703125" style="22" customWidth="1"/>
    <col min="9478" max="9478" width="13.42578125" style="22" customWidth="1"/>
    <col min="9479" max="9479" width="9" style="22" customWidth="1"/>
    <col min="9480" max="9480" width="13.85546875" style="22" customWidth="1"/>
    <col min="9481" max="9481" width="51" style="22" customWidth="1"/>
    <col min="9482" max="9482" width="46.42578125" style="22" customWidth="1"/>
    <col min="9483" max="9728" width="9.140625" style="22"/>
    <col min="9729" max="9729" width="14" style="22" customWidth="1"/>
    <col min="9730" max="9730" width="21" style="22" customWidth="1"/>
    <col min="9731" max="9731" width="24.42578125" style="22" customWidth="1"/>
    <col min="9732" max="9732" width="6" style="22" customWidth="1"/>
    <col min="9733" max="9733" width="5.5703125" style="22" customWidth="1"/>
    <col min="9734" max="9734" width="13.42578125" style="22" customWidth="1"/>
    <col min="9735" max="9735" width="9" style="22" customWidth="1"/>
    <col min="9736" max="9736" width="13.85546875" style="22" customWidth="1"/>
    <col min="9737" max="9737" width="51" style="22" customWidth="1"/>
    <col min="9738" max="9738" width="46.42578125" style="22" customWidth="1"/>
    <col min="9739" max="9984" width="9.140625" style="22"/>
    <col min="9985" max="9985" width="14" style="22" customWidth="1"/>
    <col min="9986" max="9986" width="21" style="22" customWidth="1"/>
    <col min="9987" max="9987" width="24.42578125" style="22" customWidth="1"/>
    <col min="9988" max="9988" width="6" style="22" customWidth="1"/>
    <col min="9989" max="9989" width="5.5703125" style="22" customWidth="1"/>
    <col min="9990" max="9990" width="13.42578125" style="22" customWidth="1"/>
    <col min="9991" max="9991" width="9" style="22" customWidth="1"/>
    <col min="9992" max="9992" width="13.85546875" style="22" customWidth="1"/>
    <col min="9993" max="9993" width="51" style="22" customWidth="1"/>
    <col min="9994" max="9994" width="46.42578125" style="22" customWidth="1"/>
    <col min="9995" max="10240" width="9.140625" style="22"/>
    <col min="10241" max="10241" width="14" style="22" customWidth="1"/>
    <col min="10242" max="10242" width="21" style="22" customWidth="1"/>
    <col min="10243" max="10243" width="24.42578125" style="22" customWidth="1"/>
    <col min="10244" max="10244" width="6" style="22" customWidth="1"/>
    <col min="10245" max="10245" width="5.5703125" style="22" customWidth="1"/>
    <col min="10246" max="10246" width="13.42578125" style="22" customWidth="1"/>
    <col min="10247" max="10247" width="9" style="22" customWidth="1"/>
    <col min="10248" max="10248" width="13.85546875" style="22" customWidth="1"/>
    <col min="10249" max="10249" width="51" style="22" customWidth="1"/>
    <col min="10250" max="10250" width="46.42578125" style="22" customWidth="1"/>
    <col min="10251" max="10496" width="9.140625" style="22"/>
    <col min="10497" max="10497" width="14" style="22" customWidth="1"/>
    <col min="10498" max="10498" width="21" style="22" customWidth="1"/>
    <col min="10499" max="10499" width="24.42578125" style="22" customWidth="1"/>
    <col min="10500" max="10500" width="6" style="22" customWidth="1"/>
    <col min="10501" max="10501" width="5.5703125" style="22" customWidth="1"/>
    <col min="10502" max="10502" width="13.42578125" style="22" customWidth="1"/>
    <col min="10503" max="10503" width="9" style="22" customWidth="1"/>
    <col min="10504" max="10504" width="13.85546875" style="22" customWidth="1"/>
    <col min="10505" max="10505" width="51" style="22" customWidth="1"/>
    <col min="10506" max="10506" width="46.42578125" style="22" customWidth="1"/>
    <col min="10507" max="10752" width="9.140625" style="22"/>
    <col min="10753" max="10753" width="14" style="22" customWidth="1"/>
    <col min="10754" max="10754" width="21" style="22" customWidth="1"/>
    <col min="10755" max="10755" width="24.42578125" style="22" customWidth="1"/>
    <col min="10756" max="10756" width="6" style="22" customWidth="1"/>
    <col min="10757" max="10757" width="5.5703125" style="22" customWidth="1"/>
    <col min="10758" max="10758" width="13.42578125" style="22" customWidth="1"/>
    <col min="10759" max="10759" width="9" style="22" customWidth="1"/>
    <col min="10760" max="10760" width="13.85546875" style="22" customWidth="1"/>
    <col min="10761" max="10761" width="51" style="22" customWidth="1"/>
    <col min="10762" max="10762" width="46.42578125" style="22" customWidth="1"/>
    <col min="10763" max="11008" width="9.140625" style="22"/>
    <col min="11009" max="11009" width="14" style="22" customWidth="1"/>
    <col min="11010" max="11010" width="21" style="22" customWidth="1"/>
    <col min="11011" max="11011" width="24.42578125" style="22" customWidth="1"/>
    <col min="11012" max="11012" width="6" style="22" customWidth="1"/>
    <col min="11013" max="11013" width="5.5703125" style="22" customWidth="1"/>
    <col min="11014" max="11014" width="13.42578125" style="22" customWidth="1"/>
    <col min="11015" max="11015" width="9" style="22" customWidth="1"/>
    <col min="11016" max="11016" width="13.85546875" style="22" customWidth="1"/>
    <col min="11017" max="11017" width="51" style="22" customWidth="1"/>
    <col min="11018" max="11018" width="46.42578125" style="22" customWidth="1"/>
    <col min="11019" max="11264" width="9.140625" style="22"/>
    <col min="11265" max="11265" width="14" style="22" customWidth="1"/>
    <col min="11266" max="11266" width="21" style="22" customWidth="1"/>
    <col min="11267" max="11267" width="24.42578125" style="22" customWidth="1"/>
    <col min="11268" max="11268" width="6" style="22" customWidth="1"/>
    <col min="11269" max="11269" width="5.5703125" style="22" customWidth="1"/>
    <col min="11270" max="11270" width="13.42578125" style="22" customWidth="1"/>
    <col min="11271" max="11271" width="9" style="22" customWidth="1"/>
    <col min="11272" max="11272" width="13.85546875" style="22" customWidth="1"/>
    <col min="11273" max="11273" width="51" style="22" customWidth="1"/>
    <col min="11274" max="11274" width="46.42578125" style="22" customWidth="1"/>
    <col min="11275" max="11520" width="9.140625" style="22"/>
    <col min="11521" max="11521" width="14" style="22" customWidth="1"/>
    <col min="11522" max="11522" width="21" style="22" customWidth="1"/>
    <col min="11523" max="11523" width="24.42578125" style="22" customWidth="1"/>
    <col min="11524" max="11524" width="6" style="22" customWidth="1"/>
    <col min="11525" max="11525" width="5.5703125" style="22" customWidth="1"/>
    <col min="11526" max="11526" width="13.42578125" style="22" customWidth="1"/>
    <col min="11527" max="11527" width="9" style="22" customWidth="1"/>
    <col min="11528" max="11528" width="13.85546875" style="22" customWidth="1"/>
    <col min="11529" max="11529" width="51" style="22" customWidth="1"/>
    <col min="11530" max="11530" width="46.42578125" style="22" customWidth="1"/>
    <col min="11531" max="11776" width="9.140625" style="22"/>
    <col min="11777" max="11777" width="14" style="22" customWidth="1"/>
    <col min="11778" max="11778" width="21" style="22" customWidth="1"/>
    <col min="11779" max="11779" width="24.42578125" style="22" customWidth="1"/>
    <col min="11780" max="11780" width="6" style="22" customWidth="1"/>
    <col min="11781" max="11781" width="5.5703125" style="22" customWidth="1"/>
    <col min="11782" max="11782" width="13.42578125" style="22" customWidth="1"/>
    <col min="11783" max="11783" width="9" style="22" customWidth="1"/>
    <col min="11784" max="11784" width="13.85546875" style="22" customWidth="1"/>
    <col min="11785" max="11785" width="51" style="22" customWidth="1"/>
    <col min="11786" max="11786" width="46.42578125" style="22" customWidth="1"/>
    <col min="11787" max="12032" width="9.140625" style="22"/>
    <col min="12033" max="12033" width="14" style="22" customWidth="1"/>
    <col min="12034" max="12034" width="21" style="22" customWidth="1"/>
    <col min="12035" max="12035" width="24.42578125" style="22" customWidth="1"/>
    <col min="12036" max="12036" width="6" style="22" customWidth="1"/>
    <col min="12037" max="12037" width="5.5703125" style="22" customWidth="1"/>
    <col min="12038" max="12038" width="13.42578125" style="22" customWidth="1"/>
    <col min="12039" max="12039" width="9" style="22" customWidth="1"/>
    <col min="12040" max="12040" width="13.85546875" style="22" customWidth="1"/>
    <col min="12041" max="12041" width="51" style="22" customWidth="1"/>
    <col min="12042" max="12042" width="46.42578125" style="22" customWidth="1"/>
    <col min="12043" max="12288" width="9.140625" style="22"/>
    <col min="12289" max="12289" width="14" style="22" customWidth="1"/>
    <col min="12290" max="12290" width="21" style="22" customWidth="1"/>
    <col min="12291" max="12291" width="24.42578125" style="22" customWidth="1"/>
    <col min="12292" max="12292" width="6" style="22" customWidth="1"/>
    <col min="12293" max="12293" width="5.5703125" style="22" customWidth="1"/>
    <col min="12294" max="12294" width="13.42578125" style="22" customWidth="1"/>
    <col min="12295" max="12295" width="9" style="22" customWidth="1"/>
    <col min="12296" max="12296" width="13.85546875" style="22" customWidth="1"/>
    <col min="12297" max="12297" width="51" style="22" customWidth="1"/>
    <col min="12298" max="12298" width="46.42578125" style="22" customWidth="1"/>
    <col min="12299" max="12544" width="9.140625" style="22"/>
    <col min="12545" max="12545" width="14" style="22" customWidth="1"/>
    <col min="12546" max="12546" width="21" style="22" customWidth="1"/>
    <col min="12547" max="12547" width="24.42578125" style="22" customWidth="1"/>
    <col min="12548" max="12548" width="6" style="22" customWidth="1"/>
    <col min="12549" max="12549" width="5.5703125" style="22" customWidth="1"/>
    <col min="12550" max="12550" width="13.42578125" style="22" customWidth="1"/>
    <col min="12551" max="12551" width="9" style="22" customWidth="1"/>
    <col min="12552" max="12552" width="13.85546875" style="22" customWidth="1"/>
    <col min="12553" max="12553" width="51" style="22" customWidth="1"/>
    <col min="12554" max="12554" width="46.42578125" style="22" customWidth="1"/>
    <col min="12555" max="12800" width="9.140625" style="22"/>
    <col min="12801" max="12801" width="14" style="22" customWidth="1"/>
    <col min="12802" max="12802" width="21" style="22" customWidth="1"/>
    <col min="12803" max="12803" width="24.42578125" style="22" customWidth="1"/>
    <col min="12804" max="12804" width="6" style="22" customWidth="1"/>
    <col min="12805" max="12805" width="5.5703125" style="22" customWidth="1"/>
    <col min="12806" max="12806" width="13.42578125" style="22" customWidth="1"/>
    <col min="12807" max="12807" width="9" style="22" customWidth="1"/>
    <col min="12808" max="12808" width="13.85546875" style="22" customWidth="1"/>
    <col min="12809" max="12809" width="51" style="22" customWidth="1"/>
    <col min="12810" max="12810" width="46.42578125" style="22" customWidth="1"/>
    <col min="12811" max="13056" width="9.140625" style="22"/>
    <col min="13057" max="13057" width="14" style="22" customWidth="1"/>
    <col min="13058" max="13058" width="21" style="22" customWidth="1"/>
    <col min="13059" max="13059" width="24.42578125" style="22" customWidth="1"/>
    <col min="13060" max="13060" width="6" style="22" customWidth="1"/>
    <col min="13061" max="13061" width="5.5703125" style="22" customWidth="1"/>
    <col min="13062" max="13062" width="13.42578125" style="22" customWidth="1"/>
    <col min="13063" max="13063" width="9" style="22" customWidth="1"/>
    <col min="13064" max="13064" width="13.85546875" style="22" customWidth="1"/>
    <col min="13065" max="13065" width="51" style="22" customWidth="1"/>
    <col min="13066" max="13066" width="46.42578125" style="22" customWidth="1"/>
    <col min="13067" max="13312" width="9.140625" style="22"/>
    <col min="13313" max="13313" width="14" style="22" customWidth="1"/>
    <col min="13314" max="13314" width="21" style="22" customWidth="1"/>
    <col min="13315" max="13315" width="24.42578125" style="22" customWidth="1"/>
    <col min="13316" max="13316" width="6" style="22" customWidth="1"/>
    <col min="13317" max="13317" width="5.5703125" style="22" customWidth="1"/>
    <col min="13318" max="13318" width="13.42578125" style="22" customWidth="1"/>
    <col min="13319" max="13319" width="9" style="22" customWidth="1"/>
    <col min="13320" max="13320" width="13.85546875" style="22" customWidth="1"/>
    <col min="13321" max="13321" width="51" style="22" customWidth="1"/>
    <col min="13322" max="13322" width="46.42578125" style="22" customWidth="1"/>
    <col min="13323" max="13568" width="9.140625" style="22"/>
    <col min="13569" max="13569" width="14" style="22" customWidth="1"/>
    <col min="13570" max="13570" width="21" style="22" customWidth="1"/>
    <col min="13571" max="13571" width="24.42578125" style="22" customWidth="1"/>
    <col min="13572" max="13572" width="6" style="22" customWidth="1"/>
    <col min="13573" max="13573" width="5.5703125" style="22" customWidth="1"/>
    <col min="13574" max="13574" width="13.42578125" style="22" customWidth="1"/>
    <col min="13575" max="13575" width="9" style="22" customWidth="1"/>
    <col min="13576" max="13576" width="13.85546875" style="22" customWidth="1"/>
    <col min="13577" max="13577" width="51" style="22" customWidth="1"/>
    <col min="13578" max="13578" width="46.42578125" style="22" customWidth="1"/>
    <col min="13579" max="13824" width="9.140625" style="22"/>
    <col min="13825" max="13825" width="14" style="22" customWidth="1"/>
    <col min="13826" max="13826" width="21" style="22" customWidth="1"/>
    <col min="13827" max="13827" width="24.42578125" style="22" customWidth="1"/>
    <col min="13828" max="13828" width="6" style="22" customWidth="1"/>
    <col min="13829" max="13829" width="5.5703125" style="22" customWidth="1"/>
    <col min="13830" max="13830" width="13.42578125" style="22" customWidth="1"/>
    <col min="13831" max="13831" width="9" style="22" customWidth="1"/>
    <col min="13832" max="13832" width="13.85546875" style="22" customWidth="1"/>
    <col min="13833" max="13833" width="51" style="22" customWidth="1"/>
    <col min="13834" max="13834" width="46.42578125" style="22" customWidth="1"/>
    <col min="13835" max="14080" width="9.140625" style="22"/>
    <col min="14081" max="14081" width="14" style="22" customWidth="1"/>
    <col min="14082" max="14082" width="21" style="22" customWidth="1"/>
    <col min="14083" max="14083" width="24.42578125" style="22" customWidth="1"/>
    <col min="14084" max="14084" width="6" style="22" customWidth="1"/>
    <col min="14085" max="14085" width="5.5703125" style="22" customWidth="1"/>
    <col min="14086" max="14086" width="13.42578125" style="22" customWidth="1"/>
    <col min="14087" max="14087" width="9" style="22" customWidth="1"/>
    <col min="14088" max="14088" width="13.85546875" style="22" customWidth="1"/>
    <col min="14089" max="14089" width="51" style="22" customWidth="1"/>
    <col min="14090" max="14090" width="46.42578125" style="22" customWidth="1"/>
    <col min="14091" max="14336" width="9.140625" style="22"/>
    <col min="14337" max="14337" width="14" style="22" customWidth="1"/>
    <col min="14338" max="14338" width="21" style="22" customWidth="1"/>
    <col min="14339" max="14339" width="24.42578125" style="22" customWidth="1"/>
    <col min="14340" max="14340" width="6" style="22" customWidth="1"/>
    <col min="14341" max="14341" width="5.5703125" style="22" customWidth="1"/>
    <col min="14342" max="14342" width="13.42578125" style="22" customWidth="1"/>
    <col min="14343" max="14343" width="9" style="22" customWidth="1"/>
    <col min="14344" max="14344" width="13.85546875" style="22" customWidth="1"/>
    <col min="14345" max="14345" width="51" style="22" customWidth="1"/>
    <col min="14346" max="14346" width="46.42578125" style="22" customWidth="1"/>
    <col min="14347" max="14592" width="9.140625" style="22"/>
    <col min="14593" max="14593" width="14" style="22" customWidth="1"/>
    <col min="14594" max="14594" width="21" style="22" customWidth="1"/>
    <col min="14595" max="14595" width="24.42578125" style="22" customWidth="1"/>
    <col min="14596" max="14596" width="6" style="22" customWidth="1"/>
    <col min="14597" max="14597" width="5.5703125" style="22" customWidth="1"/>
    <col min="14598" max="14598" width="13.42578125" style="22" customWidth="1"/>
    <col min="14599" max="14599" width="9" style="22" customWidth="1"/>
    <col min="14600" max="14600" width="13.85546875" style="22" customWidth="1"/>
    <col min="14601" max="14601" width="51" style="22" customWidth="1"/>
    <col min="14602" max="14602" width="46.42578125" style="22" customWidth="1"/>
    <col min="14603" max="14848" width="9.140625" style="22"/>
    <col min="14849" max="14849" width="14" style="22" customWidth="1"/>
    <col min="14850" max="14850" width="21" style="22" customWidth="1"/>
    <col min="14851" max="14851" width="24.42578125" style="22" customWidth="1"/>
    <col min="14852" max="14852" width="6" style="22" customWidth="1"/>
    <col min="14853" max="14853" width="5.5703125" style="22" customWidth="1"/>
    <col min="14854" max="14854" width="13.42578125" style="22" customWidth="1"/>
    <col min="14855" max="14855" width="9" style="22" customWidth="1"/>
    <col min="14856" max="14856" width="13.85546875" style="22" customWidth="1"/>
    <col min="14857" max="14857" width="51" style="22" customWidth="1"/>
    <col min="14858" max="14858" width="46.42578125" style="22" customWidth="1"/>
    <col min="14859" max="15104" width="9.140625" style="22"/>
    <col min="15105" max="15105" width="14" style="22" customWidth="1"/>
    <col min="15106" max="15106" width="21" style="22" customWidth="1"/>
    <col min="15107" max="15107" width="24.42578125" style="22" customWidth="1"/>
    <col min="15108" max="15108" width="6" style="22" customWidth="1"/>
    <col min="15109" max="15109" width="5.5703125" style="22" customWidth="1"/>
    <col min="15110" max="15110" width="13.42578125" style="22" customWidth="1"/>
    <col min="15111" max="15111" width="9" style="22" customWidth="1"/>
    <col min="15112" max="15112" width="13.85546875" style="22" customWidth="1"/>
    <col min="15113" max="15113" width="51" style="22" customWidth="1"/>
    <col min="15114" max="15114" width="46.42578125" style="22" customWidth="1"/>
    <col min="15115" max="15360" width="9.140625" style="22"/>
    <col min="15361" max="15361" width="14" style="22" customWidth="1"/>
    <col min="15362" max="15362" width="21" style="22" customWidth="1"/>
    <col min="15363" max="15363" width="24.42578125" style="22" customWidth="1"/>
    <col min="15364" max="15364" width="6" style="22" customWidth="1"/>
    <col min="15365" max="15365" width="5.5703125" style="22" customWidth="1"/>
    <col min="15366" max="15366" width="13.42578125" style="22" customWidth="1"/>
    <col min="15367" max="15367" width="9" style="22" customWidth="1"/>
    <col min="15368" max="15368" width="13.85546875" style="22" customWidth="1"/>
    <col min="15369" max="15369" width="51" style="22" customWidth="1"/>
    <col min="15370" max="15370" width="46.42578125" style="22" customWidth="1"/>
    <col min="15371" max="15616" width="9.140625" style="22"/>
    <col min="15617" max="15617" width="14" style="22" customWidth="1"/>
    <col min="15618" max="15618" width="21" style="22" customWidth="1"/>
    <col min="15619" max="15619" width="24.42578125" style="22" customWidth="1"/>
    <col min="15620" max="15620" width="6" style="22" customWidth="1"/>
    <col min="15621" max="15621" width="5.5703125" style="22" customWidth="1"/>
    <col min="15622" max="15622" width="13.42578125" style="22" customWidth="1"/>
    <col min="15623" max="15623" width="9" style="22" customWidth="1"/>
    <col min="15624" max="15624" width="13.85546875" style="22" customWidth="1"/>
    <col min="15625" max="15625" width="51" style="22" customWidth="1"/>
    <col min="15626" max="15626" width="46.42578125" style="22" customWidth="1"/>
    <col min="15627" max="15872" width="9.140625" style="22"/>
    <col min="15873" max="15873" width="14" style="22" customWidth="1"/>
    <col min="15874" max="15874" width="21" style="22" customWidth="1"/>
    <col min="15875" max="15875" width="24.42578125" style="22" customWidth="1"/>
    <col min="15876" max="15876" width="6" style="22" customWidth="1"/>
    <col min="15877" max="15877" width="5.5703125" style="22" customWidth="1"/>
    <col min="15878" max="15878" width="13.42578125" style="22" customWidth="1"/>
    <col min="15879" max="15879" width="9" style="22" customWidth="1"/>
    <col min="15880" max="15880" width="13.85546875" style="22" customWidth="1"/>
    <col min="15881" max="15881" width="51" style="22" customWidth="1"/>
    <col min="15882" max="15882" width="46.42578125" style="22" customWidth="1"/>
    <col min="15883" max="16128" width="9.140625" style="22"/>
    <col min="16129" max="16129" width="14" style="22" customWidth="1"/>
    <col min="16130" max="16130" width="21" style="22" customWidth="1"/>
    <col min="16131" max="16131" width="24.42578125" style="22" customWidth="1"/>
    <col min="16132" max="16132" width="6" style="22" customWidth="1"/>
    <col min="16133" max="16133" width="5.5703125" style="22" customWidth="1"/>
    <col min="16134" max="16134" width="13.42578125" style="22" customWidth="1"/>
    <col min="16135" max="16135" width="9" style="22" customWidth="1"/>
    <col min="16136" max="16136" width="13.85546875" style="22" customWidth="1"/>
    <col min="16137" max="16137" width="51" style="22" customWidth="1"/>
    <col min="16138" max="16138" width="46.42578125" style="22" customWidth="1"/>
    <col min="16139" max="16384" width="9.140625" style="22"/>
  </cols>
  <sheetData>
    <row r="1" spans="1:10" ht="26.25" customHeight="1">
      <c r="A1" s="239" t="s">
        <v>49</v>
      </c>
      <c r="B1" s="239"/>
      <c r="C1" s="239"/>
      <c r="D1" s="239"/>
      <c r="E1" s="239"/>
      <c r="F1" s="239"/>
      <c r="G1" s="239"/>
      <c r="H1" s="239"/>
      <c r="I1" s="58"/>
    </row>
    <row r="2" spans="1:10" s="18" customFormat="1" ht="20.100000000000001" customHeight="1">
      <c r="A2" s="24"/>
      <c r="B2" s="25" t="s">
        <v>50</v>
      </c>
      <c r="C2" s="240" t="s">
        <v>51</v>
      </c>
      <c r="D2" s="240"/>
      <c r="E2" s="240"/>
      <c r="F2" s="240"/>
      <c r="G2" s="240"/>
      <c r="H2" s="244"/>
      <c r="I2" s="59"/>
      <c r="J2" s="60"/>
    </row>
    <row r="3" spans="1:10" s="18" customFormat="1" ht="20.100000000000001" customHeight="1">
      <c r="A3" s="24"/>
      <c r="B3" s="25" t="s">
        <v>52</v>
      </c>
      <c r="C3" s="241" t="s">
        <v>20</v>
      </c>
      <c r="D3" s="241"/>
      <c r="E3" s="241"/>
      <c r="F3" s="241"/>
      <c r="G3" s="241"/>
      <c r="H3" s="244"/>
      <c r="I3" s="59"/>
      <c r="J3" s="60"/>
    </row>
    <row r="4" spans="1:10" s="18" customFormat="1" ht="20.100000000000001" customHeight="1">
      <c r="A4" s="24"/>
      <c r="B4" s="26" t="s">
        <v>53</v>
      </c>
      <c r="C4" s="242">
        <v>41817</v>
      </c>
      <c r="D4" s="242"/>
      <c r="E4" s="242"/>
      <c r="F4" s="242"/>
      <c r="G4" s="242"/>
      <c r="H4" s="244"/>
      <c r="I4" s="59"/>
      <c r="J4" s="60"/>
    </row>
    <row r="5" spans="1:10" s="18" customFormat="1" ht="20.100000000000001" customHeight="1">
      <c r="A5" s="24"/>
      <c r="B5" s="27" t="s">
        <v>54</v>
      </c>
      <c r="C5" s="243">
        <v>3</v>
      </c>
      <c r="D5" s="243"/>
      <c r="E5" s="243"/>
      <c r="F5" s="243"/>
      <c r="G5" s="243"/>
      <c r="H5" s="25" t="s">
        <v>55</v>
      </c>
      <c r="I5" s="61"/>
      <c r="J5" s="62"/>
    </row>
    <row r="6" spans="1:10" s="18" customFormat="1" ht="12.75">
      <c r="A6" s="229" t="s">
        <v>56</v>
      </c>
      <c r="B6" s="229"/>
      <c r="C6" s="229"/>
      <c r="D6" s="229"/>
      <c r="E6" s="229"/>
      <c r="F6" s="229"/>
      <c r="G6" s="229"/>
      <c r="H6" s="229"/>
      <c r="I6" s="63"/>
      <c r="J6" s="64"/>
    </row>
    <row r="7" spans="1:10" s="18" customFormat="1" ht="12.75">
      <c r="A7" s="230" t="s">
        <v>285</v>
      </c>
      <c r="B7" s="231"/>
      <c r="C7" s="28" t="s">
        <v>58</v>
      </c>
      <c r="D7" s="230" t="s">
        <v>59</v>
      </c>
      <c r="E7" s="230"/>
      <c r="F7" s="230"/>
      <c r="G7" s="230" t="s">
        <v>34</v>
      </c>
      <c r="H7" s="230"/>
      <c r="I7" s="65" t="s">
        <v>34</v>
      </c>
      <c r="J7" s="64"/>
    </row>
    <row r="8" spans="1:10" s="18" customFormat="1" ht="12.75">
      <c r="A8" s="232" t="s">
        <v>60</v>
      </c>
      <c r="B8" s="233"/>
      <c r="C8" s="160" t="s">
        <v>61</v>
      </c>
      <c r="D8" s="234">
        <f>D29</f>
        <v>65250</v>
      </c>
      <c r="E8" s="235"/>
      <c r="F8" s="236"/>
      <c r="G8" s="237"/>
      <c r="H8" s="238"/>
      <c r="I8" s="66"/>
      <c r="J8" s="66"/>
    </row>
    <row r="9" spans="1:10" s="18" customFormat="1" ht="12.75">
      <c r="A9" s="232" t="s">
        <v>62</v>
      </c>
      <c r="B9" s="233"/>
      <c r="C9" s="160" t="s">
        <v>63</v>
      </c>
      <c r="D9" s="234">
        <f>D42</f>
        <v>24547.11</v>
      </c>
      <c r="E9" s="235"/>
      <c r="F9" s="236"/>
      <c r="G9" s="237"/>
      <c r="H9" s="238"/>
      <c r="I9" s="66"/>
      <c r="J9" s="67"/>
    </row>
    <row r="10" spans="1:10" s="18" customFormat="1" ht="12.75">
      <c r="A10" s="232" t="s">
        <v>64</v>
      </c>
      <c r="B10" s="233"/>
      <c r="C10" s="160" t="s">
        <v>65</v>
      </c>
      <c r="D10" s="234">
        <f>D51</f>
        <v>41454.199999999997</v>
      </c>
      <c r="E10" s="235"/>
      <c r="F10" s="236"/>
      <c r="G10" s="237"/>
      <c r="H10" s="238"/>
      <c r="I10" s="66"/>
      <c r="J10" s="67"/>
    </row>
    <row r="11" spans="1:10" s="18" customFormat="1" ht="13.5" customHeight="1">
      <c r="A11" s="232" t="s">
        <v>66</v>
      </c>
      <c r="B11" s="233"/>
      <c r="C11" s="160" t="s">
        <v>67</v>
      </c>
      <c r="D11" s="234">
        <f>D58</f>
        <v>0</v>
      </c>
      <c r="E11" s="235"/>
      <c r="F11" s="236"/>
      <c r="G11" s="237"/>
      <c r="H11" s="238"/>
      <c r="I11" s="66" t="s">
        <v>68</v>
      </c>
      <c r="J11" s="66"/>
    </row>
    <row r="12" spans="1:10" s="18" customFormat="1" ht="13.5" customHeight="1">
      <c r="A12" s="232" t="s">
        <v>69</v>
      </c>
      <c r="B12" s="233"/>
      <c r="C12" s="160" t="s">
        <v>70</v>
      </c>
      <c r="D12" s="234">
        <f>D62</f>
        <v>19687.696499999998</v>
      </c>
      <c r="E12" s="235"/>
      <c r="F12" s="236"/>
      <c r="G12" s="237"/>
      <c r="H12" s="238"/>
      <c r="I12" s="68"/>
      <c r="J12" s="66"/>
    </row>
    <row r="13" spans="1:10" s="18" customFormat="1" ht="24.75" customHeight="1">
      <c r="A13" s="245" t="s">
        <v>71</v>
      </c>
      <c r="B13" s="246"/>
      <c r="C13" s="247"/>
      <c r="D13" s="248">
        <f>SUM(D8:F12)</f>
        <v>150939.00649999999</v>
      </c>
      <c r="E13" s="249"/>
      <c r="F13" s="249"/>
      <c r="G13" s="249"/>
      <c r="H13" s="250"/>
      <c r="I13" s="69"/>
      <c r="J13" s="70"/>
    </row>
    <row r="14" spans="1:10" s="18" customFormat="1">
      <c r="A14" s="229" t="s">
        <v>72</v>
      </c>
      <c r="B14" s="229"/>
      <c r="C14" s="229"/>
      <c r="D14" s="229"/>
      <c r="E14" s="229"/>
      <c r="F14" s="229"/>
      <c r="G14" s="229"/>
      <c r="H14" s="229"/>
      <c r="I14" s="63"/>
      <c r="J14" s="62"/>
    </row>
    <row r="15" spans="1:10">
      <c r="A15" s="251" t="s">
        <v>73</v>
      </c>
      <c r="B15" s="251"/>
      <c r="C15" s="251"/>
      <c r="D15" s="251"/>
      <c r="E15" s="251"/>
      <c r="F15" s="251"/>
      <c r="G15" s="251"/>
      <c r="H15" s="251"/>
      <c r="I15" s="71"/>
    </row>
    <row r="16" spans="1:10" s="18" customFormat="1">
      <c r="A16" s="30" t="s">
        <v>57</v>
      </c>
      <c r="B16" s="31" t="s">
        <v>74</v>
      </c>
      <c r="C16" s="252" t="s">
        <v>75</v>
      </c>
      <c r="D16" s="252"/>
      <c r="E16" s="31" t="s">
        <v>76</v>
      </c>
      <c r="F16" s="32" t="s">
        <v>77</v>
      </c>
      <c r="G16" s="32" t="s">
        <v>78</v>
      </c>
      <c r="H16" s="32" t="s">
        <v>79</v>
      </c>
      <c r="I16" s="72" t="s">
        <v>34</v>
      </c>
      <c r="J16" s="62"/>
    </row>
    <row r="17" spans="1:12">
      <c r="A17" s="33" t="s">
        <v>80</v>
      </c>
      <c r="B17" s="34" t="s">
        <v>22</v>
      </c>
      <c r="C17" s="253" t="s">
        <v>81</v>
      </c>
      <c r="D17" s="253"/>
      <c r="E17" s="36">
        <v>3</v>
      </c>
      <c r="F17" s="34">
        <v>5000</v>
      </c>
      <c r="G17" s="150">
        <v>0.3</v>
      </c>
      <c r="H17" s="151">
        <f>E17*F17*G17</f>
        <v>4500</v>
      </c>
      <c r="I17" s="73" t="s">
        <v>256</v>
      </c>
    </row>
    <row r="18" spans="1:12">
      <c r="A18" s="33" t="s">
        <v>82</v>
      </c>
      <c r="B18" s="34" t="s">
        <v>267</v>
      </c>
      <c r="C18" s="253" t="s">
        <v>81</v>
      </c>
      <c r="D18" s="253"/>
      <c r="E18" s="36">
        <v>1</v>
      </c>
      <c r="F18" s="34">
        <v>5000</v>
      </c>
      <c r="G18" s="150">
        <v>0.2</v>
      </c>
      <c r="H18" s="151">
        <f t="shared" ref="H18" si="0">E18*F18*G18</f>
        <v>1000</v>
      </c>
      <c r="I18" s="73" t="s">
        <v>259</v>
      </c>
    </row>
    <row r="19" spans="1:12">
      <c r="A19" s="33" t="s">
        <v>83</v>
      </c>
      <c r="B19" s="34" t="s">
        <v>268</v>
      </c>
      <c r="C19" s="254" t="s">
        <v>81</v>
      </c>
      <c r="D19" s="255"/>
      <c r="E19" s="36">
        <v>1</v>
      </c>
      <c r="F19" s="34">
        <v>5000</v>
      </c>
      <c r="G19" s="150">
        <v>0.2</v>
      </c>
      <c r="H19" s="151">
        <f t="shared" ref="H19:H26" si="1">E19*F19*G19</f>
        <v>1000</v>
      </c>
      <c r="I19" s="73" t="s">
        <v>273</v>
      </c>
    </row>
    <row r="20" spans="1:12">
      <c r="A20" s="33" t="s">
        <v>84</v>
      </c>
      <c r="B20" s="34" t="s">
        <v>269</v>
      </c>
      <c r="C20" s="253" t="s">
        <v>81</v>
      </c>
      <c r="D20" s="253"/>
      <c r="E20" s="36">
        <v>1</v>
      </c>
      <c r="F20" s="34">
        <v>5000</v>
      </c>
      <c r="G20" s="150">
        <v>0.5</v>
      </c>
      <c r="H20" s="151">
        <f t="shared" si="1"/>
        <v>2500</v>
      </c>
      <c r="I20" s="73" t="s">
        <v>266</v>
      </c>
    </row>
    <row r="21" spans="1:12">
      <c r="A21" s="33" t="s">
        <v>85</v>
      </c>
      <c r="B21" s="34" t="s">
        <v>269</v>
      </c>
      <c r="C21" s="254" t="s">
        <v>81</v>
      </c>
      <c r="D21" s="255"/>
      <c r="E21" s="36">
        <v>1</v>
      </c>
      <c r="F21" s="34">
        <v>5000</v>
      </c>
      <c r="G21" s="150">
        <v>1</v>
      </c>
      <c r="H21" s="151">
        <f>E21*F21*G21</f>
        <v>5000</v>
      </c>
      <c r="I21" s="73" t="s">
        <v>265</v>
      </c>
    </row>
    <row r="22" spans="1:12">
      <c r="A22" s="33" t="s">
        <v>86</v>
      </c>
      <c r="B22" s="34" t="s">
        <v>270</v>
      </c>
      <c r="C22" s="254" t="s">
        <v>81</v>
      </c>
      <c r="D22" s="255"/>
      <c r="E22" s="36">
        <v>2</v>
      </c>
      <c r="F22" s="34">
        <v>5000</v>
      </c>
      <c r="G22" s="150">
        <v>0.6</v>
      </c>
      <c r="H22" s="151">
        <f t="shared" si="1"/>
        <v>6000</v>
      </c>
      <c r="I22" s="73" t="s">
        <v>260</v>
      </c>
    </row>
    <row r="23" spans="1:12">
      <c r="A23" s="33" t="s">
        <v>87</v>
      </c>
      <c r="B23" s="34" t="s">
        <v>271</v>
      </c>
      <c r="C23" s="253" t="s">
        <v>81</v>
      </c>
      <c r="D23" s="253"/>
      <c r="E23" s="36">
        <v>2</v>
      </c>
      <c r="F23" s="34">
        <v>5000</v>
      </c>
      <c r="G23" s="150">
        <v>0.8</v>
      </c>
      <c r="H23" s="151">
        <f t="shared" si="1"/>
        <v>8000</v>
      </c>
      <c r="I23" s="73" t="s">
        <v>263</v>
      </c>
    </row>
    <row r="24" spans="1:12">
      <c r="A24" s="33" t="s">
        <v>88</v>
      </c>
      <c r="B24" s="34" t="s">
        <v>271</v>
      </c>
      <c r="C24" s="253" t="s">
        <v>81</v>
      </c>
      <c r="D24" s="253"/>
      <c r="E24" s="36">
        <v>2</v>
      </c>
      <c r="F24" s="34">
        <v>5000</v>
      </c>
      <c r="G24" s="150">
        <v>1</v>
      </c>
      <c r="H24" s="151">
        <f t="shared" si="1"/>
        <v>10000</v>
      </c>
      <c r="I24" s="73" t="s">
        <v>264</v>
      </c>
    </row>
    <row r="25" spans="1:12">
      <c r="A25" s="33" t="s">
        <v>89</v>
      </c>
      <c r="B25" s="34" t="s">
        <v>272</v>
      </c>
      <c r="C25" s="253" t="s">
        <v>81</v>
      </c>
      <c r="D25" s="253"/>
      <c r="E25" s="36">
        <v>3</v>
      </c>
      <c r="F25" s="34">
        <v>5000</v>
      </c>
      <c r="G25" s="150">
        <v>0.55000000000000004</v>
      </c>
      <c r="H25" s="151">
        <f t="shared" si="1"/>
        <v>8250</v>
      </c>
      <c r="I25" s="73" t="s">
        <v>261</v>
      </c>
    </row>
    <row r="26" spans="1:12">
      <c r="A26" s="33" t="s">
        <v>90</v>
      </c>
      <c r="B26" s="34" t="s">
        <v>262</v>
      </c>
      <c r="C26" s="253" t="s">
        <v>81</v>
      </c>
      <c r="D26" s="253"/>
      <c r="E26" s="36">
        <v>1</v>
      </c>
      <c r="F26" s="34">
        <v>5000</v>
      </c>
      <c r="G26" s="150">
        <v>0.5</v>
      </c>
      <c r="H26" s="151">
        <f t="shared" si="1"/>
        <v>2500</v>
      </c>
      <c r="I26" s="73" t="s">
        <v>257</v>
      </c>
    </row>
    <row r="27" spans="1:12">
      <c r="A27" s="37" t="s">
        <v>91</v>
      </c>
      <c r="B27" s="34" t="s">
        <v>253</v>
      </c>
      <c r="C27" s="253" t="s">
        <v>81</v>
      </c>
      <c r="D27" s="253"/>
      <c r="E27" s="36">
        <v>3</v>
      </c>
      <c r="F27" s="34">
        <v>5000</v>
      </c>
      <c r="G27" s="150">
        <v>0.5</v>
      </c>
      <c r="H27" s="151">
        <f>E27*F27*G27</f>
        <v>7500</v>
      </c>
      <c r="I27" s="73" t="s">
        <v>257</v>
      </c>
    </row>
    <row r="28" spans="1:12">
      <c r="A28" s="37" t="s">
        <v>274</v>
      </c>
      <c r="B28" s="34" t="s">
        <v>275</v>
      </c>
      <c r="C28" s="253" t="s">
        <v>81</v>
      </c>
      <c r="D28" s="253"/>
      <c r="E28" s="36">
        <v>3</v>
      </c>
      <c r="F28" s="34">
        <v>5000</v>
      </c>
      <c r="G28" s="150">
        <v>0.6</v>
      </c>
      <c r="H28" s="151">
        <f>E28*F28*G28</f>
        <v>9000</v>
      </c>
      <c r="I28" s="73" t="s">
        <v>258</v>
      </c>
    </row>
    <row r="29" spans="1:12" ht="15">
      <c r="A29" s="256" t="s">
        <v>92</v>
      </c>
      <c r="B29" s="257"/>
      <c r="C29" s="257"/>
      <c r="D29" s="258">
        <f>SUM(H17:H28)</f>
        <v>65250</v>
      </c>
      <c r="E29" s="258"/>
      <c r="F29" s="258"/>
      <c r="G29" s="258"/>
      <c r="H29" s="258"/>
      <c r="I29" s="74"/>
    </row>
    <row r="30" spans="1:12" s="19" customFormat="1" ht="15.75">
      <c r="A30" s="259" t="s">
        <v>93</v>
      </c>
      <c r="B30" s="259"/>
      <c r="C30" s="259"/>
      <c r="D30" s="259"/>
      <c r="E30" s="259"/>
      <c r="F30" s="259"/>
      <c r="G30" s="259"/>
      <c r="H30" s="259"/>
      <c r="I30" s="71"/>
      <c r="J30" s="75"/>
    </row>
    <row r="31" spans="1:12" s="18" customFormat="1">
      <c r="A31" s="29" t="s">
        <v>57</v>
      </c>
      <c r="B31" s="28" t="s">
        <v>74</v>
      </c>
      <c r="C31" s="230" t="s">
        <v>75</v>
      </c>
      <c r="D31" s="230"/>
      <c r="E31" s="28" t="s">
        <v>76</v>
      </c>
      <c r="F31" s="38" t="s">
        <v>77</v>
      </c>
      <c r="G31" s="38" t="s">
        <v>78</v>
      </c>
      <c r="H31" s="38" t="s">
        <v>79</v>
      </c>
      <c r="I31" s="72" t="s">
        <v>34</v>
      </c>
      <c r="J31" s="62"/>
    </row>
    <row r="32" spans="1:12" s="20" customFormat="1" ht="14.25" customHeight="1">
      <c r="A32" s="39">
        <v>1</v>
      </c>
      <c r="B32" s="152" t="s">
        <v>94</v>
      </c>
      <c r="C32" s="260" t="s">
        <v>55</v>
      </c>
      <c r="D32" s="260"/>
      <c r="E32" s="153">
        <v>1</v>
      </c>
      <c r="F32" s="154">
        <f>D29*2%</f>
        <v>1305</v>
      </c>
      <c r="G32" s="155">
        <v>1</v>
      </c>
      <c r="H32" s="156">
        <f t="shared" ref="H32" si="2">F32*G32*E32</f>
        <v>1305</v>
      </c>
      <c r="I32" s="73" t="s">
        <v>95</v>
      </c>
      <c r="J32" s="76"/>
      <c r="K32" s="19"/>
      <c r="L32" s="19"/>
    </row>
    <row r="33" spans="1:15" s="20" customFormat="1" ht="15.75">
      <c r="A33" s="39">
        <v>2</v>
      </c>
      <c r="B33" s="152" t="s">
        <v>96</v>
      </c>
      <c r="C33" s="261" t="s">
        <v>55</v>
      </c>
      <c r="D33" s="261"/>
      <c r="E33" s="164">
        <v>1</v>
      </c>
      <c r="F33" s="154">
        <f>D29*14%</f>
        <v>9135</v>
      </c>
      <c r="G33" s="155">
        <v>1</v>
      </c>
      <c r="H33" s="156">
        <f t="shared" ref="H33:H41" si="3">F33*G33*E33</f>
        <v>9135</v>
      </c>
      <c r="I33" s="73" t="s">
        <v>97</v>
      </c>
      <c r="J33" s="76"/>
      <c r="K33" s="19"/>
      <c r="L33" s="19"/>
    </row>
    <row r="34" spans="1:15" s="20" customFormat="1" ht="15.75">
      <c r="A34" s="39">
        <v>3</v>
      </c>
      <c r="B34" s="152" t="s">
        <v>98</v>
      </c>
      <c r="C34" s="261" t="s">
        <v>55</v>
      </c>
      <c r="D34" s="261"/>
      <c r="E34" s="164">
        <v>1</v>
      </c>
      <c r="F34" s="154">
        <f>D29*2.5%</f>
        <v>1631.25</v>
      </c>
      <c r="G34" s="155">
        <v>1</v>
      </c>
      <c r="H34" s="156">
        <f t="shared" si="3"/>
        <v>1631.25</v>
      </c>
      <c r="I34" s="73" t="s">
        <v>99</v>
      </c>
      <c r="J34" s="76"/>
      <c r="K34" s="19"/>
      <c r="L34" s="19"/>
    </row>
    <row r="35" spans="1:15" s="20" customFormat="1" ht="15.75">
      <c r="A35" s="39">
        <v>4</v>
      </c>
      <c r="B35" s="152" t="s">
        <v>100</v>
      </c>
      <c r="C35" s="261" t="s">
        <v>55</v>
      </c>
      <c r="D35" s="261"/>
      <c r="E35" s="153"/>
      <c r="F35" s="157">
        <v>0</v>
      </c>
      <c r="G35" s="155">
        <v>1</v>
      </c>
      <c r="H35" s="156">
        <f t="shared" si="3"/>
        <v>0</v>
      </c>
      <c r="I35" s="73"/>
      <c r="J35" s="76"/>
      <c r="K35" s="19"/>
      <c r="L35" s="19"/>
    </row>
    <row r="36" spans="1:15" s="20" customFormat="1" ht="15.75">
      <c r="A36" s="39">
        <v>5</v>
      </c>
      <c r="B36" s="152" t="s">
        <v>101</v>
      </c>
      <c r="C36" s="261" t="s">
        <v>55</v>
      </c>
      <c r="D36" s="261"/>
      <c r="E36" s="153"/>
      <c r="F36" s="157">
        <v>0</v>
      </c>
      <c r="G36" s="155">
        <v>1</v>
      </c>
      <c r="H36" s="156">
        <f t="shared" si="3"/>
        <v>0</v>
      </c>
      <c r="I36" s="74"/>
      <c r="J36" s="76"/>
      <c r="K36" s="19"/>
      <c r="L36" s="19"/>
    </row>
    <row r="37" spans="1:15" s="20" customFormat="1" ht="15.75">
      <c r="A37" s="39">
        <v>6</v>
      </c>
      <c r="B37" s="152" t="s">
        <v>102</v>
      </c>
      <c r="C37" s="261" t="s">
        <v>55</v>
      </c>
      <c r="D37" s="261"/>
      <c r="E37" s="153">
        <f>SUM(E17,E18,E19,E20,E21,E23,E24,E25,E26,E27)</f>
        <v>18</v>
      </c>
      <c r="F37" s="157">
        <v>659.77</v>
      </c>
      <c r="G37" s="155">
        <v>1</v>
      </c>
      <c r="H37" s="156">
        <f t="shared" si="3"/>
        <v>11875.86</v>
      </c>
      <c r="I37" s="73" t="s">
        <v>103</v>
      </c>
      <c r="J37" s="76"/>
      <c r="K37" s="19"/>
      <c r="L37" s="19"/>
    </row>
    <row r="38" spans="1:15" s="20" customFormat="1" ht="15.75">
      <c r="A38" s="39">
        <v>7</v>
      </c>
      <c r="B38" s="152" t="s">
        <v>104</v>
      </c>
      <c r="C38" s="261" t="s">
        <v>55</v>
      </c>
      <c r="D38" s="261"/>
      <c r="E38" s="164"/>
      <c r="F38" s="157">
        <v>0</v>
      </c>
      <c r="G38" s="155">
        <v>1</v>
      </c>
      <c r="H38" s="156">
        <f t="shared" si="3"/>
        <v>0</v>
      </c>
      <c r="I38" s="77"/>
      <c r="J38" s="76"/>
      <c r="K38" s="19"/>
      <c r="L38" s="19"/>
      <c r="M38" s="19"/>
    </row>
    <row r="39" spans="1:15" s="20" customFormat="1" ht="14.25" customHeight="1">
      <c r="A39" s="39">
        <v>8</v>
      </c>
      <c r="B39" s="152" t="s">
        <v>105</v>
      </c>
      <c r="C39" s="261" t="s">
        <v>55</v>
      </c>
      <c r="D39" s="261"/>
      <c r="E39" s="164">
        <v>3</v>
      </c>
      <c r="F39" s="157">
        <v>100</v>
      </c>
      <c r="G39" s="155">
        <v>1</v>
      </c>
      <c r="H39" s="156">
        <f t="shared" si="3"/>
        <v>300</v>
      </c>
      <c r="I39" s="78" t="s">
        <v>106</v>
      </c>
      <c r="J39" s="76"/>
      <c r="K39" s="19"/>
      <c r="L39" s="19"/>
      <c r="M39" s="19"/>
    </row>
    <row r="40" spans="1:15" s="20" customFormat="1" ht="15" customHeight="1">
      <c r="A40" s="39">
        <v>9</v>
      </c>
      <c r="B40" s="152" t="s">
        <v>107</v>
      </c>
      <c r="C40" s="261" t="s">
        <v>55</v>
      </c>
      <c r="D40" s="261"/>
      <c r="E40" s="153">
        <v>3</v>
      </c>
      <c r="F40" s="157">
        <f>5*20</f>
        <v>100</v>
      </c>
      <c r="G40" s="155">
        <v>1</v>
      </c>
      <c r="H40" s="156">
        <f t="shared" si="3"/>
        <v>300</v>
      </c>
      <c r="I40" s="78" t="s">
        <v>108</v>
      </c>
      <c r="J40" s="76"/>
      <c r="K40" s="19"/>
      <c r="L40" s="19"/>
      <c r="M40" s="19"/>
    </row>
    <row r="41" spans="1:15" s="20" customFormat="1" ht="12" customHeight="1">
      <c r="A41" s="39">
        <v>10</v>
      </c>
      <c r="B41" s="152" t="s">
        <v>109</v>
      </c>
      <c r="C41" s="261" t="s">
        <v>81</v>
      </c>
      <c r="D41" s="261"/>
      <c r="E41" s="153">
        <v>0</v>
      </c>
      <c r="F41" s="157">
        <v>0</v>
      </c>
      <c r="G41" s="155">
        <v>1</v>
      </c>
      <c r="H41" s="156">
        <f t="shared" si="3"/>
        <v>0</v>
      </c>
      <c r="I41" s="79"/>
      <c r="J41" s="76"/>
      <c r="K41" s="19"/>
      <c r="L41" s="19"/>
      <c r="M41" s="19"/>
    </row>
    <row r="42" spans="1:15" s="19" customFormat="1" ht="15.75" customHeight="1">
      <c r="A42" s="256" t="s">
        <v>110</v>
      </c>
      <c r="B42" s="256"/>
      <c r="C42" s="256"/>
      <c r="D42" s="258">
        <f>SUM(H40,H39,H38,H37,H36,H35,H34,H33,H32)</f>
        <v>24547.11</v>
      </c>
      <c r="E42" s="258"/>
      <c r="F42" s="258"/>
      <c r="G42" s="258"/>
      <c r="H42" s="258"/>
      <c r="I42" s="74"/>
      <c r="J42" s="75"/>
    </row>
    <row r="43" spans="1:15" s="20" customFormat="1" ht="15.75">
      <c r="A43" s="262" t="s">
        <v>111</v>
      </c>
      <c r="B43" s="262"/>
      <c r="C43" s="262"/>
      <c r="D43" s="262"/>
      <c r="E43" s="262"/>
      <c r="F43" s="262"/>
      <c r="G43" s="262"/>
      <c r="H43" s="262"/>
      <c r="I43" s="80"/>
      <c r="J43" s="81"/>
    </row>
    <row r="44" spans="1:15" s="18" customFormat="1">
      <c r="A44" s="29" t="s">
        <v>57</v>
      </c>
      <c r="B44" s="28" t="s">
        <v>74</v>
      </c>
      <c r="C44" s="28" t="s">
        <v>112</v>
      </c>
      <c r="D44" s="28" t="s">
        <v>75</v>
      </c>
      <c r="E44" s="28" t="s">
        <v>76</v>
      </c>
      <c r="F44" s="38" t="s">
        <v>113</v>
      </c>
      <c r="G44" s="38" t="s">
        <v>78</v>
      </c>
      <c r="H44" s="38" t="s">
        <v>79</v>
      </c>
      <c r="I44" s="72" t="s">
        <v>34</v>
      </c>
      <c r="J44" s="62"/>
    </row>
    <row r="45" spans="1:15" s="21" customFormat="1" ht="15">
      <c r="A45" s="39">
        <v>1</v>
      </c>
      <c r="B45" s="40" t="s">
        <v>114</v>
      </c>
      <c r="C45" s="41"/>
      <c r="D45" s="35" t="s">
        <v>115</v>
      </c>
      <c r="E45" s="36">
        <v>1</v>
      </c>
      <c r="F45" s="42">
        <v>10988</v>
      </c>
      <c r="G45" s="43">
        <v>0.6</v>
      </c>
      <c r="H45" s="42">
        <f>G45*F45</f>
        <v>6592.8</v>
      </c>
      <c r="I45" s="73" t="s">
        <v>229</v>
      </c>
      <c r="J45" s="82"/>
      <c r="K45" s="22"/>
      <c r="L45" s="22"/>
      <c r="M45" s="22"/>
      <c r="N45" s="22"/>
      <c r="O45" s="22"/>
    </row>
    <row r="46" spans="1:15" s="21" customFormat="1" ht="24">
      <c r="A46" s="39">
        <v>2</v>
      </c>
      <c r="B46" s="40" t="s">
        <v>116</v>
      </c>
      <c r="C46" s="41"/>
      <c r="D46" s="35" t="s">
        <v>115</v>
      </c>
      <c r="E46" s="36">
        <v>1</v>
      </c>
      <c r="F46" s="42">
        <v>2899</v>
      </c>
      <c r="G46" s="43">
        <v>0.6</v>
      </c>
      <c r="H46" s="42">
        <f>G46*F46</f>
        <v>1739.3999999999999</v>
      </c>
      <c r="I46" s="73" t="s">
        <v>230</v>
      </c>
      <c r="J46" s="82"/>
      <c r="K46" s="22"/>
      <c r="L46" s="22"/>
      <c r="M46" s="22"/>
      <c r="N46" s="22"/>
      <c r="O46" s="22"/>
    </row>
    <row r="47" spans="1:15" s="21" customFormat="1" ht="15">
      <c r="A47" s="39">
        <v>3</v>
      </c>
      <c r="B47" s="162" t="s">
        <v>276</v>
      </c>
      <c r="C47" s="158"/>
      <c r="D47" s="153" t="s">
        <v>277</v>
      </c>
      <c r="E47" s="159">
        <v>1</v>
      </c>
      <c r="F47" s="42">
        <v>15000</v>
      </c>
      <c r="G47" s="155">
        <v>1</v>
      </c>
      <c r="H47" s="42">
        <f t="shared" ref="H47:H50" si="4">E47*F47</f>
        <v>15000</v>
      </c>
      <c r="I47" s="73" t="s">
        <v>278</v>
      </c>
      <c r="J47" s="22"/>
      <c r="K47" s="22"/>
      <c r="L47" s="22"/>
      <c r="M47" s="22"/>
      <c r="N47" s="22"/>
    </row>
    <row r="48" spans="1:15" s="21" customFormat="1" ht="15">
      <c r="A48" s="39">
        <v>4</v>
      </c>
      <c r="B48" s="162" t="s">
        <v>286</v>
      </c>
      <c r="C48" s="158"/>
      <c r="D48" s="165" t="s">
        <v>277</v>
      </c>
      <c r="E48" s="159">
        <v>1</v>
      </c>
      <c r="F48" s="42">
        <v>5000</v>
      </c>
      <c r="G48" s="155">
        <v>1</v>
      </c>
      <c r="H48" s="42">
        <v>5000</v>
      </c>
      <c r="I48" s="73"/>
      <c r="J48" s="22"/>
      <c r="K48" s="22"/>
      <c r="L48" s="22"/>
      <c r="M48" s="22"/>
      <c r="N48" s="22"/>
    </row>
    <row r="49" spans="1:16" s="21" customFormat="1" ht="15">
      <c r="A49" s="39">
        <v>5</v>
      </c>
      <c r="B49" s="162" t="s">
        <v>283</v>
      </c>
      <c r="C49" s="158" t="s">
        <v>281</v>
      </c>
      <c r="D49" s="161" t="s">
        <v>279</v>
      </c>
      <c r="E49" s="159">
        <v>3</v>
      </c>
      <c r="F49" s="42">
        <v>1971</v>
      </c>
      <c r="G49" s="155">
        <v>1</v>
      </c>
      <c r="H49" s="42">
        <f t="shared" si="4"/>
        <v>5913</v>
      </c>
      <c r="I49" s="73" t="s">
        <v>282</v>
      </c>
      <c r="J49" s="22"/>
      <c r="K49" s="22"/>
      <c r="L49" s="22"/>
      <c r="M49" s="22"/>
      <c r="N49" s="22"/>
    </row>
    <row r="50" spans="1:16" s="21" customFormat="1" ht="15">
      <c r="A50" s="39">
        <v>6</v>
      </c>
      <c r="B50" s="162" t="s">
        <v>284</v>
      </c>
      <c r="C50" s="158" t="s">
        <v>280</v>
      </c>
      <c r="D50" s="163" t="s">
        <v>279</v>
      </c>
      <c r="E50" s="159">
        <v>3</v>
      </c>
      <c r="F50" s="42">
        <v>2403</v>
      </c>
      <c r="G50" s="155">
        <v>1</v>
      </c>
      <c r="H50" s="42">
        <f t="shared" si="4"/>
        <v>7209</v>
      </c>
      <c r="I50" s="73" t="s">
        <v>282</v>
      </c>
      <c r="J50" s="22"/>
      <c r="K50" s="22"/>
      <c r="L50" s="22"/>
      <c r="M50" s="22"/>
      <c r="N50" s="22"/>
    </row>
    <row r="51" spans="1:16" s="20" customFormat="1" ht="15.75">
      <c r="A51" s="256" t="s">
        <v>110</v>
      </c>
      <c r="B51" s="256"/>
      <c r="C51" s="256"/>
      <c r="D51" s="258">
        <f>SUM(H45:H50)</f>
        <v>41454.199999999997</v>
      </c>
      <c r="E51" s="258"/>
      <c r="F51" s="258"/>
      <c r="G51" s="258"/>
      <c r="H51" s="258"/>
      <c r="I51" s="74"/>
      <c r="J51" s="81"/>
    </row>
    <row r="52" spans="1:16" s="20" customFormat="1" ht="15.75">
      <c r="A52" s="229" t="s">
        <v>117</v>
      </c>
      <c r="B52" s="229"/>
      <c r="C52" s="229"/>
      <c r="D52" s="229"/>
      <c r="E52" s="229"/>
      <c r="F52" s="229"/>
      <c r="G52" s="229"/>
      <c r="H52" s="229"/>
      <c r="I52" s="63"/>
      <c r="J52" s="83"/>
    </row>
    <row r="53" spans="1:16" s="21" customFormat="1" ht="15.75">
      <c r="A53" s="29" t="s">
        <v>57</v>
      </c>
      <c r="B53" s="28" t="s">
        <v>74</v>
      </c>
      <c r="C53" s="28" t="s">
        <v>44</v>
      </c>
      <c r="D53" s="28" t="s">
        <v>75</v>
      </c>
      <c r="E53" s="28" t="s">
        <v>76</v>
      </c>
      <c r="F53" s="38" t="s">
        <v>118</v>
      </c>
      <c r="G53" s="38" t="s">
        <v>78</v>
      </c>
      <c r="H53" s="38" t="s">
        <v>79</v>
      </c>
      <c r="I53" s="72"/>
      <c r="J53" s="75"/>
      <c r="K53" s="19"/>
      <c r="L53" s="19"/>
      <c r="M53" s="19"/>
      <c r="N53" s="19"/>
      <c r="O53" s="19"/>
      <c r="P53" s="19"/>
    </row>
    <row r="54" spans="1:16" s="20" customFormat="1" ht="15.75" customHeight="1">
      <c r="A54" s="44">
        <v>1</v>
      </c>
      <c r="B54" s="45" t="s">
        <v>119</v>
      </c>
      <c r="C54" s="46"/>
      <c r="D54" s="35" t="s">
        <v>120</v>
      </c>
      <c r="E54" s="36">
        <v>0</v>
      </c>
      <c r="F54" s="47">
        <v>3000</v>
      </c>
      <c r="G54" s="43">
        <v>1</v>
      </c>
      <c r="H54" s="42">
        <f t="shared" ref="H54" si="5">E54*F54*G54</f>
        <v>0</v>
      </c>
      <c r="I54" s="84" t="s">
        <v>121</v>
      </c>
      <c r="J54" s="81"/>
    </row>
    <row r="55" spans="1:16" s="20" customFormat="1" ht="15.75" customHeight="1">
      <c r="A55" s="44">
        <v>2</v>
      </c>
      <c r="B55" s="45" t="s">
        <v>122</v>
      </c>
      <c r="C55" s="48"/>
      <c r="D55" s="35" t="s">
        <v>123</v>
      </c>
      <c r="E55" s="36">
        <v>0</v>
      </c>
      <c r="F55" s="47">
        <v>1200</v>
      </c>
      <c r="G55" s="43">
        <v>1</v>
      </c>
      <c r="H55" s="42">
        <f>E55*F55*G55</f>
        <v>0</v>
      </c>
      <c r="I55" s="84" t="s">
        <v>124</v>
      </c>
      <c r="J55" s="81"/>
    </row>
    <row r="56" spans="1:16" s="20" customFormat="1" ht="15.75" customHeight="1">
      <c r="A56" s="44">
        <v>3</v>
      </c>
      <c r="B56" s="45" t="s">
        <v>125</v>
      </c>
      <c r="C56" s="48"/>
      <c r="D56" s="35" t="s">
        <v>120</v>
      </c>
      <c r="E56" s="36">
        <v>0</v>
      </c>
      <c r="F56" s="47">
        <v>500</v>
      </c>
      <c r="G56" s="43">
        <v>1</v>
      </c>
      <c r="H56" s="42">
        <f>E56*F56*G56</f>
        <v>0</v>
      </c>
      <c r="I56" s="84" t="s">
        <v>126</v>
      </c>
      <c r="J56" s="81"/>
    </row>
    <row r="57" spans="1:16" s="20" customFormat="1" ht="15.75" customHeight="1">
      <c r="A57" s="44"/>
      <c r="B57" s="45"/>
      <c r="C57" s="49"/>
      <c r="D57" s="35"/>
      <c r="E57" s="50"/>
      <c r="F57" s="42">
        <v>0</v>
      </c>
      <c r="G57" s="43"/>
      <c r="H57" s="42">
        <f>E57*F57*G57</f>
        <v>0</v>
      </c>
      <c r="I57" s="73"/>
      <c r="J57" s="81"/>
    </row>
    <row r="58" spans="1:16" s="20" customFormat="1" ht="15.75">
      <c r="A58" s="256" t="s">
        <v>110</v>
      </c>
      <c r="B58" s="256"/>
      <c r="C58" s="256"/>
      <c r="D58" s="258">
        <f>SUM(H54,H55,H57)</f>
        <v>0</v>
      </c>
      <c r="E58" s="258"/>
      <c r="F58" s="258"/>
      <c r="G58" s="258"/>
      <c r="H58" s="258"/>
      <c r="I58" s="74"/>
      <c r="J58" s="81"/>
    </row>
    <row r="59" spans="1:16" s="20" customFormat="1" ht="15.75">
      <c r="A59" s="262" t="s">
        <v>127</v>
      </c>
      <c r="B59" s="262"/>
      <c r="C59" s="262"/>
      <c r="D59" s="262"/>
      <c r="E59" s="262"/>
      <c r="F59" s="262"/>
      <c r="G59" s="262"/>
      <c r="H59" s="262"/>
      <c r="I59" s="80"/>
      <c r="J59" s="83"/>
    </row>
    <row r="60" spans="1:16" s="20" customFormat="1" ht="15.75">
      <c r="A60" s="29" t="s">
        <v>57</v>
      </c>
      <c r="B60" s="28" t="s">
        <v>128</v>
      </c>
      <c r="C60" s="230" t="s">
        <v>75</v>
      </c>
      <c r="D60" s="230"/>
      <c r="E60" s="28" t="s">
        <v>76</v>
      </c>
      <c r="F60" s="38" t="s">
        <v>77</v>
      </c>
      <c r="G60" s="38" t="s">
        <v>78</v>
      </c>
      <c r="H60" s="38" t="s">
        <v>79</v>
      </c>
      <c r="I60" s="80"/>
      <c r="J60" s="83"/>
    </row>
    <row r="61" spans="1:16" s="20" customFormat="1" ht="15.75">
      <c r="A61" s="51">
        <v>1</v>
      </c>
      <c r="B61" s="51" t="s">
        <v>129</v>
      </c>
      <c r="C61" s="265" t="s">
        <v>81</v>
      </c>
      <c r="D61" s="265"/>
      <c r="E61" s="51">
        <v>1</v>
      </c>
      <c r="F61" s="52">
        <f>(D58+D51+D42+D29)</f>
        <v>131251.31</v>
      </c>
      <c r="G61" s="53">
        <v>0.15</v>
      </c>
      <c r="H61" s="51">
        <f>G61*F61*E61</f>
        <v>19687.696499999998</v>
      </c>
      <c r="I61" s="85" t="s">
        <v>130</v>
      </c>
      <c r="J61" s="83"/>
    </row>
    <row r="62" spans="1:16" s="20" customFormat="1" ht="15.75">
      <c r="A62" s="256" t="s">
        <v>110</v>
      </c>
      <c r="B62" s="256"/>
      <c r="C62" s="256"/>
      <c r="D62" s="258">
        <f>SUM(H61)</f>
        <v>19687.696499999998</v>
      </c>
      <c r="E62" s="258"/>
      <c r="F62" s="258"/>
      <c r="G62" s="258"/>
      <c r="H62" s="258"/>
      <c r="I62" s="80"/>
      <c r="J62" s="83"/>
    </row>
    <row r="63" spans="1:16" s="19" customFormat="1" ht="16.5" customHeight="1">
      <c r="A63" s="263" t="s">
        <v>131</v>
      </c>
      <c r="B63" s="263"/>
      <c r="C63" s="263"/>
      <c r="D63" s="264">
        <f>D62+D58+D51+D42+D29</f>
        <v>150939.00649999999</v>
      </c>
      <c r="E63" s="264"/>
      <c r="F63" s="264"/>
      <c r="G63" s="264"/>
      <c r="H63" s="264"/>
      <c r="I63" s="86"/>
      <c r="J63" s="87"/>
    </row>
    <row r="64" spans="1:16">
      <c r="A64" s="54"/>
      <c r="B64" s="54"/>
      <c r="C64" s="54"/>
      <c r="D64" s="54"/>
      <c r="E64" s="54"/>
      <c r="F64" s="54"/>
      <c r="G64" s="54"/>
      <c r="H64" s="54"/>
    </row>
    <row r="65" spans="1:7">
      <c r="A65" s="55"/>
      <c r="B65" s="56"/>
      <c r="C65" s="56"/>
      <c r="D65" s="57"/>
      <c r="E65" s="57"/>
      <c r="F65" s="57"/>
      <c r="G65" s="57"/>
    </row>
    <row r="66" spans="1:7">
      <c r="B66" s="88"/>
      <c r="C66" s="57"/>
      <c r="D66" s="57"/>
      <c r="E66" s="57"/>
      <c r="F66" s="57"/>
      <c r="G66" s="57"/>
    </row>
    <row r="67" spans="1:7">
      <c r="B67" s="88"/>
      <c r="C67" s="57"/>
      <c r="D67" s="57"/>
      <c r="E67" s="57"/>
      <c r="F67" s="57"/>
      <c r="G67" s="57"/>
    </row>
    <row r="68" spans="1:7">
      <c r="B68" s="88"/>
      <c r="C68" s="57"/>
      <c r="D68" s="57"/>
      <c r="E68" s="57"/>
      <c r="F68" s="57"/>
      <c r="G68" s="57"/>
    </row>
    <row r="69" spans="1:7">
      <c r="B69" s="88"/>
      <c r="C69" s="57"/>
      <c r="D69" s="57"/>
      <c r="E69" s="57"/>
      <c r="F69" s="57"/>
      <c r="G69" s="57"/>
    </row>
    <row r="70" spans="1:7">
      <c r="B70" s="88"/>
      <c r="C70" s="57"/>
      <c r="D70" s="57"/>
      <c r="E70" s="57"/>
      <c r="F70" s="57"/>
      <c r="G70" s="57"/>
    </row>
    <row r="71" spans="1:7">
      <c r="B71" s="57"/>
      <c r="C71" s="57"/>
      <c r="D71" s="57"/>
      <c r="E71" s="57"/>
      <c r="F71" s="57"/>
      <c r="G71" s="57"/>
    </row>
    <row r="72" spans="1:7">
      <c r="B72" s="57"/>
      <c r="C72" s="57"/>
      <c r="D72" s="57"/>
      <c r="E72" s="57"/>
      <c r="F72" s="57"/>
      <c r="G72" s="57"/>
    </row>
  </sheetData>
  <protectedRanges>
    <protectedRange sqref="B2:F3" name="区域2_1_1" securityDescriptor=""/>
  </protectedRanges>
  <mergeCells count="71">
    <mergeCell ref="A63:C63"/>
    <mergeCell ref="D63:H63"/>
    <mergeCell ref="A59:H59"/>
    <mergeCell ref="C60:D60"/>
    <mergeCell ref="C61:D61"/>
    <mergeCell ref="A62:C62"/>
    <mergeCell ref="D62:H62"/>
    <mergeCell ref="A43:H43"/>
    <mergeCell ref="A51:C51"/>
    <mergeCell ref="D51:H51"/>
    <mergeCell ref="A52:H52"/>
    <mergeCell ref="A58:C58"/>
    <mergeCell ref="D58:H58"/>
    <mergeCell ref="C38:D38"/>
    <mergeCell ref="C39:D39"/>
    <mergeCell ref="C40:D40"/>
    <mergeCell ref="C41:D41"/>
    <mergeCell ref="A42:C42"/>
    <mergeCell ref="D42:H42"/>
    <mergeCell ref="C33:D33"/>
    <mergeCell ref="C34:D34"/>
    <mergeCell ref="C35:D35"/>
    <mergeCell ref="C36:D36"/>
    <mergeCell ref="C37:D37"/>
    <mergeCell ref="A29:C29"/>
    <mergeCell ref="D29:H29"/>
    <mergeCell ref="A30:H30"/>
    <mergeCell ref="C31:D31"/>
    <mergeCell ref="C32:D32"/>
    <mergeCell ref="C24:D24"/>
    <mergeCell ref="C25:D25"/>
    <mergeCell ref="C26:D26"/>
    <mergeCell ref="C27:D27"/>
    <mergeCell ref="C28:D28"/>
    <mergeCell ref="C17:D17"/>
    <mergeCell ref="C18:D18"/>
    <mergeCell ref="C19:D19"/>
    <mergeCell ref="C20:D20"/>
    <mergeCell ref="C23:D23"/>
    <mergeCell ref="C22:D22"/>
    <mergeCell ref="C21:D21"/>
    <mergeCell ref="A13:C13"/>
    <mergeCell ref="D13:H13"/>
    <mergeCell ref="A14:H14"/>
    <mergeCell ref="A15:H15"/>
    <mergeCell ref="C16:D16"/>
    <mergeCell ref="A11:B11"/>
    <mergeCell ref="D11:F11"/>
    <mergeCell ref="G11:H11"/>
    <mergeCell ref="A12:B12"/>
    <mergeCell ref="D12:F12"/>
    <mergeCell ref="G12:H12"/>
    <mergeCell ref="D9:F9"/>
    <mergeCell ref="G9:H9"/>
    <mergeCell ref="A10:B10"/>
    <mergeCell ref="D10:F10"/>
    <mergeCell ref="G10:H10"/>
    <mergeCell ref="A9:B9"/>
    <mergeCell ref="A1:H1"/>
    <mergeCell ref="C2:G2"/>
    <mergeCell ref="C3:G3"/>
    <mergeCell ref="C4:G4"/>
    <mergeCell ref="C5:G5"/>
    <mergeCell ref="H2:H4"/>
    <mergeCell ref="A6:H6"/>
    <mergeCell ref="A7:B7"/>
    <mergeCell ref="D7:F7"/>
    <mergeCell ref="G7:H7"/>
    <mergeCell ref="A8:B8"/>
    <mergeCell ref="D8:F8"/>
    <mergeCell ref="G8:H8"/>
  </mergeCells>
  <phoneticPr fontId="21" type="noConversion"/>
  <dataValidations count="1">
    <dataValidation type="custom" allowBlank="1" showInputMessage="1" showErrorMessage="1" sqref="G54 JC54 SY54 ACU54 AMQ54 AWM54 BGI54 BQE54 CAA54 CJW54 CTS54 DDO54 DNK54 DXG54 EHC54 EQY54 FAU54 FKQ54 FUM54 GEI54 GOE54 GYA54 HHW54 HRS54 IBO54 ILK54 IVG54 JFC54 JOY54 JYU54 KIQ54 KSM54 LCI54 LME54 LWA54 MFW54 MPS54 MZO54 NJK54 NTG54 ODC54 OMY54 OWU54 PGQ54 PQM54 QAI54 QKE54 QUA54 RDW54 RNS54 RXO54 SHK54 SRG54 TBC54 TKY54 TUU54 UEQ54 UOM54 UYI54 VIE54 VSA54 WBW54 WLS54 WVO54 G65588 JC65588 SY65588 ACU65588 AMQ65588 AWM65588 BGI65588 BQE65588 CAA65588 CJW65588 CTS65588 DDO65588 DNK65588 DXG65588 EHC65588 EQY65588 FAU65588 FKQ65588 FUM65588 GEI65588 GOE65588 GYA65588 HHW65588 HRS65588 IBO65588 ILK65588 IVG65588 JFC65588 JOY65588 JYU65588 KIQ65588 KSM65588 LCI65588 LME65588 LWA65588 MFW65588 MPS65588 MZO65588 NJK65588 NTG65588 ODC65588 OMY65588 OWU65588 PGQ65588 PQM65588 QAI65588 QKE65588 QUA65588 RDW65588 RNS65588 RXO65588 SHK65588 SRG65588 TBC65588 TKY65588 TUU65588 UEQ65588 UOM65588 UYI65588 VIE65588 VSA65588 WBW65588 WLS65588 WVO65588 G131124 JC131124 SY131124 ACU131124 AMQ131124 AWM131124 BGI131124 BQE131124 CAA131124 CJW131124 CTS131124 DDO131124 DNK131124 DXG131124 EHC131124 EQY131124 FAU131124 FKQ131124 FUM131124 GEI131124 GOE131124 GYA131124 HHW131124 HRS131124 IBO131124 ILK131124 IVG131124 JFC131124 JOY131124 JYU131124 KIQ131124 KSM131124 LCI131124 LME131124 LWA131124 MFW131124 MPS131124 MZO131124 NJK131124 NTG131124 ODC131124 OMY131124 OWU131124 PGQ131124 PQM131124 QAI131124 QKE131124 QUA131124 RDW131124 RNS131124 RXO131124 SHK131124 SRG131124 TBC131124 TKY131124 TUU131124 UEQ131124 UOM131124 UYI131124 VIE131124 VSA131124 WBW131124 WLS131124 WVO131124 G196660 JC196660 SY196660 ACU196660 AMQ196660 AWM196660 BGI196660 BQE196660 CAA196660 CJW196660 CTS196660 DDO196660 DNK196660 DXG196660 EHC196660 EQY196660 FAU196660 FKQ196660 FUM196660 GEI196660 GOE196660 GYA196660 HHW196660 HRS196660 IBO196660 ILK196660 IVG196660 JFC196660 JOY196660 JYU196660 KIQ196660 KSM196660 LCI196660 LME196660 LWA196660 MFW196660 MPS196660 MZO196660 NJK196660 NTG196660 ODC196660 OMY196660 OWU196660 PGQ196660 PQM196660 QAI196660 QKE196660 QUA196660 RDW196660 RNS196660 RXO196660 SHK196660 SRG196660 TBC196660 TKY196660 TUU196660 UEQ196660 UOM196660 UYI196660 VIE196660 VSA196660 WBW196660 WLS196660 WVO196660 G262196 JC262196 SY262196 ACU262196 AMQ262196 AWM262196 BGI262196 BQE262196 CAA262196 CJW262196 CTS262196 DDO262196 DNK262196 DXG262196 EHC262196 EQY262196 FAU262196 FKQ262196 FUM262196 GEI262196 GOE262196 GYA262196 HHW262196 HRS262196 IBO262196 ILK262196 IVG262196 JFC262196 JOY262196 JYU262196 KIQ262196 KSM262196 LCI262196 LME262196 LWA262196 MFW262196 MPS262196 MZO262196 NJK262196 NTG262196 ODC262196 OMY262196 OWU262196 PGQ262196 PQM262196 QAI262196 QKE262196 QUA262196 RDW262196 RNS262196 RXO262196 SHK262196 SRG262196 TBC262196 TKY262196 TUU262196 UEQ262196 UOM262196 UYI262196 VIE262196 VSA262196 WBW262196 WLS262196 WVO262196 G327732 JC327732 SY327732 ACU327732 AMQ327732 AWM327732 BGI327732 BQE327732 CAA327732 CJW327732 CTS327732 DDO327732 DNK327732 DXG327732 EHC327732 EQY327732 FAU327732 FKQ327732 FUM327732 GEI327732 GOE327732 GYA327732 HHW327732 HRS327732 IBO327732 ILK327732 IVG327732 JFC327732 JOY327732 JYU327732 KIQ327732 KSM327732 LCI327732 LME327732 LWA327732 MFW327732 MPS327732 MZO327732 NJK327732 NTG327732 ODC327732 OMY327732 OWU327732 PGQ327732 PQM327732 QAI327732 QKE327732 QUA327732 RDW327732 RNS327732 RXO327732 SHK327732 SRG327732 TBC327732 TKY327732 TUU327732 UEQ327732 UOM327732 UYI327732 VIE327732 VSA327732 WBW327732 WLS327732 WVO327732 G393268 JC393268 SY393268 ACU393268 AMQ393268 AWM393268 BGI393268 BQE393268 CAA393268 CJW393268 CTS393268 DDO393268 DNK393268 DXG393268 EHC393268 EQY393268 FAU393268 FKQ393268 FUM393268 GEI393268 GOE393268 GYA393268 HHW393268 HRS393268 IBO393268 ILK393268 IVG393268 JFC393268 JOY393268 JYU393268 KIQ393268 KSM393268 LCI393268 LME393268 LWA393268 MFW393268 MPS393268 MZO393268 NJK393268 NTG393268 ODC393268 OMY393268 OWU393268 PGQ393268 PQM393268 QAI393268 QKE393268 QUA393268 RDW393268 RNS393268 RXO393268 SHK393268 SRG393268 TBC393268 TKY393268 TUU393268 UEQ393268 UOM393268 UYI393268 VIE393268 VSA393268 WBW393268 WLS393268 WVO393268 G458804 JC458804 SY458804 ACU458804 AMQ458804 AWM458804 BGI458804 BQE458804 CAA458804 CJW458804 CTS458804 DDO458804 DNK458804 DXG458804 EHC458804 EQY458804 FAU458804 FKQ458804 FUM458804 GEI458804 GOE458804 GYA458804 HHW458804 HRS458804 IBO458804 ILK458804 IVG458804 JFC458804 JOY458804 JYU458804 KIQ458804 KSM458804 LCI458804 LME458804 LWA458804 MFW458804 MPS458804 MZO458804 NJK458804 NTG458804 ODC458804 OMY458804 OWU458804 PGQ458804 PQM458804 QAI458804 QKE458804 QUA458804 RDW458804 RNS458804 RXO458804 SHK458804 SRG458804 TBC458804 TKY458804 TUU458804 UEQ458804 UOM458804 UYI458804 VIE458804 VSA458804 WBW458804 WLS458804 WVO458804 G524340 JC524340 SY524340 ACU524340 AMQ524340 AWM524340 BGI524340 BQE524340 CAA524340 CJW524340 CTS524340 DDO524340 DNK524340 DXG524340 EHC524340 EQY524340 FAU524340 FKQ524340 FUM524340 GEI524340 GOE524340 GYA524340 HHW524340 HRS524340 IBO524340 ILK524340 IVG524340 JFC524340 JOY524340 JYU524340 KIQ524340 KSM524340 LCI524340 LME524340 LWA524340 MFW524340 MPS524340 MZO524340 NJK524340 NTG524340 ODC524340 OMY524340 OWU524340 PGQ524340 PQM524340 QAI524340 QKE524340 QUA524340 RDW524340 RNS524340 RXO524340 SHK524340 SRG524340 TBC524340 TKY524340 TUU524340 UEQ524340 UOM524340 UYI524340 VIE524340 VSA524340 WBW524340 WLS524340 WVO524340 G589876 JC589876 SY589876 ACU589876 AMQ589876 AWM589876 BGI589876 BQE589876 CAA589876 CJW589876 CTS589876 DDO589876 DNK589876 DXG589876 EHC589876 EQY589876 FAU589876 FKQ589876 FUM589876 GEI589876 GOE589876 GYA589876 HHW589876 HRS589876 IBO589876 ILK589876 IVG589876 JFC589876 JOY589876 JYU589876 KIQ589876 KSM589876 LCI589876 LME589876 LWA589876 MFW589876 MPS589876 MZO589876 NJK589876 NTG589876 ODC589876 OMY589876 OWU589876 PGQ589876 PQM589876 QAI589876 QKE589876 QUA589876 RDW589876 RNS589876 RXO589876 SHK589876 SRG589876 TBC589876 TKY589876 TUU589876 UEQ589876 UOM589876 UYI589876 VIE589876 VSA589876 WBW589876 WLS589876 WVO589876 G655412 JC655412 SY655412 ACU655412 AMQ655412 AWM655412 BGI655412 BQE655412 CAA655412 CJW655412 CTS655412 DDO655412 DNK655412 DXG655412 EHC655412 EQY655412 FAU655412 FKQ655412 FUM655412 GEI655412 GOE655412 GYA655412 HHW655412 HRS655412 IBO655412 ILK655412 IVG655412 JFC655412 JOY655412 JYU655412 KIQ655412 KSM655412 LCI655412 LME655412 LWA655412 MFW655412 MPS655412 MZO655412 NJK655412 NTG655412 ODC655412 OMY655412 OWU655412 PGQ655412 PQM655412 QAI655412 QKE655412 QUA655412 RDW655412 RNS655412 RXO655412 SHK655412 SRG655412 TBC655412 TKY655412 TUU655412 UEQ655412 UOM655412 UYI655412 VIE655412 VSA655412 WBW655412 WLS655412 WVO655412 G720948 JC720948 SY720948 ACU720948 AMQ720948 AWM720948 BGI720948 BQE720948 CAA720948 CJW720948 CTS720948 DDO720948 DNK720948 DXG720948 EHC720948 EQY720948 FAU720948 FKQ720948 FUM720948 GEI720948 GOE720948 GYA720948 HHW720948 HRS720948 IBO720948 ILK720948 IVG720948 JFC720948 JOY720948 JYU720948 KIQ720948 KSM720948 LCI720948 LME720948 LWA720948 MFW720948 MPS720948 MZO720948 NJK720948 NTG720948 ODC720948 OMY720948 OWU720948 PGQ720948 PQM720948 QAI720948 QKE720948 QUA720948 RDW720948 RNS720948 RXO720948 SHK720948 SRG720948 TBC720948 TKY720948 TUU720948 UEQ720948 UOM720948 UYI720948 VIE720948 VSA720948 WBW720948 WLS720948 WVO720948 G786484 JC786484 SY786484 ACU786484 AMQ786484 AWM786484 BGI786484 BQE786484 CAA786484 CJW786484 CTS786484 DDO786484 DNK786484 DXG786484 EHC786484 EQY786484 FAU786484 FKQ786484 FUM786484 GEI786484 GOE786484 GYA786484 HHW786484 HRS786484 IBO786484 ILK786484 IVG786484 JFC786484 JOY786484 JYU786484 KIQ786484 KSM786484 LCI786484 LME786484 LWA786484 MFW786484 MPS786484 MZO786484 NJK786484 NTG786484 ODC786484 OMY786484 OWU786484 PGQ786484 PQM786484 QAI786484 QKE786484 QUA786484 RDW786484 RNS786484 RXO786484 SHK786484 SRG786484 TBC786484 TKY786484 TUU786484 UEQ786484 UOM786484 UYI786484 VIE786484 VSA786484 WBW786484 WLS786484 WVO786484 G852020 JC852020 SY852020 ACU852020 AMQ852020 AWM852020 BGI852020 BQE852020 CAA852020 CJW852020 CTS852020 DDO852020 DNK852020 DXG852020 EHC852020 EQY852020 FAU852020 FKQ852020 FUM852020 GEI852020 GOE852020 GYA852020 HHW852020 HRS852020 IBO852020 ILK852020 IVG852020 JFC852020 JOY852020 JYU852020 KIQ852020 KSM852020 LCI852020 LME852020 LWA852020 MFW852020 MPS852020 MZO852020 NJK852020 NTG852020 ODC852020 OMY852020 OWU852020 PGQ852020 PQM852020 QAI852020 QKE852020 QUA852020 RDW852020 RNS852020 RXO852020 SHK852020 SRG852020 TBC852020 TKY852020 TUU852020 UEQ852020 UOM852020 UYI852020 VIE852020 VSA852020 WBW852020 WLS852020 WVO852020 G917556 JC917556 SY917556 ACU917556 AMQ917556 AWM917556 BGI917556 BQE917556 CAA917556 CJW917556 CTS917556 DDO917556 DNK917556 DXG917556 EHC917556 EQY917556 FAU917556 FKQ917556 FUM917556 GEI917556 GOE917556 GYA917556 HHW917556 HRS917556 IBO917556 ILK917556 IVG917556 JFC917556 JOY917556 JYU917556 KIQ917556 KSM917556 LCI917556 LME917556 LWA917556 MFW917556 MPS917556 MZO917556 NJK917556 NTG917556 ODC917556 OMY917556 OWU917556 PGQ917556 PQM917556 QAI917556 QKE917556 QUA917556 RDW917556 RNS917556 RXO917556 SHK917556 SRG917556 TBC917556 TKY917556 TUU917556 UEQ917556 UOM917556 UYI917556 VIE917556 VSA917556 WBW917556 WLS917556 WVO917556 G983092 JC983092 SY983092 ACU983092 AMQ983092 AWM983092 BGI983092 BQE983092 CAA983092 CJW983092 CTS983092 DDO983092 DNK983092 DXG983092 EHC983092 EQY983092 FAU983092 FKQ983092 FUM983092 GEI983092 GOE983092 GYA983092 HHW983092 HRS983092 IBO983092 ILK983092 IVG983092 JFC983092 JOY983092 JYU983092 KIQ983092 KSM983092 LCI983092 LME983092 LWA983092 MFW983092 MPS983092 MZO983092 NJK983092 NTG983092 ODC983092 OMY983092 OWU983092 PGQ983092 PQM983092 QAI983092 QKE983092 QUA983092 RDW983092 RNS983092 RXO983092 SHK983092 SRG983092 TBC983092 TKY983092 TUU983092 UEQ983092 UOM983092 UYI983092 VIE983092 VSA983092 WBW983092 WLS983092 WVO983092">
      <formula1>0.08</formula1>
    </dataValidation>
  </dataValidations>
  <pageMargins left="0.70866141732283472" right="0.70866141732283472" top="0.74803149606299213" bottom="0.74803149606299213" header="0.31496062992125984" footer="0.31496062992125984"/>
  <pageSetup paperSize="9" scale="61"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N51"/>
  <sheetViews>
    <sheetView topLeftCell="A4" workbookViewId="0">
      <selection activeCell="K47" sqref="K47"/>
    </sheetView>
  </sheetViews>
  <sheetFormatPr defaultColWidth="9" defaultRowHeight="12"/>
  <cols>
    <col min="1" max="12" width="10.28515625" style="3" customWidth="1"/>
    <col min="13" max="13" width="12.85546875" style="3" customWidth="1"/>
    <col min="14" max="14" width="37.85546875" style="3" customWidth="1"/>
    <col min="15" max="256" width="9.140625" style="3"/>
    <col min="257" max="268" width="10.28515625" style="3" customWidth="1"/>
    <col min="269" max="269" width="12.85546875" style="3" customWidth="1"/>
    <col min="270" max="270" width="37.85546875" style="3" customWidth="1"/>
    <col min="271" max="512" width="9.140625" style="3"/>
    <col min="513" max="524" width="10.28515625" style="3" customWidth="1"/>
    <col min="525" max="525" width="12.85546875" style="3" customWidth="1"/>
    <col min="526" max="526" width="37.85546875" style="3" customWidth="1"/>
    <col min="527" max="768" width="9.140625" style="3"/>
    <col min="769" max="780" width="10.28515625" style="3" customWidth="1"/>
    <col min="781" max="781" width="12.85546875" style="3" customWidth="1"/>
    <col min="782" max="782" width="37.85546875" style="3" customWidth="1"/>
    <col min="783" max="1024" width="9.140625" style="3"/>
    <col min="1025" max="1036" width="10.28515625" style="3" customWidth="1"/>
    <col min="1037" max="1037" width="12.85546875" style="3" customWidth="1"/>
    <col min="1038" max="1038" width="37.85546875" style="3" customWidth="1"/>
    <col min="1039" max="1280" width="9.140625" style="3"/>
    <col min="1281" max="1292" width="10.28515625" style="3" customWidth="1"/>
    <col min="1293" max="1293" width="12.85546875" style="3" customWidth="1"/>
    <col min="1294" max="1294" width="37.85546875" style="3" customWidth="1"/>
    <col min="1295" max="1536" width="9.140625" style="3"/>
    <col min="1537" max="1548" width="10.28515625" style="3" customWidth="1"/>
    <col min="1549" max="1549" width="12.85546875" style="3" customWidth="1"/>
    <col min="1550" max="1550" width="37.85546875" style="3" customWidth="1"/>
    <col min="1551" max="1792" width="9.140625" style="3"/>
    <col min="1793" max="1804" width="10.28515625" style="3" customWidth="1"/>
    <col min="1805" max="1805" width="12.85546875" style="3" customWidth="1"/>
    <col min="1806" max="1806" width="37.85546875" style="3" customWidth="1"/>
    <col min="1807" max="2048" width="9.140625" style="3"/>
    <col min="2049" max="2060" width="10.28515625" style="3" customWidth="1"/>
    <col min="2061" max="2061" width="12.85546875" style="3" customWidth="1"/>
    <col min="2062" max="2062" width="37.85546875" style="3" customWidth="1"/>
    <col min="2063" max="2304" width="9.140625" style="3"/>
    <col min="2305" max="2316" width="10.28515625" style="3" customWidth="1"/>
    <col min="2317" max="2317" width="12.85546875" style="3" customWidth="1"/>
    <col min="2318" max="2318" width="37.85546875" style="3" customWidth="1"/>
    <col min="2319" max="2560" width="9.140625" style="3"/>
    <col min="2561" max="2572" width="10.28515625" style="3" customWidth="1"/>
    <col min="2573" max="2573" width="12.85546875" style="3" customWidth="1"/>
    <col min="2574" max="2574" width="37.85546875" style="3" customWidth="1"/>
    <col min="2575" max="2816" width="9.140625" style="3"/>
    <col min="2817" max="2828" width="10.28515625" style="3" customWidth="1"/>
    <col min="2829" max="2829" width="12.85546875" style="3" customWidth="1"/>
    <col min="2830" max="2830" width="37.85546875" style="3" customWidth="1"/>
    <col min="2831" max="3072" width="9.140625" style="3"/>
    <col min="3073" max="3084" width="10.28515625" style="3" customWidth="1"/>
    <col min="3085" max="3085" width="12.85546875" style="3" customWidth="1"/>
    <col min="3086" max="3086" width="37.85546875" style="3" customWidth="1"/>
    <col min="3087" max="3328" width="9.140625" style="3"/>
    <col min="3329" max="3340" width="10.28515625" style="3" customWidth="1"/>
    <col min="3341" max="3341" width="12.85546875" style="3" customWidth="1"/>
    <col min="3342" max="3342" width="37.85546875" style="3" customWidth="1"/>
    <col min="3343" max="3584" width="9.140625" style="3"/>
    <col min="3585" max="3596" width="10.28515625" style="3" customWidth="1"/>
    <col min="3597" max="3597" width="12.85546875" style="3" customWidth="1"/>
    <col min="3598" max="3598" width="37.85546875" style="3" customWidth="1"/>
    <col min="3599" max="3840" width="9.140625" style="3"/>
    <col min="3841" max="3852" width="10.28515625" style="3" customWidth="1"/>
    <col min="3853" max="3853" width="12.85546875" style="3" customWidth="1"/>
    <col min="3854" max="3854" width="37.85546875" style="3" customWidth="1"/>
    <col min="3855" max="4096" width="9.140625" style="3"/>
    <col min="4097" max="4108" width="10.28515625" style="3" customWidth="1"/>
    <col min="4109" max="4109" width="12.85546875" style="3" customWidth="1"/>
    <col min="4110" max="4110" width="37.85546875" style="3" customWidth="1"/>
    <col min="4111" max="4352" width="9.140625" style="3"/>
    <col min="4353" max="4364" width="10.28515625" style="3" customWidth="1"/>
    <col min="4365" max="4365" width="12.85546875" style="3" customWidth="1"/>
    <col min="4366" max="4366" width="37.85546875" style="3" customWidth="1"/>
    <col min="4367" max="4608" width="9.140625" style="3"/>
    <col min="4609" max="4620" width="10.28515625" style="3" customWidth="1"/>
    <col min="4621" max="4621" width="12.85546875" style="3" customWidth="1"/>
    <col min="4622" max="4622" width="37.85546875" style="3" customWidth="1"/>
    <col min="4623" max="4864" width="9.140625" style="3"/>
    <col min="4865" max="4876" width="10.28515625" style="3" customWidth="1"/>
    <col min="4877" max="4877" width="12.85546875" style="3" customWidth="1"/>
    <col min="4878" max="4878" width="37.85546875" style="3" customWidth="1"/>
    <col min="4879" max="5120" width="9.140625" style="3"/>
    <col min="5121" max="5132" width="10.28515625" style="3" customWidth="1"/>
    <col min="5133" max="5133" width="12.85546875" style="3" customWidth="1"/>
    <col min="5134" max="5134" width="37.85546875" style="3" customWidth="1"/>
    <col min="5135" max="5376" width="9.140625" style="3"/>
    <col min="5377" max="5388" width="10.28515625" style="3" customWidth="1"/>
    <col min="5389" max="5389" width="12.85546875" style="3" customWidth="1"/>
    <col min="5390" max="5390" width="37.85546875" style="3" customWidth="1"/>
    <col min="5391" max="5632" width="9.140625" style="3"/>
    <col min="5633" max="5644" width="10.28515625" style="3" customWidth="1"/>
    <col min="5645" max="5645" width="12.85546875" style="3" customWidth="1"/>
    <col min="5646" max="5646" width="37.85546875" style="3" customWidth="1"/>
    <col min="5647" max="5888" width="9.140625" style="3"/>
    <col min="5889" max="5900" width="10.28515625" style="3" customWidth="1"/>
    <col min="5901" max="5901" width="12.85546875" style="3" customWidth="1"/>
    <col min="5902" max="5902" width="37.85546875" style="3" customWidth="1"/>
    <col min="5903" max="6144" width="9.140625" style="3"/>
    <col min="6145" max="6156" width="10.28515625" style="3" customWidth="1"/>
    <col min="6157" max="6157" width="12.85546875" style="3" customWidth="1"/>
    <col min="6158" max="6158" width="37.85546875" style="3" customWidth="1"/>
    <col min="6159" max="6400" width="9.140625" style="3"/>
    <col min="6401" max="6412" width="10.28515625" style="3" customWidth="1"/>
    <col min="6413" max="6413" width="12.85546875" style="3" customWidth="1"/>
    <col min="6414" max="6414" width="37.85546875" style="3" customWidth="1"/>
    <col min="6415" max="6656" width="9.140625" style="3"/>
    <col min="6657" max="6668" width="10.28515625" style="3" customWidth="1"/>
    <col min="6669" max="6669" width="12.85546875" style="3" customWidth="1"/>
    <col min="6670" max="6670" width="37.85546875" style="3" customWidth="1"/>
    <col min="6671" max="6912" width="9.140625" style="3"/>
    <col min="6913" max="6924" width="10.28515625" style="3" customWidth="1"/>
    <col min="6925" max="6925" width="12.85546875" style="3" customWidth="1"/>
    <col min="6926" max="6926" width="37.85546875" style="3" customWidth="1"/>
    <col min="6927" max="7168" width="9.140625" style="3"/>
    <col min="7169" max="7180" width="10.28515625" style="3" customWidth="1"/>
    <col min="7181" max="7181" width="12.85546875" style="3" customWidth="1"/>
    <col min="7182" max="7182" width="37.85546875" style="3" customWidth="1"/>
    <col min="7183" max="7424" width="9.140625" style="3"/>
    <col min="7425" max="7436" width="10.28515625" style="3" customWidth="1"/>
    <col min="7437" max="7437" width="12.85546875" style="3" customWidth="1"/>
    <col min="7438" max="7438" width="37.85546875" style="3" customWidth="1"/>
    <col min="7439" max="7680" width="9.140625" style="3"/>
    <col min="7681" max="7692" width="10.28515625" style="3" customWidth="1"/>
    <col min="7693" max="7693" width="12.85546875" style="3" customWidth="1"/>
    <col min="7694" max="7694" width="37.85546875" style="3" customWidth="1"/>
    <col min="7695" max="7936" width="9.140625" style="3"/>
    <col min="7937" max="7948" width="10.28515625" style="3" customWidth="1"/>
    <col min="7949" max="7949" width="12.85546875" style="3" customWidth="1"/>
    <col min="7950" max="7950" width="37.85546875" style="3" customWidth="1"/>
    <col min="7951" max="8192" width="9.140625" style="3"/>
    <col min="8193" max="8204" width="10.28515625" style="3" customWidth="1"/>
    <col min="8205" max="8205" width="12.85546875" style="3" customWidth="1"/>
    <col min="8206" max="8206" width="37.85546875" style="3" customWidth="1"/>
    <col min="8207" max="8448" width="9.140625" style="3"/>
    <col min="8449" max="8460" width="10.28515625" style="3" customWidth="1"/>
    <col min="8461" max="8461" width="12.85546875" style="3" customWidth="1"/>
    <col min="8462" max="8462" width="37.85546875" style="3" customWidth="1"/>
    <col min="8463" max="8704" width="9.140625" style="3"/>
    <col min="8705" max="8716" width="10.28515625" style="3" customWidth="1"/>
    <col min="8717" max="8717" width="12.85546875" style="3" customWidth="1"/>
    <col min="8718" max="8718" width="37.85546875" style="3" customWidth="1"/>
    <col min="8719" max="8960" width="9.140625" style="3"/>
    <col min="8961" max="8972" width="10.28515625" style="3" customWidth="1"/>
    <col min="8973" max="8973" width="12.85546875" style="3" customWidth="1"/>
    <col min="8974" max="8974" width="37.85546875" style="3" customWidth="1"/>
    <col min="8975" max="9216" width="9.140625" style="3"/>
    <col min="9217" max="9228" width="10.28515625" style="3" customWidth="1"/>
    <col min="9229" max="9229" width="12.85546875" style="3" customWidth="1"/>
    <col min="9230" max="9230" width="37.85546875" style="3" customWidth="1"/>
    <col min="9231" max="9472" width="9.140625" style="3"/>
    <col min="9473" max="9484" width="10.28515625" style="3" customWidth="1"/>
    <col min="9485" max="9485" width="12.85546875" style="3" customWidth="1"/>
    <col min="9486" max="9486" width="37.85546875" style="3" customWidth="1"/>
    <col min="9487" max="9728" width="9.140625" style="3"/>
    <col min="9729" max="9740" width="10.28515625" style="3" customWidth="1"/>
    <col min="9741" max="9741" width="12.85546875" style="3" customWidth="1"/>
    <col min="9742" max="9742" width="37.85546875" style="3" customWidth="1"/>
    <col min="9743" max="9984" width="9.140625" style="3"/>
    <col min="9985" max="9996" width="10.28515625" style="3" customWidth="1"/>
    <col min="9997" max="9997" width="12.85546875" style="3" customWidth="1"/>
    <col min="9998" max="9998" width="37.85546875" style="3" customWidth="1"/>
    <col min="9999" max="10240" width="9.140625" style="3"/>
    <col min="10241" max="10252" width="10.28515625" style="3" customWidth="1"/>
    <col min="10253" max="10253" width="12.85546875" style="3" customWidth="1"/>
    <col min="10254" max="10254" width="37.85546875" style="3" customWidth="1"/>
    <col min="10255" max="10496" width="9.140625" style="3"/>
    <col min="10497" max="10508" width="10.28515625" style="3" customWidth="1"/>
    <col min="10509" max="10509" width="12.85546875" style="3" customWidth="1"/>
    <col min="10510" max="10510" width="37.85546875" style="3" customWidth="1"/>
    <col min="10511" max="10752" width="9.140625" style="3"/>
    <col min="10753" max="10764" width="10.28515625" style="3" customWidth="1"/>
    <col min="10765" max="10765" width="12.85546875" style="3" customWidth="1"/>
    <col min="10766" max="10766" width="37.85546875" style="3" customWidth="1"/>
    <col min="10767" max="11008" width="9.140625" style="3"/>
    <col min="11009" max="11020" width="10.28515625" style="3" customWidth="1"/>
    <col min="11021" max="11021" width="12.85546875" style="3" customWidth="1"/>
    <col min="11022" max="11022" width="37.85546875" style="3" customWidth="1"/>
    <col min="11023" max="11264" width="9.140625" style="3"/>
    <col min="11265" max="11276" width="10.28515625" style="3" customWidth="1"/>
    <col min="11277" max="11277" width="12.85546875" style="3" customWidth="1"/>
    <col min="11278" max="11278" width="37.85546875" style="3" customWidth="1"/>
    <col min="11279" max="11520" width="9.140625" style="3"/>
    <col min="11521" max="11532" width="10.28515625" style="3" customWidth="1"/>
    <col min="11533" max="11533" width="12.85546875" style="3" customWidth="1"/>
    <col min="11534" max="11534" width="37.85546875" style="3" customWidth="1"/>
    <col min="11535" max="11776" width="9.140625" style="3"/>
    <col min="11777" max="11788" width="10.28515625" style="3" customWidth="1"/>
    <col min="11789" max="11789" width="12.85546875" style="3" customWidth="1"/>
    <col min="11790" max="11790" width="37.85546875" style="3" customWidth="1"/>
    <col min="11791" max="12032" width="9.140625" style="3"/>
    <col min="12033" max="12044" width="10.28515625" style="3" customWidth="1"/>
    <col min="12045" max="12045" width="12.85546875" style="3" customWidth="1"/>
    <col min="12046" max="12046" width="37.85546875" style="3" customWidth="1"/>
    <col min="12047" max="12288" width="9.140625" style="3"/>
    <col min="12289" max="12300" width="10.28515625" style="3" customWidth="1"/>
    <col min="12301" max="12301" width="12.85546875" style="3" customWidth="1"/>
    <col min="12302" max="12302" width="37.85546875" style="3" customWidth="1"/>
    <col min="12303" max="12544" width="9.140625" style="3"/>
    <col min="12545" max="12556" width="10.28515625" style="3" customWidth="1"/>
    <col min="12557" max="12557" width="12.85546875" style="3" customWidth="1"/>
    <col min="12558" max="12558" width="37.85546875" style="3" customWidth="1"/>
    <col min="12559" max="12800" width="9.140625" style="3"/>
    <col min="12801" max="12812" width="10.28515625" style="3" customWidth="1"/>
    <col min="12813" max="12813" width="12.85546875" style="3" customWidth="1"/>
    <col min="12814" max="12814" width="37.85546875" style="3" customWidth="1"/>
    <col min="12815" max="13056" width="9.140625" style="3"/>
    <col min="13057" max="13068" width="10.28515625" style="3" customWidth="1"/>
    <col min="13069" max="13069" width="12.85546875" style="3" customWidth="1"/>
    <col min="13070" max="13070" width="37.85546875" style="3" customWidth="1"/>
    <col min="13071" max="13312" width="9.140625" style="3"/>
    <col min="13313" max="13324" width="10.28515625" style="3" customWidth="1"/>
    <col min="13325" max="13325" width="12.85546875" style="3" customWidth="1"/>
    <col min="13326" max="13326" width="37.85546875" style="3" customWidth="1"/>
    <col min="13327" max="13568" width="9.140625" style="3"/>
    <col min="13569" max="13580" width="10.28515625" style="3" customWidth="1"/>
    <col min="13581" max="13581" width="12.85546875" style="3" customWidth="1"/>
    <col min="13582" max="13582" width="37.85546875" style="3" customWidth="1"/>
    <col min="13583" max="13824" width="9.140625" style="3"/>
    <col min="13825" max="13836" width="10.28515625" style="3" customWidth="1"/>
    <col min="13837" max="13837" width="12.85546875" style="3" customWidth="1"/>
    <col min="13838" max="13838" width="37.85546875" style="3" customWidth="1"/>
    <col min="13839" max="14080" width="9.140625" style="3"/>
    <col min="14081" max="14092" width="10.28515625" style="3" customWidth="1"/>
    <col min="14093" max="14093" width="12.85546875" style="3" customWidth="1"/>
    <col min="14094" max="14094" width="37.85546875" style="3" customWidth="1"/>
    <col min="14095" max="14336" width="9.140625" style="3"/>
    <col min="14337" max="14348" width="10.28515625" style="3" customWidth="1"/>
    <col min="14349" max="14349" width="12.85546875" style="3" customWidth="1"/>
    <col min="14350" max="14350" width="37.85546875" style="3" customWidth="1"/>
    <col min="14351" max="14592" width="9.140625" style="3"/>
    <col min="14593" max="14604" width="10.28515625" style="3" customWidth="1"/>
    <col min="14605" max="14605" width="12.85546875" style="3" customWidth="1"/>
    <col min="14606" max="14606" width="37.85546875" style="3" customWidth="1"/>
    <col min="14607" max="14848" width="9.140625" style="3"/>
    <col min="14849" max="14860" width="10.28515625" style="3" customWidth="1"/>
    <col min="14861" max="14861" width="12.85546875" style="3" customWidth="1"/>
    <col min="14862" max="14862" width="37.85546875" style="3" customWidth="1"/>
    <col min="14863" max="15104" width="9.140625" style="3"/>
    <col min="15105" max="15116" width="10.28515625" style="3" customWidth="1"/>
    <col min="15117" max="15117" width="12.85546875" style="3" customWidth="1"/>
    <col min="15118" max="15118" width="37.85546875" style="3" customWidth="1"/>
    <col min="15119" max="15360" width="9.140625" style="3"/>
    <col min="15361" max="15372" width="10.28515625" style="3" customWidth="1"/>
    <col min="15373" max="15373" width="12.85546875" style="3" customWidth="1"/>
    <col min="15374" max="15374" width="37.85546875" style="3" customWidth="1"/>
    <col min="15375" max="15616" width="9.140625" style="3"/>
    <col min="15617" max="15628" width="10.28515625" style="3" customWidth="1"/>
    <col min="15629" max="15629" width="12.85546875" style="3" customWidth="1"/>
    <col min="15630" max="15630" width="37.85546875" style="3" customWidth="1"/>
    <col min="15631" max="15872" width="9.140625" style="3"/>
    <col min="15873" max="15884" width="10.28515625" style="3" customWidth="1"/>
    <col min="15885" max="15885" width="12.85546875" style="3" customWidth="1"/>
    <col min="15886" max="15886" width="37.85546875" style="3" customWidth="1"/>
    <col min="15887" max="16128" width="9.140625" style="3"/>
    <col min="16129" max="16140" width="10.28515625" style="3" customWidth="1"/>
    <col min="16141" max="16141" width="12.85546875" style="3" customWidth="1"/>
    <col min="16142" max="16142" width="37.85546875" style="3" customWidth="1"/>
    <col min="16143" max="16384" width="9.140625" style="3"/>
  </cols>
  <sheetData>
    <row r="2" spans="2:6">
      <c r="C2" s="4" t="s">
        <v>132</v>
      </c>
      <c r="D2" s="4"/>
      <c r="E2" s="4"/>
    </row>
    <row r="3" spans="2:6">
      <c r="C3" s="4"/>
      <c r="D3" s="4"/>
      <c r="E3" s="4"/>
    </row>
    <row r="5" spans="2:6" s="1" customFormat="1" ht="12.75">
      <c r="B5" s="5"/>
      <c r="C5" s="6" t="s">
        <v>133</v>
      </c>
      <c r="D5" s="6"/>
      <c r="E5" s="6"/>
      <c r="F5" s="6"/>
    </row>
    <row r="6" spans="2:6" s="1" customFormat="1" ht="12.75">
      <c r="B6" s="7"/>
      <c r="C6" s="8"/>
      <c r="D6" s="9" t="s">
        <v>134</v>
      </c>
      <c r="E6" s="9"/>
    </row>
    <row r="7" spans="2:6" s="2" customFormat="1" ht="12.75">
      <c r="B7" s="5"/>
      <c r="C7" s="8"/>
      <c r="D7" s="9" t="s">
        <v>135</v>
      </c>
      <c r="E7" s="9"/>
    </row>
    <row r="8" spans="2:6" s="2" customFormat="1" ht="12.75">
      <c r="B8" s="5"/>
      <c r="C8" s="8"/>
      <c r="D8" s="9" t="s">
        <v>136</v>
      </c>
      <c r="E8" s="9"/>
    </row>
    <row r="9" spans="2:6" s="2" customFormat="1" ht="12.75">
      <c r="B9" s="5"/>
      <c r="C9" s="8"/>
      <c r="D9" s="9" t="s">
        <v>137</v>
      </c>
      <c r="E9" s="9"/>
    </row>
    <row r="10" spans="2:6" ht="12.75">
      <c r="C10" s="8"/>
      <c r="D10" s="3" t="s">
        <v>138</v>
      </c>
    </row>
    <row r="11" spans="2:6" ht="12.75">
      <c r="C11" s="8"/>
      <c r="D11" s="3" t="s">
        <v>139</v>
      </c>
    </row>
    <row r="12" spans="2:6" ht="12.75">
      <c r="C12" s="8"/>
      <c r="D12" s="3" t="s">
        <v>140</v>
      </c>
    </row>
    <row r="13" spans="2:6" ht="12.75">
      <c r="C13" s="8"/>
      <c r="D13" s="3" t="s">
        <v>141</v>
      </c>
    </row>
    <row r="15" spans="2:6" s="1" customFormat="1" ht="12.75">
      <c r="B15" s="7"/>
      <c r="C15" s="6" t="s">
        <v>142</v>
      </c>
      <c r="D15" s="6"/>
      <c r="E15" s="6"/>
    </row>
    <row r="16" spans="2:6" s="2" customFormat="1" ht="12.75">
      <c r="B16" s="5"/>
      <c r="C16" s="5"/>
      <c r="D16" s="10" t="s">
        <v>143</v>
      </c>
      <c r="E16" s="10"/>
      <c r="F16" s="10" t="s">
        <v>144</v>
      </c>
    </row>
    <row r="17" spans="2:14" s="2" customFormat="1" ht="12.75">
      <c r="B17" s="5"/>
      <c r="C17" s="5"/>
      <c r="D17" s="10" t="s">
        <v>145</v>
      </c>
      <c r="E17" s="10"/>
      <c r="F17" s="10" t="s">
        <v>146</v>
      </c>
    </row>
    <row r="18" spans="2:14" s="2" customFormat="1" ht="12.75">
      <c r="B18" s="5"/>
      <c r="C18" s="5"/>
      <c r="D18" s="10" t="s">
        <v>147</v>
      </c>
      <c r="E18" s="10"/>
      <c r="F18" s="9" t="s">
        <v>148</v>
      </c>
    </row>
    <row r="19" spans="2:14" s="2" customFormat="1" ht="12.75">
      <c r="B19" s="5"/>
      <c r="C19" s="5"/>
      <c r="D19" s="10" t="s">
        <v>149</v>
      </c>
      <c r="E19" s="10"/>
      <c r="F19" s="11" t="s">
        <v>150</v>
      </c>
    </row>
    <row r="20" spans="2:14" s="2" customFormat="1" ht="12.75">
      <c r="B20" s="5"/>
      <c r="C20" s="5"/>
      <c r="D20" s="10" t="s">
        <v>151</v>
      </c>
      <c r="E20" s="10"/>
      <c r="F20" s="12" t="s">
        <v>152</v>
      </c>
    </row>
    <row r="21" spans="2:14" s="2" customFormat="1" ht="12.75">
      <c r="B21" s="5"/>
      <c r="C21" s="5"/>
      <c r="D21" s="10" t="s">
        <v>153</v>
      </c>
      <c r="E21" s="10"/>
      <c r="F21" s="12" t="s">
        <v>154</v>
      </c>
    </row>
    <row r="22" spans="2:14" s="2" customFormat="1" ht="12.75">
      <c r="B22" s="5"/>
      <c r="C22" s="5"/>
      <c r="D22" s="10" t="s">
        <v>155</v>
      </c>
      <c r="E22" s="10"/>
      <c r="F22" s="12" t="s">
        <v>156</v>
      </c>
    </row>
    <row r="24" spans="2:14" ht="12.75">
      <c r="C24" s="6" t="s">
        <v>157</v>
      </c>
      <c r="D24" s="6"/>
      <c r="E24" s="6"/>
    </row>
    <row r="25" spans="2:14">
      <c r="C25" s="275" t="s">
        <v>158</v>
      </c>
      <c r="D25" s="276"/>
      <c r="E25" s="275" t="s">
        <v>159</v>
      </c>
      <c r="F25" s="276"/>
      <c r="G25" s="266" t="s">
        <v>160</v>
      </c>
      <c r="H25" s="266"/>
      <c r="I25" s="266"/>
      <c r="J25" s="267" t="s">
        <v>161</v>
      </c>
      <c r="K25" s="267"/>
      <c r="L25" s="267"/>
      <c r="M25" s="267"/>
      <c r="N25" s="272" t="s">
        <v>34</v>
      </c>
    </row>
    <row r="26" spans="2:14" ht="14.25" customHeight="1">
      <c r="C26" s="277"/>
      <c r="D26" s="278"/>
      <c r="E26" s="277"/>
      <c r="F26" s="278"/>
      <c r="G26" s="13" t="s">
        <v>162</v>
      </c>
      <c r="H26" s="13" t="s">
        <v>163</v>
      </c>
      <c r="I26" s="13" t="s">
        <v>164</v>
      </c>
      <c r="J26" s="270" t="s">
        <v>165</v>
      </c>
      <c r="K26" s="270" t="s">
        <v>166</v>
      </c>
      <c r="L26" s="270" t="s">
        <v>76</v>
      </c>
      <c r="M26" s="271" t="s">
        <v>167</v>
      </c>
      <c r="N26" s="273"/>
    </row>
    <row r="27" spans="2:14">
      <c r="C27" s="279"/>
      <c r="D27" s="280"/>
      <c r="E27" s="279"/>
      <c r="F27" s="280"/>
      <c r="G27" s="13"/>
      <c r="H27" s="13"/>
      <c r="I27" s="13"/>
      <c r="J27" s="270"/>
      <c r="K27" s="270"/>
      <c r="L27" s="270"/>
      <c r="M27" s="271"/>
      <c r="N27" s="274"/>
    </row>
    <row r="28" spans="2:14">
      <c r="C28" s="268" t="s">
        <v>168</v>
      </c>
      <c r="D28" s="269"/>
      <c r="E28" s="268"/>
      <c r="F28" s="269"/>
      <c r="G28" s="14"/>
      <c r="H28" s="14"/>
      <c r="I28" s="14"/>
      <c r="J28" s="15"/>
      <c r="K28" s="15"/>
      <c r="L28" s="15"/>
      <c r="M28" s="16">
        <f t="shared" ref="M28" si="0">(K28+J28)/168*L28</f>
        <v>0</v>
      </c>
      <c r="N28" s="14"/>
    </row>
    <row r="29" spans="2:14">
      <c r="C29" s="268" t="s">
        <v>169</v>
      </c>
      <c r="D29" s="269"/>
      <c r="E29" s="268"/>
      <c r="F29" s="269"/>
      <c r="G29" s="14"/>
      <c r="H29" s="14"/>
      <c r="I29" s="14"/>
      <c r="J29" s="15"/>
      <c r="K29" s="15"/>
      <c r="L29" s="15"/>
      <c r="M29" s="16"/>
      <c r="N29" s="14"/>
    </row>
    <row r="30" spans="2:14">
      <c r="C30" s="268" t="s">
        <v>170</v>
      </c>
      <c r="D30" s="269"/>
      <c r="E30" s="268"/>
      <c r="F30" s="269"/>
      <c r="G30" s="14"/>
      <c r="H30" s="14"/>
      <c r="I30" s="14"/>
      <c r="J30" s="15"/>
      <c r="K30" s="15"/>
      <c r="L30" s="15">
        <v>15</v>
      </c>
      <c r="M30" s="16">
        <f t="shared" ref="M30" si="1">(K30+J30)/168*L30</f>
        <v>0</v>
      </c>
      <c r="N30" s="17" t="s">
        <v>171</v>
      </c>
    </row>
    <row r="31" spans="2:14">
      <c r="C31" s="268" t="s">
        <v>172</v>
      </c>
      <c r="D31" s="269"/>
      <c r="E31" s="268"/>
      <c r="F31" s="269"/>
      <c r="G31" s="14"/>
      <c r="H31" s="14"/>
      <c r="I31" s="14"/>
      <c r="J31" s="15"/>
      <c r="K31" s="15"/>
      <c r="L31" s="15">
        <v>1</v>
      </c>
      <c r="M31" s="16">
        <f>(K31+J31)/168*L31</f>
        <v>0</v>
      </c>
      <c r="N31" s="17" t="s">
        <v>173</v>
      </c>
    </row>
    <row r="32" spans="2:14">
      <c r="C32" s="268" t="s">
        <v>174</v>
      </c>
      <c r="D32" s="269"/>
      <c r="E32" s="268"/>
      <c r="F32" s="269"/>
      <c r="G32" s="14"/>
      <c r="H32" s="14"/>
      <c r="I32" s="14"/>
      <c r="J32" s="15"/>
      <c r="K32" s="15"/>
      <c r="L32" s="15">
        <v>0</v>
      </c>
      <c r="M32" s="16">
        <f>(K32+J32)/168*L32</f>
        <v>0</v>
      </c>
      <c r="N32" s="14"/>
    </row>
    <row r="33" spans="3:14">
      <c r="C33" s="268" t="s">
        <v>175</v>
      </c>
      <c r="D33" s="269"/>
      <c r="E33" s="268"/>
      <c r="F33" s="269"/>
      <c r="G33" s="14"/>
      <c r="H33" s="14"/>
      <c r="I33" s="14"/>
      <c r="J33" s="15"/>
      <c r="K33" s="15"/>
      <c r="L33" s="15"/>
      <c r="M33" s="16"/>
      <c r="N33" s="14"/>
    </row>
    <row r="34" spans="3:14">
      <c r="C34" s="268" t="s">
        <v>176</v>
      </c>
      <c r="D34" s="269"/>
      <c r="E34" s="268"/>
      <c r="F34" s="269"/>
      <c r="G34" s="14"/>
      <c r="H34" s="14"/>
      <c r="I34" s="14"/>
      <c r="J34" s="15"/>
      <c r="K34" s="15"/>
      <c r="L34" s="15">
        <v>2</v>
      </c>
      <c r="M34" s="16">
        <f t="shared" ref="M34" si="2">(K34+J34)/168*L34</f>
        <v>0</v>
      </c>
      <c r="N34" s="14"/>
    </row>
    <row r="35" spans="3:14">
      <c r="C35" s="268" t="s">
        <v>177</v>
      </c>
      <c r="D35" s="269"/>
      <c r="E35" s="268"/>
      <c r="F35" s="269"/>
      <c r="G35" s="14"/>
      <c r="H35" s="14"/>
      <c r="I35" s="14"/>
      <c r="J35" s="15"/>
      <c r="K35" s="15"/>
      <c r="L35" s="15">
        <v>1</v>
      </c>
      <c r="M35" s="16">
        <f>(K35+J35)/168*L35</f>
        <v>0</v>
      </c>
      <c r="N35" s="14"/>
    </row>
    <row r="36" spans="3:14">
      <c r="C36" s="268" t="s">
        <v>178</v>
      </c>
      <c r="D36" s="269"/>
      <c r="E36" s="268"/>
      <c r="F36" s="269"/>
      <c r="G36" s="14"/>
      <c r="H36" s="14"/>
      <c r="I36" s="14"/>
      <c r="J36" s="15"/>
      <c r="K36" s="15"/>
      <c r="L36" s="15">
        <v>0</v>
      </c>
      <c r="M36" s="16">
        <f>(K36+J36)/168*L36</f>
        <v>0</v>
      </c>
      <c r="N36" s="14"/>
    </row>
    <row r="37" spans="3:14">
      <c r="C37" s="268" t="s">
        <v>179</v>
      </c>
      <c r="D37" s="269"/>
      <c r="E37" s="268"/>
      <c r="F37" s="269"/>
      <c r="G37" s="14"/>
      <c r="H37" s="14"/>
      <c r="I37" s="14"/>
      <c r="J37" s="15"/>
      <c r="K37" s="15"/>
      <c r="L37" s="15">
        <v>1</v>
      </c>
      <c r="M37" s="16">
        <f>(K37+J37)/168*L37</f>
        <v>0</v>
      </c>
      <c r="N37" s="14"/>
    </row>
    <row r="38" spans="3:14">
      <c r="C38" s="268" t="s">
        <v>180</v>
      </c>
      <c r="D38" s="269"/>
      <c r="E38" s="268"/>
      <c r="F38" s="269"/>
      <c r="G38" s="14"/>
      <c r="H38" s="14"/>
      <c r="I38" s="14"/>
      <c r="J38" s="15"/>
      <c r="K38" s="15"/>
      <c r="L38" s="15">
        <v>0</v>
      </c>
      <c r="M38" s="16">
        <f>(K38+J38)/168*L38</f>
        <v>0</v>
      </c>
      <c r="N38" s="14"/>
    </row>
    <row r="39" spans="3:14">
      <c r="C39" s="268" t="s">
        <v>181</v>
      </c>
      <c r="D39" s="269"/>
      <c r="E39" s="268"/>
      <c r="F39" s="269"/>
      <c r="G39" s="14"/>
      <c r="H39" s="14"/>
      <c r="I39" s="14"/>
      <c r="J39" s="15"/>
      <c r="K39" s="15"/>
      <c r="L39" s="15"/>
      <c r="M39" s="16"/>
      <c r="N39" s="14"/>
    </row>
    <row r="40" spans="3:14">
      <c r="C40" s="268" t="s">
        <v>182</v>
      </c>
      <c r="D40" s="269"/>
      <c r="E40" s="268"/>
      <c r="F40" s="269"/>
      <c r="G40" s="14"/>
      <c r="H40" s="14"/>
      <c r="I40" s="14"/>
      <c r="J40" s="15"/>
      <c r="K40" s="15"/>
      <c r="L40" s="15">
        <v>4</v>
      </c>
      <c r="M40" s="16">
        <f>(K40+J40)/168*L40*1.2</f>
        <v>0</v>
      </c>
      <c r="N40" s="14" t="s">
        <v>183</v>
      </c>
    </row>
    <row r="41" spans="3:14">
      <c r="C41" s="268" t="s">
        <v>184</v>
      </c>
      <c r="D41" s="269"/>
      <c r="E41" s="268"/>
      <c r="F41" s="269"/>
      <c r="G41" s="14"/>
      <c r="H41" s="14"/>
      <c r="I41" s="14"/>
      <c r="J41" s="15"/>
      <c r="K41" s="15"/>
      <c r="L41" s="15">
        <v>0</v>
      </c>
      <c r="M41" s="16">
        <f t="shared" ref="M41" si="3">(K41+J41)/168*L41</f>
        <v>0</v>
      </c>
      <c r="N41" s="14"/>
    </row>
    <row r="42" spans="3:14">
      <c r="C42" s="268" t="s">
        <v>185</v>
      </c>
      <c r="D42" s="269"/>
      <c r="E42" s="268"/>
      <c r="F42" s="269"/>
      <c r="G42" s="14"/>
      <c r="H42" s="14"/>
      <c r="I42" s="14"/>
      <c r="J42" s="15"/>
      <c r="K42" s="15"/>
      <c r="L42" s="15"/>
      <c r="M42" s="16"/>
      <c r="N42" s="14"/>
    </row>
    <row r="43" spans="3:14">
      <c r="C43" s="268" t="s">
        <v>186</v>
      </c>
      <c r="D43" s="269"/>
      <c r="E43" s="268"/>
      <c r="F43" s="269"/>
      <c r="G43" s="14"/>
      <c r="H43" s="14"/>
      <c r="I43" s="14"/>
      <c r="J43" s="15"/>
      <c r="K43" s="15"/>
      <c r="L43" s="15">
        <v>0</v>
      </c>
      <c r="M43" s="16">
        <f t="shared" ref="M43" si="4">(K43+J43)/168*L43</f>
        <v>0</v>
      </c>
      <c r="N43" s="14"/>
    </row>
    <row r="44" spans="3:14">
      <c r="C44" s="268" t="s">
        <v>187</v>
      </c>
      <c r="D44" s="269"/>
      <c r="E44" s="268"/>
      <c r="F44" s="269"/>
      <c r="G44" s="14"/>
      <c r="H44" s="14"/>
      <c r="I44" s="14"/>
      <c r="J44" s="15"/>
      <c r="K44" s="15"/>
      <c r="L44" s="15">
        <v>0</v>
      </c>
      <c r="M44" s="16">
        <f>(K44+J44)/168*L44</f>
        <v>0</v>
      </c>
      <c r="N44" s="14"/>
    </row>
    <row r="45" spans="3:14">
      <c r="C45" s="268" t="s">
        <v>188</v>
      </c>
      <c r="D45" s="269"/>
      <c r="E45" s="268"/>
      <c r="F45" s="269"/>
      <c r="G45" s="14"/>
      <c r="H45" s="14"/>
      <c r="I45" s="14"/>
      <c r="J45" s="15"/>
      <c r="K45" s="15"/>
      <c r="L45" s="15">
        <v>0</v>
      </c>
      <c r="M45" s="16">
        <f>(K45+J45)/168*L45</f>
        <v>0</v>
      </c>
      <c r="N45" s="14" t="s">
        <v>189</v>
      </c>
    </row>
    <row r="46" spans="3:14">
      <c r="C46" s="268" t="s">
        <v>190</v>
      </c>
      <c r="D46" s="269"/>
      <c r="E46" s="268"/>
      <c r="F46" s="269"/>
      <c r="G46" s="14"/>
      <c r="H46" s="14"/>
      <c r="I46" s="14"/>
      <c r="J46" s="15"/>
      <c r="K46" s="15"/>
      <c r="L46" s="15"/>
      <c r="M46" s="16"/>
      <c r="N46" s="14"/>
    </row>
    <row r="47" spans="3:14" ht="14.25" customHeight="1">
      <c r="C47" s="268" t="s">
        <v>191</v>
      </c>
      <c r="D47" s="269"/>
      <c r="E47" s="268"/>
      <c r="F47" s="269"/>
      <c r="G47" s="14"/>
      <c r="H47" s="14"/>
      <c r="I47" s="14"/>
      <c r="J47" s="15"/>
      <c r="K47" s="15"/>
      <c r="L47" s="15">
        <v>0</v>
      </c>
      <c r="M47" s="16">
        <f>(K47+J47)/168*L47*1.2</f>
        <v>0</v>
      </c>
      <c r="N47" s="17" t="s">
        <v>192</v>
      </c>
    </row>
    <row r="48" spans="3:14" ht="14.25" customHeight="1">
      <c r="C48" s="268" t="s">
        <v>193</v>
      </c>
      <c r="D48" s="269"/>
      <c r="E48" s="268"/>
      <c r="F48" s="269"/>
      <c r="G48" s="14"/>
      <c r="H48" s="14"/>
      <c r="I48" s="14"/>
      <c r="J48" s="15"/>
      <c r="K48" s="15"/>
      <c r="L48" s="15">
        <v>0</v>
      </c>
      <c r="M48" s="16">
        <f>(K48+J48)/168*L48*1.2</f>
        <v>0</v>
      </c>
      <c r="N48" s="17" t="s">
        <v>194</v>
      </c>
    </row>
    <row r="49" spans="3:14">
      <c r="C49" s="268" t="s">
        <v>195</v>
      </c>
      <c r="D49" s="269"/>
      <c r="E49" s="268"/>
      <c r="F49" s="269"/>
      <c r="G49" s="14"/>
      <c r="H49" s="14"/>
      <c r="I49" s="14"/>
      <c r="J49" s="15"/>
      <c r="K49" s="15"/>
      <c r="L49" s="15">
        <v>0</v>
      </c>
      <c r="M49" s="16">
        <f>(K49+J49)/168*L49</f>
        <v>0</v>
      </c>
      <c r="N49" s="14" t="s">
        <v>196</v>
      </c>
    </row>
    <row r="50" spans="3:14">
      <c r="C50" s="268" t="s">
        <v>197</v>
      </c>
      <c r="D50" s="269"/>
      <c r="E50" s="268"/>
      <c r="F50" s="269"/>
      <c r="G50" s="14"/>
      <c r="H50" s="14"/>
      <c r="I50" s="14"/>
      <c r="J50" s="15"/>
      <c r="K50" s="15"/>
      <c r="L50" s="15">
        <v>0</v>
      </c>
      <c r="M50" s="16">
        <f>(K50+J50)/168*L50</f>
        <v>0</v>
      </c>
      <c r="N50" s="14" t="s">
        <v>198</v>
      </c>
    </row>
    <row r="51" spans="3:14">
      <c r="M51" s="3">
        <f>SUM(M28:M50)</f>
        <v>0</v>
      </c>
    </row>
  </sheetData>
  <mergeCells count="55">
    <mergeCell ref="N25:N27"/>
    <mergeCell ref="C25:D27"/>
    <mergeCell ref="E25:F27"/>
    <mergeCell ref="C48:D48"/>
    <mergeCell ref="E48:F48"/>
    <mergeCell ref="C42:D42"/>
    <mergeCell ref="E42:F42"/>
    <mergeCell ref="C43:D43"/>
    <mergeCell ref="E43:F43"/>
    <mergeCell ref="C44:D44"/>
    <mergeCell ref="E44:F44"/>
    <mergeCell ref="C39:D39"/>
    <mergeCell ref="E39:F39"/>
    <mergeCell ref="C40:D40"/>
    <mergeCell ref="E40:F40"/>
    <mergeCell ref="C41:D41"/>
    <mergeCell ref="C49:D49"/>
    <mergeCell ref="E49:F49"/>
    <mergeCell ref="C50:D50"/>
    <mergeCell ref="E50:F50"/>
    <mergeCell ref="C45:D45"/>
    <mergeCell ref="E45:F45"/>
    <mergeCell ref="C46:D46"/>
    <mergeCell ref="E46:F46"/>
    <mergeCell ref="C47:D47"/>
    <mergeCell ref="E47:F47"/>
    <mergeCell ref="E41:F41"/>
    <mergeCell ref="C36:D36"/>
    <mergeCell ref="E36:F36"/>
    <mergeCell ref="C37:D37"/>
    <mergeCell ref="E37:F37"/>
    <mergeCell ref="C38:D38"/>
    <mergeCell ref="E38:F38"/>
    <mergeCell ref="C33:D33"/>
    <mergeCell ref="E33:F33"/>
    <mergeCell ref="C34:D34"/>
    <mergeCell ref="E34:F34"/>
    <mergeCell ref="C35:D35"/>
    <mergeCell ref="E35:F35"/>
    <mergeCell ref="C30:D30"/>
    <mergeCell ref="E30:F30"/>
    <mergeCell ref="C31:D31"/>
    <mergeCell ref="E31:F31"/>
    <mergeCell ref="C32:D32"/>
    <mergeCell ref="E32:F32"/>
    <mergeCell ref="G25:I25"/>
    <mergeCell ref="J25:M25"/>
    <mergeCell ref="C28:D28"/>
    <mergeCell ref="E28:F28"/>
    <mergeCell ref="C29:D29"/>
    <mergeCell ref="E29:F29"/>
    <mergeCell ref="J26:J27"/>
    <mergeCell ref="K26:K27"/>
    <mergeCell ref="L26:L27"/>
    <mergeCell ref="M26:M27"/>
  </mergeCells>
  <phoneticPr fontId="21" type="noConversion"/>
  <pageMargins left="0.69930555555555596" right="0.69930555555555596" top="0.75" bottom="0.75" header="0.3" footer="0.3"/>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首页</vt:lpstr>
      <vt:lpstr>1.项目概况及结果会签</vt:lpstr>
      <vt:lpstr>2.工作量评估明细</vt:lpstr>
      <vt:lpstr>3.研发成本</vt:lpstr>
      <vt:lpstr>4.技术支持服务</vt:lpstr>
      <vt:lpstr>'3.研发成本'!Print_Area</vt:lpstr>
      <vt:lpstr>'2.工作量评估明细'!Print_Titles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陈吟靓20130329制定V1.0</dc:title>
  <dc:creator>chenyl</dc:creator>
  <cp:lastModifiedBy>zf</cp:lastModifiedBy>
  <cp:lastPrinted>2014-08-04T07:02:03Z</cp:lastPrinted>
  <dcterms:created xsi:type="dcterms:W3CDTF">2014-05-20T14:54:00Z</dcterms:created>
  <dcterms:modified xsi:type="dcterms:W3CDTF">2014-08-29T03:13:28Z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2052-9.1.0.4716</vt:lpwstr>
  </property>
</Properties>
</file>