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lanpepa/Documents/МЭИ/2023:2024/Финансовая математика/MathFinance/"/>
    </mc:Choice>
  </mc:AlternateContent>
  <xr:revisionPtr revIDLastSave="0" documentId="8_{CA11C9B3-2D5B-8C46-9566-952ACA085F11}" xr6:coauthVersionLast="47" xr6:coauthVersionMax="47" xr10:uidLastSave="{00000000-0000-0000-0000-000000000000}"/>
  <bookViews>
    <workbookView xWindow="0" yWindow="500" windowWidth="28800" windowHeight="16260" xr2:uid="{0A7BBE08-EF59-0C4B-80E5-8BFA86904E4C}"/>
  </bookViews>
  <sheets>
    <sheet name="Временная стоимость дене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D20" i="1"/>
  <c r="C22" i="1" s="1"/>
  <c r="C15" i="1"/>
  <c r="C13" i="1"/>
  <c r="C14" i="1" s="1"/>
  <c r="C16" i="1" s="1"/>
  <c r="C9" i="1"/>
  <c r="C8" i="1"/>
  <c r="D4" i="1"/>
  <c r="C20" i="1" l="1"/>
  <c r="C21" i="1"/>
  <c r="C23" i="1" l="1"/>
</calcChain>
</file>

<file path=xl/sharedStrings.xml><?xml version="1.0" encoding="utf-8"?>
<sst xmlns="http://schemas.openxmlformats.org/spreadsheetml/2006/main" count="33" uniqueCount="24">
  <si>
    <t>Инвестор купил акцию 6 лет назад по цене $10. Сейчас он продал ее за $50. Определить, какую доходность принесла ему эта инвестиция в процентах годовых.</t>
  </si>
  <si>
    <t>Проценты</t>
  </si>
  <si>
    <t>Финансы</t>
  </si>
  <si>
    <t>Задача</t>
  </si>
  <si>
    <t>Периоды промежуткициклы</t>
  </si>
  <si>
    <t>Комментарии Ход решения</t>
  </si>
  <si>
    <t>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</si>
  <si>
    <t>FV=PV*(1+I)^n</t>
  </si>
  <si>
    <t>(FV/PV)^(1/n)-1=I</t>
  </si>
  <si>
    <t>ОТВЕТ:</t>
  </si>
  <si>
    <t>FV=A*((1+r)^n-1)/r</t>
  </si>
  <si>
    <t>A=FV*r/((1+r)^n-1)</t>
  </si>
  <si>
    <t>ПЛТ(D5;E5-E6;;-C5)</t>
  </si>
  <si>
    <t> 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</si>
  <si>
    <t>PV=A*(1-(1+r)^(-n))/r</t>
  </si>
  <si>
    <t>A=(PV*r)/(1-(1+r)^(-n))</t>
  </si>
  <si>
    <t>Итоговые выплаты</t>
  </si>
  <si>
    <t>Переплата</t>
  </si>
  <si>
    <t>ПЛТ(D11/12;E11*12;-C11)</t>
  </si>
  <si>
    <t>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t>
  </si>
  <si>
    <t>Что выгодней: положить деньги на депозит под 11% годовых с ежемесячной капитализацией или на депозит под 11,5% с ежегодной капитализацией процентов?</t>
  </si>
  <si>
    <t>(1+I)^n</t>
  </si>
  <si>
    <t>(1+I/12)^(n*12)</t>
  </si>
  <si>
    <t>выгодней ежемесячная капитализация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</si>
</sst>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[$$-409]#,##0.00"/>
  </numFmts>
  <fonts count="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4"/>
      <color rgb="FF2C2D30"/>
      <name val="Helvetica Neue"/>
      <family val="2"/>
    </font>
    <font>
      <b/>
      <sz val="24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i/>
      <sz val="3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sz val="28"/>
      <color rgb="FF2C2D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4" fontId="5" fillId="0" borderId="0" xfId="0" applyNumberFormat="1" applyFont="1" applyAlignment="1">
      <alignment horizontal="center" vertical="center"/>
    </xf>
    <xf numFmtId="12" fontId="5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4" fontId="7" fillId="0" borderId="0" xfId="0" applyNumberFormat="1" applyFont="1"/>
    <xf numFmtId="10" fontId="7" fillId="0" borderId="0" xfId="1" applyNumberFormat="1" applyFont="1"/>
    <xf numFmtId="164" fontId="7" fillId="0" borderId="0" xfId="0" applyNumberFormat="1" applyFont="1"/>
    <xf numFmtId="165" fontId="7" fillId="0" borderId="0" xfId="0" applyNumberFormat="1" applyFont="1"/>
    <xf numFmtId="8" fontId="7" fillId="0" borderId="0" xfId="0" applyNumberFormat="1" applyFont="1"/>
    <xf numFmtId="8" fontId="5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3995-CCC9-C04E-84F6-0024C052F49A}">
  <dimension ref="A1:E29"/>
  <sheetViews>
    <sheetView tabSelected="1" topLeftCell="A19" zoomScale="50" zoomScaleNormal="93" workbookViewId="0">
      <selection activeCell="B31" sqref="B31"/>
    </sheetView>
  </sheetViews>
  <sheetFormatPr baseColWidth="10" defaultRowHeight="42" x14ac:dyDescent="0.5"/>
  <cols>
    <col min="1" max="1" width="142.83203125" style="6" customWidth="1"/>
    <col min="2" max="2" width="62" style="11" customWidth="1"/>
    <col min="3" max="3" width="91.5" style="12" customWidth="1"/>
    <col min="4" max="4" width="38.33203125" style="13" customWidth="1"/>
    <col min="5" max="5" width="34.5" style="10" customWidth="1"/>
  </cols>
  <sheetData>
    <row r="1" spans="1:5" s="2" customFormat="1" ht="129" customHeight="1" x14ac:dyDescent="0.2">
      <c r="A1" s="8" t="s">
        <v>3</v>
      </c>
      <c r="B1" s="3" t="s">
        <v>5</v>
      </c>
      <c r="C1" s="4" t="s">
        <v>2</v>
      </c>
      <c r="D1" s="5" t="s">
        <v>1</v>
      </c>
      <c r="E1" s="9" t="s">
        <v>4</v>
      </c>
    </row>
    <row r="2" spans="1:5" ht="164" customHeight="1" x14ac:dyDescent="0.5">
      <c r="A2" s="7" t="s">
        <v>0</v>
      </c>
      <c r="B2" s="11" t="s">
        <v>7</v>
      </c>
      <c r="C2" s="12">
        <v>10</v>
      </c>
      <c r="E2" s="10">
        <v>6</v>
      </c>
    </row>
    <row r="3" spans="1:5" ht="145" customHeight="1" x14ac:dyDescent="0.5">
      <c r="B3" s="11" t="s">
        <v>8</v>
      </c>
      <c r="C3" s="12">
        <v>50</v>
      </c>
    </row>
    <row r="4" spans="1:5" ht="146" customHeight="1" x14ac:dyDescent="0.5">
      <c r="A4" s="6" t="s">
        <v>9</v>
      </c>
      <c r="D4" s="13">
        <f>(C3/C2)^(1/E2)-1</f>
        <v>0.3076604860118306</v>
      </c>
    </row>
    <row r="5" spans="1:5" ht="352" customHeight="1" x14ac:dyDescent="0.5">
      <c r="A5" s="18" t="s">
        <v>6</v>
      </c>
      <c r="C5" s="14">
        <v>350000</v>
      </c>
      <c r="D5" s="13">
        <v>0.08</v>
      </c>
      <c r="E5" s="10">
        <v>60</v>
      </c>
    </row>
    <row r="6" spans="1:5" ht="145" customHeight="1" x14ac:dyDescent="0.5">
      <c r="B6" s="11" t="s">
        <v>7</v>
      </c>
      <c r="E6" s="10">
        <v>30</v>
      </c>
    </row>
    <row r="7" spans="1:5" ht="145" customHeight="1" x14ac:dyDescent="0.5">
      <c r="B7" s="11" t="s">
        <v>10</v>
      </c>
    </row>
    <row r="8" spans="1:5" ht="145" customHeight="1" x14ac:dyDescent="0.5">
      <c r="A8" s="6" t="s">
        <v>9</v>
      </c>
      <c r="B8" s="11" t="s">
        <v>11</v>
      </c>
      <c r="C8" s="15">
        <f>C5*D5/((1+D5)^(E5-E6)-1)</f>
        <v>3089.6016855452958</v>
      </c>
    </row>
    <row r="9" spans="1:5" ht="145" customHeight="1" x14ac:dyDescent="0.5">
      <c r="A9" s="6" t="s">
        <v>9</v>
      </c>
      <c r="B9" s="11" t="s">
        <v>12</v>
      </c>
      <c r="C9" s="16">
        <f>PMT(D5,E5-E6,,-C5)</f>
        <v>3089.6016855453004</v>
      </c>
    </row>
    <row r="10" spans="1:5" ht="145" customHeight="1" x14ac:dyDescent="0.5"/>
    <row r="11" spans="1:5" ht="242" customHeight="1" x14ac:dyDescent="0.5">
      <c r="A11" s="1" t="s">
        <v>13</v>
      </c>
      <c r="C11" s="12">
        <v>8000000</v>
      </c>
      <c r="D11" s="13">
        <v>0.1</v>
      </c>
      <c r="E11" s="10">
        <v>20</v>
      </c>
    </row>
    <row r="12" spans="1:5" ht="145" customHeight="1" x14ac:dyDescent="0.5">
      <c r="B12" s="11" t="s">
        <v>14</v>
      </c>
    </row>
    <row r="13" spans="1:5" ht="145" customHeight="1" x14ac:dyDescent="0.5">
      <c r="B13" s="11" t="s">
        <v>15</v>
      </c>
      <c r="C13" s="12">
        <f>(C11*D11/12)/(1-(1+D11/12)^(-E11*12))</f>
        <v>77201.731605920737</v>
      </c>
      <c r="E13" s="13"/>
    </row>
    <row r="14" spans="1:5" ht="145" customHeight="1" x14ac:dyDescent="0.5">
      <c r="B14" s="11" t="s">
        <v>16</v>
      </c>
      <c r="C14" s="16">
        <f>C13*E11*12</f>
        <v>18528415.585420974</v>
      </c>
    </row>
    <row r="15" spans="1:5" ht="145" customHeight="1" x14ac:dyDescent="0.5">
      <c r="B15" s="17" t="s">
        <v>18</v>
      </c>
      <c r="C15" s="16">
        <f>PMT(D11/12,E11*12,-C11)</f>
        <v>77201.731605920635</v>
      </c>
    </row>
    <row r="16" spans="1:5" ht="145" customHeight="1" x14ac:dyDescent="0.5">
      <c r="A16" s="6" t="s">
        <v>9</v>
      </c>
      <c r="B16" s="11" t="s">
        <v>17</v>
      </c>
      <c r="C16" s="16">
        <f>C14-C11</f>
        <v>10528415.585420974</v>
      </c>
    </row>
    <row r="17" spans="1:4" ht="370" customHeight="1" x14ac:dyDescent="0.5">
      <c r="A17" s="7" t="s">
        <v>19</v>
      </c>
      <c r="C17" s="12">
        <v>2000</v>
      </c>
      <c r="D17" s="13">
        <v>0.01</v>
      </c>
    </row>
    <row r="18" spans="1:4" x14ac:dyDescent="0.5">
      <c r="C18" s="12">
        <v>5000</v>
      </c>
      <c r="D18" s="13">
        <v>0.06</v>
      </c>
    </row>
    <row r="19" spans="1:4" x14ac:dyDescent="0.5">
      <c r="C19" s="12">
        <v>1000</v>
      </c>
      <c r="D19" s="13">
        <v>0.04</v>
      </c>
    </row>
    <row r="20" spans="1:4" x14ac:dyDescent="0.5">
      <c r="B20" s="11" t="s">
        <v>14</v>
      </c>
      <c r="C20" s="12">
        <f>(C17/D20)*(1-(1+D20)^(-1))</f>
        <v>1801.8018018017997</v>
      </c>
      <c r="D20" s="13">
        <f>SUM(D17:D19)</f>
        <v>0.10999999999999999</v>
      </c>
    </row>
    <row r="21" spans="1:4" x14ac:dyDescent="0.5">
      <c r="B21" s="11" t="s">
        <v>14</v>
      </c>
      <c r="C21" s="12">
        <f>(C18/D20)*(1-(1+D20)^(-1))</f>
        <v>4504.5045045044999</v>
      </c>
    </row>
    <row r="22" spans="1:4" x14ac:dyDescent="0.5">
      <c r="B22" s="11" t="s">
        <v>14</v>
      </c>
      <c r="C22" s="12">
        <f>(C19/D20)*(1-(1+D20)^(-1))</f>
        <v>900.90090090089984</v>
      </c>
    </row>
    <row r="23" spans="1:4" x14ac:dyDescent="0.5">
      <c r="A23" s="6" t="s">
        <v>9</v>
      </c>
      <c r="C23" s="12">
        <f>SUM(C20:C22)</f>
        <v>7207.2072072071996</v>
      </c>
    </row>
    <row r="25" spans="1:4" ht="124" x14ac:dyDescent="0.5">
      <c r="A25" s="7" t="s">
        <v>20</v>
      </c>
      <c r="D25" s="13">
        <v>0.11</v>
      </c>
    </row>
    <row r="26" spans="1:4" x14ac:dyDescent="0.5">
      <c r="B26" s="11" t="s">
        <v>21</v>
      </c>
      <c r="C26" s="12">
        <f>(1+D25)^1</f>
        <v>1.1100000000000001</v>
      </c>
      <c r="D26" s="13">
        <v>0.115</v>
      </c>
    </row>
    <row r="27" spans="1:4" x14ac:dyDescent="0.5">
      <c r="B27" s="11" t="s">
        <v>22</v>
      </c>
      <c r="C27" s="12">
        <f>(1+D26/12)^(12)</f>
        <v>1.1212593281380163</v>
      </c>
    </row>
    <row r="29" spans="1:4" x14ac:dyDescent="0.5">
      <c r="A29" s="6" t="s">
        <v>9</v>
      </c>
      <c r="C29" s="1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Временная стоимость денег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2023-08-02T16:24:01Z</dcterms:created>
  <dcterms:modified xsi:type="dcterms:W3CDTF">2023-09-19T19:40:17Z</dcterms:modified>
</cp:coreProperties>
</file>