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096708E5-1040-4264-9FF3-DFF167054E0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externalReferences>
    <externalReference r:id="rId2"/>
  </externalReference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K35" i="1" s="1"/>
  <c r="C35" i="1"/>
  <c r="B35" i="1"/>
  <c r="G34" i="1"/>
  <c r="K34" i="1" s="1"/>
  <c r="C34" i="1"/>
  <c r="B34" i="1"/>
  <c r="G33" i="1"/>
  <c r="K33" i="1" s="1"/>
  <c r="C33" i="1"/>
  <c r="B33" i="1"/>
  <c r="G32" i="1"/>
  <c r="K32" i="1" s="1"/>
  <c r="C32" i="1"/>
  <c r="B32" i="1"/>
  <c r="G31" i="1"/>
  <c r="K31" i="1" s="1"/>
  <c r="C31" i="1"/>
  <c r="B31" i="1"/>
  <c r="G30" i="1"/>
  <c r="K30" i="1" s="1"/>
  <c r="C30" i="1"/>
  <c r="B30" i="1"/>
  <c r="G29" i="1"/>
  <c r="K29" i="1" s="1"/>
  <c r="C29" i="1"/>
  <c r="B29" i="1"/>
  <c r="G28" i="1"/>
  <c r="K28" i="1" s="1"/>
  <c r="C28" i="1"/>
  <c r="B28" i="1"/>
  <c r="G27" i="1"/>
  <c r="K27" i="1" s="1"/>
  <c r="C27" i="1"/>
  <c r="B27" i="1"/>
  <c r="G26" i="1"/>
  <c r="K26" i="1" s="1"/>
  <c r="C26" i="1"/>
  <c r="B26" i="1"/>
  <c r="G25" i="1"/>
  <c r="K25" i="1" s="1"/>
  <c r="C25" i="1"/>
  <c r="B25" i="1"/>
  <c r="G24" i="1"/>
  <c r="K24" i="1" s="1"/>
  <c r="C24" i="1"/>
  <c r="B24" i="1"/>
  <c r="G23" i="1"/>
  <c r="K23" i="1" s="1"/>
  <c r="C23" i="1"/>
  <c r="B23" i="1"/>
  <c r="G22" i="1"/>
  <c r="K22" i="1" s="1"/>
  <c r="C22" i="1"/>
  <c r="B22" i="1"/>
  <c r="G21" i="1"/>
  <c r="K21" i="1" s="1"/>
  <c r="C21" i="1"/>
  <c r="B21" i="1"/>
  <c r="G20" i="1"/>
  <c r="K20" i="1" s="1"/>
  <c r="C20" i="1"/>
  <c r="B20" i="1"/>
  <c r="G19" i="1"/>
  <c r="K19" i="1" s="1"/>
  <c r="C19" i="1"/>
  <c r="B19" i="1"/>
  <c r="G18" i="1"/>
  <c r="K18" i="1" s="1"/>
  <c r="C18" i="1"/>
  <c r="B18" i="1"/>
  <c r="G17" i="1"/>
  <c r="K17" i="1" s="1"/>
  <c r="C17" i="1"/>
  <c r="B17" i="1"/>
  <c r="G16" i="1"/>
  <c r="K16" i="1" s="1"/>
  <c r="C16" i="1"/>
  <c r="B16" i="1"/>
  <c r="G15" i="1"/>
  <c r="K15" i="1" s="1"/>
  <c r="G14" i="1"/>
  <c r="K14" i="1" s="1"/>
  <c r="G13" i="1"/>
  <c r="K13" i="1" s="1"/>
  <c r="C13" i="1"/>
  <c r="B13" i="1"/>
  <c r="G12" i="1"/>
  <c r="K12" i="1" s="1"/>
  <c r="C12" i="1"/>
  <c r="B12" i="1"/>
  <c r="G11" i="1"/>
  <c r="K11" i="1" s="1"/>
  <c r="C11" i="1"/>
  <c r="B11" i="1"/>
  <c r="G10" i="1"/>
  <c r="K10" i="1" s="1"/>
  <c r="C10" i="1"/>
  <c r="B10" i="1"/>
  <c r="G9" i="1"/>
  <c r="K9" i="1" s="1"/>
  <c r="C9" i="1"/>
  <c r="B9" i="1"/>
  <c r="G8" i="1"/>
  <c r="K8" i="1" s="1"/>
  <c r="C8" i="1"/>
  <c r="B8" i="1"/>
  <c r="G7" i="1"/>
  <c r="K7" i="1" s="1"/>
  <c r="C7" i="1"/>
  <c r="B7" i="1"/>
  <c r="G6" i="1"/>
  <c r="K6" i="1" s="1"/>
  <c r="C6" i="1"/>
  <c r="B6" i="1"/>
  <c r="G5" i="1"/>
  <c r="K5" i="1" s="1"/>
  <c r="C5" i="1"/>
  <c r="B5" i="1"/>
  <c r="G4" i="1"/>
  <c r="K4" i="1" s="1"/>
  <c r="C4" i="1"/>
  <c r="B4" i="1"/>
</calcChain>
</file>

<file path=xl/sharedStrings.xml><?xml version="1.0" encoding="utf-8"?>
<sst xmlns="http://schemas.openxmlformats.org/spreadsheetml/2006/main" count="181" uniqueCount="73">
  <si>
    <t>Health</t>
  </si>
  <si>
    <t>Product-ID</t>
  </si>
  <si>
    <t>Impact category</t>
  </si>
  <si>
    <t>Impact sub-category</t>
  </si>
  <si>
    <t>Indicators</t>
  </si>
  <si>
    <t>Pesticides Type</t>
  </si>
  <si>
    <t>Unit</t>
  </si>
  <si>
    <t>Value</t>
  </si>
  <si>
    <t>Eco-cost (€/mg)</t>
  </si>
  <si>
    <t>Conventional</t>
  </si>
  <si>
    <t>Organic</t>
  </si>
  <si>
    <t>Ecocost (€/kg-coffee)</t>
  </si>
  <si>
    <t>MRL (Codex)</t>
  </si>
  <si>
    <t>MRL (EU)</t>
  </si>
  <si>
    <t>MRL (Japan)</t>
  </si>
  <si>
    <t>MRL (USA)</t>
  </si>
  <si>
    <t>MRL (Brazil)</t>
  </si>
  <si>
    <t>MRL (DRC)</t>
  </si>
  <si>
    <t>MRL (Ecuador)</t>
  </si>
  <si>
    <t>MRL (Ghana)</t>
  </si>
  <si>
    <t>MRL (Indonesia)</t>
  </si>
  <si>
    <t>MRL (Kenya)</t>
  </si>
  <si>
    <t>MRL (Rwanda)</t>
  </si>
  <si>
    <t>Reference</t>
  </si>
  <si>
    <t>cof-braz-ara-conv</t>
  </si>
  <si>
    <t>Aldicarb</t>
  </si>
  <si>
    <t>Insecticide, Acaricide, Nematicide</t>
  </si>
  <si>
    <t>mg/kg</t>
  </si>
  <si>
    <t>International Coffee Council, MRL; Ecocost (see bread, health sheet)</t>
  </si>
  <si>
    <t>Azoxystrobin</t>
  </si>
  <si>
    <t>Boscalid</t>
  </si>
  <si>
    <t>Fungicide</t>
  </si>
  <si>
    <t>Buprofezin</t>
  </si>
  <si>
    <t>Insecticide, Acaricide</t>
  </si>
  <si>
    <t>Carbendazim</t>
  </si>
  <si>
    <t>Fungicide, Metabolite</t>
  </si>
  <si>
    <t>Carbofuran</t>
  </si>
  <si>
    <t>Insecticide, Nematicide, Acaricide, Metabolite</t>
  </si>
  <si>
    <t>Chlorantraniliprole</t>
  </si>
  <si>
    <t>Insecticide</t>
  </si>
  <si>
    <t>Chlorpyrifos</t>
  </si>
  <si>
    <t>0.1
(EU)** /
0.05
(Japan)</t>
  </si>
  <si>
    <t>Clothianidin</t>
  </si>
  <si>
    <t>0.05 (EU)</t>
  </si>
  <si>
    <t>Cyantraniliprole</t>
  </si>
  <si>
    <t>Insecticide, Veterinary Treatment</t>
  </si>
  <si>
    <t>0.10 (EU)
/ 0.03
(Japan)**</t>
  </si>
  <si>
    <t>Cyproconazole</t>
  </si>
  <si>
    <t>Diquat</t>
  </si>
  <si>
    <t>Herbicide</t>
  </si>
  <si>
    <t>Disulfoton</t>
  </si>
  <si>
    <t>Endosulfan</t>
  </si>
  <si>
    <t>Fenpropathrin</t>
  </si>
  <si>
    <t>Flutriafol</t>
  </si>
  <si>
    <t>Glufosinate-Ammonium</t>
  </si>
  <si>
    <t>Haloxyfop</t>
  </si>
  <si>
    <t>Imidacloprid</t>
  </si>
  <si>
    <t>Insecticide, Veterinary treatment</t>
  </si>
  <si>
    <t>Permethrin</t>
  </si>
  <si>
    <t>Phorate</t>
  </si>
  <si>
    <t>Propiconazole</t>
  </si>
  <si>
    <t>Pyraclostrobin</t>
  </si>
  <si>
    <t>Saflufenacil</t>
  </si>
  <si>
    <t>Spirodiclofen</t>
  </si>
  <si>
    <t>Tebuconazole</t>
  </si>
  <si>
    <t>Terbufos</t>
  </si>
  <si>
    <t>Insecticide, Nematicide</t>
  </si>
  <si>
    <t>Thiamethoxam</t>
  </si>
  <si>
    <t>Triadimefon</t>
  </si>
  <si>
    <t>Triadimenol</t>
  </si>
  <si>
    <t>Cyhalothrin</t>
  </si>
  <si>
    <t>Cypermethrins</t>
  </si>
  <si>
    <t>Pesticides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</si>
</sst>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0_-;\-[$€-2]\ * #,##0.0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48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E56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EBCAE"/>
        <bgColor indexed="64"/>
      </patternFill>
    </fill>
    <fill>
      <patternFill patternType="solid">
        <fgColor rgb="FFEBE3DD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0" fillId="5" borderId="0" xfId="0" applyFill="1"/>
    <xf numFmtId="164" fontId="0" fillId="0" borderId="0" xfId="0" applyNumberFormat="1"/>
    <xf numFmtId="0" fontId="0" fillId="6" borderId="0" xfId="0" applyFill="1"/>
    <xf numFmtId="164" fontId="0" fillId="6" borderId="0" xfId="0" applyNumberFormat="1" applyFill="1"/>
    <xf numFmtId="3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flch-my.sharepoint.com/personal/gino_baudry_epfl_ch/Documents/01_Research/01_EPFL/10_TrueCost/05_Related-Projects/01_CoffeTruePricing/TCF-Coffee_Dashboard.xlsx" TargetMode="External"/><Relationship Id="rId1" Type="http://schemas.openxmlformats.org/officeDocument/2006/relationships/externalLinkPath" Target="https://epflch-my.sharepoint.com/personal/gino_baudry_epfl_ch/Documents/01_Research/01_EPFL/10_TrueCost/05_Related-Projects/01_CoffeTruePricing/TCF-Coffee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-Dashboard"/>
      <sheetName val="1-SalePoint"/>
      <sheetName val="2-BeverageList"/>
      <sheetName val="3-Recipes"/>
      <sheetName val="4-Impacts"/>
      <sheetName val="4-LCA"/>
      <sheetName val="4.1-LCA-Transport"/>
      <sheetName val="5-Biodiversity"/>
      <sheetName val="6-Livelihoods"/>
      <sheetName val="7.1-Health-Pesticides"/>
      <sheetName val="0.1-Parameters"/>
      <sheetName val="0.2-MonetizationFactors"/>
      <sheetName val="0.3-ImpactCategory"/>
      <sheetName val="10-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A4" t="str">
            <v>agricultural land occupation - ALOP</v>
          </cell>
          <cell r="B4" t="str">
            <v>Environment</v>
          </cell>
          <cell r="C4" t="str">
            <v>Land use and transformation</v>
          </cell>
        </row>
        <row r="5">
          <cell r="A5" t="str">
            <v>Aldicarb</v>
          </cell>
          <cell r="B5" t="str">
            <v>Health</v>
          </cell>
          <cell r="C5" t="str">
            <v>Pesticides</v>
          </cell>
        </row>
        <row r="6">
          <cell r="A6" t="str">
            <v>Azoxystrobin</v>
          </cell>
          <cell r="B6" t="str">
            <v>Health</v>
          </cell>
          <cell r="C6" t="str">
            <v>Pesticides</v>
          </cell>
        </row>
        <row r="7">
          <cell r="A7" t="str">
            <v>Boscalid</v>
          </cell>
          <cell r="B7" t="str">
            <v>Health</v>
          </cell>
          <cell r="C7" t="str">
            <v>Pesticides</v>
          </cell>
        </row>
        <row r="8">
          <cell r="A8" t="str">
            <v>Buprofezin</v>
          </cell>
          <cell r="B8" t="str">
            <v>Health</v>
          </cell>
          <cell r="C8" t="str">
            <v>Pesticides</v>
          </cell>
        </row>
        <row r="9">
          <cell r="A9" t="str">
            <v>Carbendazim</v>
          </cell>
          <cell r="B9" t="str">
            <v>Health</v>
          </cell>
          <cell r="C9" t="str">
            <v>Pesticides</v>
          </cell>
        </row>
        <row r="10">
          <cell r="A10" t="str">
            <v>Carbofuran</v>
          </cell>
          <cell r="B10" t="str">
            <v>Health</v>
          </cell>
          <cell r="C10" t="str">
            <v>Pesticides</v>
          </cell>
        </row>
        <row r="11">
          <cell r="A11" t="str">
            <v>Chlorantraniliprole</v>
          </cell>
          <cell r="B11" t="str">
            <v>Health</v>
          </cell>
          <cell r="C11" t="str">
            <v>Pesticides</v>
          </cell>
        </row>
        <row r="12">
          <cell r="A12" t="str">
            <v>Chlorpyrifos</v>
          </cell>
          <cell r="B12" t="str">
            <v>Health</v>
          </cell>
          <cell r="C12" t="str">
            <v>Pesticides</v>
          </cell>
        </row>
        <row r="13">
          <cell r="A13" t="str">
            <v>climate change - GWP100</v>
          </cell>
          <cell r="B13" t="str">
            <v>Environment</v>
          </cell>
          <cell r="C13" t="str">
            <v>Climate change</v>
          </cell>
        </row>
        <row r="14">
          <cell r="A14" t="str">
            <v>Clothianidin</v>
          </cell>
          <cell r="B14" t="str">
            <v>Health</v>
          </cell>
          <cell r="C14" t="str">
            <v>Pesticides</v>
          </cell>
        </row>
        <row r="15">
          <cell r="A15" t="str">
            <v>Cyantraniliprole</v>
          </cell>
          <cell r="B15" t="str">
            <v>Health</v>
          </cell>
          <cell r="C15" t="str">
            <v>Pesticides</v>
          </cell>
        </row>
        <row r="16">
          <cell r="A16" t="str">
            <v>Cyhalothrin (includes lambda-cyhalothrin)</v>
          </cell>
          <cell r="B16" t="str">
            <v>Health</v>
          </cell>
          <cell r="C16" t="str">
            <v>Pesticides</v>
          </cell>
        </row>
        <row r="17">
          <cell r="A17" t="str">
            <v>Cypermethrins(including alpha- andzeta-cypermethrin)</v>
          </cell>
          <cell r="B17" t="str">
            <v>Health</v>
          </cell>
          <cell r="C17" t="str">
            <v>Pesticides</v>
          </cell>
        </row>
        <row r="18">
          <cell r="A18" t="str">
            <v>Cyproconazole</v>
          </cell>
          <cell r="B18" t="str">
            <v>Health</v>
          </cell>
          <cell r="C18" t="str">
            <v>Pesticides</v>
          </cell>
        </row>
        <row r="19">
          <cell r="A19" t="str">
            <v>Cyproconazole (Coffeebeans, Roasted )</v>
          </cell>
          <cell r="B19" t="str">
            <v>Health</v>
          </cell>
          <cell r="C19" t="str">
            <v>Pesticides</v>
          </cell>
        </row>
        <row r="20">
          <cell r="A20" t="str">
            <v>Eco-costs of land-use</v>
          </cell>
          <cell r="B20" t="str">
            <v>Biodiversity</v>
          </cell>
          <cell r="C20" t="str">
            <v>Degradation of biodiversity</v>
          </cell>
        </row>
        <row r="21">
          <cell r="A21" t="str">
            <v>Diquat</v>
          </cell>
          <cell r="B21" t="str">
            <v>Health</v>
          </cell>
          <cell r="C21" t="str">
            <v>Pesticides</v>
          </cell>
        </row>
        <row r="22">
          <cell r="A22" t="str">
            <v>Disulfoton</v>
          </cell>
          <cell r="B22" t="str">
            <v>Health</v>
          </cell>
          <cell r="C22" t="str">
            <v>Pesticides</v>
          </cell>
        </row>
        <row r="23">
          <cell r="A23" t="str">
            <v>Endosulfan</v>
          </cell>
          <cell r="B23" t="str">
            <v>Health</v>
          </cell>
          <cell r="C23" t="str">
            <v>Pesticides</v>
          </cell>
        </row>
        <row r="24">
          <cell r="A24" t="str">
            <v>Excessive and underpaid overtime</v>
          </cell>
          <cell r="B24" t="str">
            <v>Livelihoods</v>
          </cell>
          <cell r="C24" t="str">
            <v>Excessive and underpaid overtime</v>
          </cell>
        </row>
        <row r="25">
          <cell r="A25" t="str">
            <v>Fatal occupational incidents</v>
          </cell>
          <cell r="B25" t="str">
            <v>Livelihoods</v>
          </cell>
          <cell r="C25" t="str">
            <v>Negative effects of employee health &amp; safety</v>
          </cell>
        </row>
        <row r="26">
          <cell r="A26" t="str">
            <v>Fenpropathrin</v>
          </cell>
          <cell r="B26" t="str">
            <v>Health</v>
          </cell>
          <cell r="C26" t="str">
            <v>Pesticides</v>
          </cell>
        </row>
        <row r="27">
          <cell r="A27" t="str">
            <v>Fine particulate matter formation</v>
          </cell>
          <cell r="B27" t="str">
            <v>Environment</v>
          </cell>
          <cell r="C27" t="str">
            <v>Air pollution</v>
          </cell>
        </row>
        <row r="28">
          <cell r="A28" t="str">
            <v>Flutriafol</v>
          </cell>
          <cell r="B28" t="str">
            <v>Health</v>
          </cell>
          <cell r="C28" t="str">
            <v>Pesticides</v>
          </cell>
        </row>
        <row r="29">
          <cell r="A29" t="str">
            <v xml:space="preserve">Forced labour </v>
          </cell>
          <cell r="B29" t="str">
            <v>Livelihoods</v>
          </cell>
          <cell r="C29" t="str">
            <v>Forced labour in coffee production (medium severe)</v>
          </cell>
        </row>
        <row r="30">
          <cell r="A30" t="str">
            <v>Forced workers (medium severe)</v>
          </cell>
          <cell r="B30" t="str">
            <v>Livelihoods</v>
          </cell>
          <cell r="C30" t="str">
            <v>Forced labour in coffee production (medium severe)</v>
          </cell>
        </row>
        <row r="31">
          <cell r="A31" t="str">
            <v>fossil depletion - FDP</v>
          </cell>
          <cell r="B31" t="str">
            <v>Environment</v>
          </cell>
          <cell r="C31" t="str">
            <v>Energy use</v>
          </cell>
        </row>
        <row r="32">
          <cell r="A32" t="str">
            <v>Fossil resource scarcity</v>
          </cell>
          <cell r="B32" t="str">
            <v>Environment</v>
          </cell>
          <cell r="C32" t="str">
            <v>Energy use</v>
          </cell>
        </row>
        <row r="33">
          <cell r="A33" t="str">
            <v>Freshwater ecotoxicity</v>
          </cell>
          <cell r="B33" t="str">
            <v>Environment</v>
          </cell>
          <cell r="C33" t="str">
            <v>Water pollution</v>
          </cell>
        </row>
        <row r="34">
          <cell r="A34" t="str">
            <v>freshwater ecotoxicity - FETPinf</v>
          </cell>
          <cell r="B34" t="str">
            <v>Environment</v>
          </cell>
          <cell r="C34" t="str">
            <v>Water pollution</v>
          </cell>
        </row>
        <row r="35">
          <cell r="A35" t="str">
            <v>Freshwater eutrophication</v>
          </cell>
          <cell r="B35" t="str">
            <v>Environment</v>
          </cell>
          <cell r="C35" t="str">
            <v>Water pollution</v>
          </cell>
        </row>
        <row r="36">
          <cell r="A36" t="str">
            <v>freshwater eutrophication - FEP</v>
          </cell>
          <cell r="B36" t="str">
            <v>Environment</v>
          </cell>
          <cell r="C36" t="str">
            <v>Water pollution</v>
          </cell>
        </row>
        <row r="37">
          <cell r="A37" t="str">
            <v>Global warming</v>
          </cell>
          <cell r="B37" t="str">
            <v>Environment</v>
          </cell>
          <cell r="C37" t="str">
            <v>Climate change</v>
          </cell>
        </row>
        <row r="38">
          <cell r="A38" t="str">
            <v>Glufosinate-Ammonium</v>
          </cell>
          <cell r="B38" t="str">
            <v>Health</v>
          </cell>
          <cell r="C38" t="str">
            <v>Pesticides</v>
          </cell>
        </row>
        <row r="39">
          <cell r="A39" t="str">
            <v>Haloxyfop</v>
          </cell>
          <cell r="B39" t="str">
            <v>Health</v>
          </cell>
          <cell r="C39" t="str">
            <v>Pesticides</v>
          </cell>
        </row>
        <row r="40">
          <cell r="A40" t="str">
            <v>Human carcinogenic toxicity</v>
          </cell>
          <cell r="B40" t="str">
            <v>Health</v>
          </cell>
          <cell r="C40" t="str">
            <v>Human toxicity</v>
          </cell>
        </row>
        <row r="41">
          <cell r="A41" t="str">
            <v>Human non-carcinogenic toxicity</v>
          </cell>
          <cell r="B41" t="str">
            <v>Health</v>
          </cell>
          <cell r="C41" t="str">
            <v>Human toxicity</v>
          </cell>
        </row>
        <row r="42">
          <cell r="A42" t="str">
            <v>Human toxicity - HTPinf</v>
          </cell>
          <cell r="B42" t="str">
            <v>Health</v>
          </cell>
          <cell r="C42" t="str">
            <v>Human toxicity</v>
          </cell>
        </row>
        <row r="43">
          <cell r="A43" t="str">
            <v>Imidacloprid</v>
          </cell>
          <cell r="B43" t="str">
            <v>Health</v>
          </cell>
          <cell r="C43" t="str">
            <v>Pesticides</v>
          </cell>
        </row>
        <row r="44">
          <cell r="A44" t="str">
            <v>Insured non-fatal occupational incidents</v>
          </cell>
          <cell r="B44" t="str">
            <v>Livelihoods</v>
          </cell>
          <cell r="C44" t="str">
            <v>Negative effects of employee health &amp; safety</v>
          </cell>
        </row>
        <row r="45">
          <cell r="A45" t="str">
            <v>Ionising radiation - IRP_HE</v>
          </cell>
          <cell r="B45" t="str">
            <v>Health</v>
          </cell>
          <cell r="C45" t="str">
            <v>Human toxicity</v>
          </cell>
        </row>
        <row r="46">
          <cell r="A46" t="str">
            <v>Ionizing radiation</v>
          </cell>
          <cell r="B46" t="str">
            <v>Health</v>
          </cell>
          <cell r="C46" t="str">
            <v>Human toxicity</v>
          </cell>
        </row>
        <row r="47">
          <cell r="A47" t="str">
            <v>Land use</v>
          </cell>
          <cell r="B47" t="str">
            <v>Environment</v>
          </cell>
          <cell r="C47" t="str">
            <v>Land use and transformation</v>
          </cell>
        </row>
        <row r="48">
          <cell r="A48" t="str">
            <v>Marine ecotoxicity</v>
          </cell>
          <cell r="B48" t="str">
            <v>Environment</v>
          </cell>
          <cell r="C48" t="str">
            <v>Water pollution</v>
          </cell>
        </row>
        <row r="49">
          <cell r="A49" t="str">
            <v>marine ecotoxicity - METPinf</v>
          </cell>
          <cell r="B49" t="str">
            <v>Environment</v>
          </cell>
          <cell r="C49" t="str">
            <v>Water pollution</v>
          </cell>
        </row>
        <row r="50">
          <cell r="A50" t="str">
            <v>Marine eutrophication</v>
          </cell>
          <cell r="B50" t="str">
            <v>Environment</v>
          </cell>
          <cell r="C50" t="str">
            <v>Water pollution</v>
          </cell>
        </row>
        <row r="51">
          <cell r="A51" t="str">
            <v>marine eutrophication - MEP</v>
          </cell>
          <cell r="B51" t="str">
            <v>Environment</v>
          </cell>
          <cell r="C51" t="str">
            <v>Water pollution</v>
          </cell>
        </row>
        <row r="52">
          <cell r="A52" t="str">
            <v>Metal depletion - MDP</v>
          </cell>
          <cell r="B52" t="str">
            <v>Environment</v>
          </cell>
          <cell r="C52" t="str">
            <v>Materials use</v>
          </cell>
        </row>
        <row r="53">
          <cell r="A53" t="str">
            <v>Mineral resource scarcity</v>
          </cell>
          <cell r="B53" t="str">
            <v>Environment</v>
          </cell>
          <cell r="C53" t="str">
            <v>Materials use</v>
          </cell>
        </row>
        <row r="54">
          <cell r="A54" t="str">
            <v>Natural land transformation - NLTP</v>
          </cell>
          <cell r="B54" t="str">
            <v>Environment</v>
          </cell>
          <cell r="C54" t="str">
            <v>Land use and transformation</v>
          </cell>
        </row>
        <row r="55">
          <cell r="A55" t="str">
            <v>Non-Fatal occupational incidents (insured)</v>
          </cell>
          <cell r="B55" t="str">
            <v>Livelihoods</v>
          </cell>
          <cell r="C55" t="str">
            <v>Negative effects of employee health &amp; safety</v>
          </cell>
        </row>
        <row r="56">
          <cell r="A56" t="str">
            <v xml:space="preserve">Non-Fatal occupational incidents (uninsured) </v>
          </cell>
          <cell r="B56" t="str">
            <v>Livelihoods</v>
          </cell>
          <cell r="C56" t="str">
            <v>Negative effects of employee health &amp; safety</v>
          </cell>
        </row>
        <row r="57">
          <cell r="A57" t="str">
            <v>ozone depletion - ODPinf</v>
          </cell>
          <cell r="B57" t="str">
            <v>Health</v>
          </cell>
          <cell r="C57" t="str">
            <v>Human toxicity</v>
          </cell>
        </row>
        <row r="58">
          <cell r="A58" t="str">
            <v>Ozone formation, Human health</v>
          </cell>
          <cell r="B58" t="str">
            <v>Health</v>
          </cell>
          <cell r="C58" t="str">
            <v>Human toxicity</v>
          </cell>
        </row>
        <row r="59">
          <cell r="A59" t="str">
            <v>Ozone formation, Terrestrial ecosystems</v>
          </cell>
          <cell r="B59" t="str">
            <v>Health</v>
          </cell>
          <cell r="C59" t="str">
            <v>Human toxicity</v>
          </cell>
        </row>
        <row r="60">
          <cell r="A60" t="str">
            <v>Particulate matter formation - PMFP</v>
          </cell>
          <cell r="B60" t="str">
            <v>Environment</v>
          </cell>
          <cell r="C60" t="str">
            <v>Air pollution</v>
          </cell>
        </row>
        <row r="61">
          <cell r="A61" t="str">
            <v>Permethrin</v>
          </cell>
          <cell r="B61" t="str">
            <v>Health</v>
          </cell>
          <cell r="C61" t="str">
            <v>Pesticides</v>
          </cell>
        </row>
        <row r="62">
          <cell r="A62" t="str">
            <v>Phorate</v>
          </cell>
          <cell r="B62" t="str">
            <v>Health</v>
          </cell>
          <cell r="C62" t="str">
            <v>Pesticides</v>
          </cell>
        </row>
        <row r="63">
          <cell r="A63" t="str">
            <v>Photochemical oxidant formation - POFP</v>
          </cell>
          <cell r="B63" t="str">
            <v>Environment</v>
          </cell>
          <cell r="C63" t="str">
            <v>Air pollution</v>
          </cell>
        </row>
        <row r="64">
          <cell r="A64" t="str">
            <v>Propiconazole</v>
          </cell>
          <cell r="B64" t="str">
            <v>Health</v>
          </cell>
          <cell r="C64" t="str">
            <v>Pesticides</v>
          </cell>
        </row>
        <row r="65">
          <cell r="A65" t="str">
            <v>Pyraclostrobin</v>
          </cell>
          <cell r="B65" t="str">
            <v>Health</v>
          </cell>
          <cell r="C65" t="str">
            <v>Pesticides</v>
          </cell>
        </row>
        <row r="66">
          <cell r="A66" t="str">
            <v>Saflufenacil</v>
          </cell>
          <cell r="B66" t="str">
            <v>Health</v>
          </cell>
          <cell r="C66" t="str">
            <v>Pesticides</v>
          </cell>
        </row>
        <row r="67">
          <cell r="A67" t="str">
            <v>Spirodiclofen</v>
          </cell>
          <cell r="B67" t="str">
            <v>Health</v>
          </cell>
          <cell r="C67" t="str">
            <v>Pesticides</v>
          </cell>
        </row>
        <row r="68">
          <cell r="A68" t="str">
            <v>Stratospheric ozone depletion</v>
          </cell>
          <cell r="B68" t="str">
            <v>Health</v>
          </cell>
          <cell r="C68" t="str">
            <v>Human toxicity</v>
          </cell>
        </row>
        <row r="69">
          <cell r="A69" t="str">
            <v>Tebuconazole</v>
          </cell>
          <cell r="B69" t="str">
            <v>Health</v>
          </cell>
          <cell r="C69" t="str">
            <v>Pesticides</v>
          </cell>
        </row>
        <row r="70">
          <cell r="A70" t="str">
            <v>Terbufos</v>
          </cell>
          <cell r="B70" t="str">
            <v>Health</v>
          </cell>
          <cell r="C70" t="str">
            <v>Pesticides</v>
          </cell>
        </row>
        <row r="71">
          <cell r="A71" t="str">
            <v>Terrestrial acidification</v>
          </cell>
          <cell r="B71" t="str">
            <v>Environment</v>
          </cell>
          <cell r="C71" t="str">
            <v>Soil pollution</v>
          </cell>
        </row>
        <row r="72">
          <cell r="A72" t="str">
            <v>terrestrial acidification - TAP100</v>
          </cell>
          <cell r="B72" t="str">
            <v>Environment</v>
          </cell>
          <cell r="C72" t="str">
            <v>Soil pollution</v>
          </cell>
        </row>
        <row r="73">
          <cell r="A73" t="str">
            <v>Terrestrial ecotoxicity</v>
          </cell>
          <cell r="B73" t="str">
            <v>Environment</v>
          </cell>
          <cell r="C73" t="str">
            <v>Soil pollution</v>
          </cell>
        </row>
        <row r="74">
          <cell r="A74" t="str">
            <v>terrestrial ecotoxicity - TETPinf</v>
          </cell>
          <cell r="B74" t="str">
            <v>Environment</v>
          </cell>
          <cell r="C74" t="str">
            <v>Soil pollution</v>
          </cell>
        </row>
        <row r="75">
          <cell r="A75" t="str">
            <v>Thiamethoxam</v>
          </cell>
          <cell r="B75" t="str">
            <v>Health</v>
          </cell>
          <cell r="C75" t="str">
            <v>Pesticides</v>
          </cell>
        </row>
        <row r="76">
          <cell r="A76" t="str">
            <v>Triadimefon</v>
          </cell>
          <cell r="B76" t="str">
            <v>Health</v>
          </cell>
          <cell r="C76" t="str">
            <v>Pesticides</v>
          </cell>
        </row>
        <row r="77">
          <cell r="A77" t="str">
            <v>Triadimenol</v>
          </cell>
          <cell r="B77" t="str">
            <v>Health</v>
          </cell>
          <cell r="C77" t="str">
            <v>Pesticides</v>
          </cell>
        </row>
        <row r="78">
          <cell r="A78" t="str">
            <v>Underage workers below minimum age (12 or 13) involved in hazardous work</v>
          </cell>
          <cell r="B78" t="str">
            <v>Livelihoods</v>
          </cell>
          <cell r="C78" t="str">
            <v xml:space="preserve">Underage workers </v>
          </cell>
        </row>
        <row r="79">
          <cell r="A79" t="str">
            <v>Underage workers below minimum age involved in hazardous work</v>
          </cell>
          <cell r="B79" t="str">
            <v>Livelihoods</v>
          </cell>
          <cell r="C79" t="str">
            <v xml:space="preserve">Underage workers </v>
          </cell>
        </row>
        <row r="80">
          <cell r="A80" t="str">
            <v>Uninsured non-fatal occupational incidents</v>
          </cell>
          <cell r="B80" t="str">
            <v>Livelihoods</v>
          </cell>
          <cell r="C80" t="str">
            <v>Negative effects of employee health &amp; safety</v>
          </cell>
        </row>
        <row r="81">
          <cell r="A81" t="str">
            <v>Urban land occupation - ULOP</v>
          </cell>
          <cell r="B81" t="str">
            <v>Environment</v>
          </cell>
          <cell r="C81" t="str">
            <v>Land use and transformation</v>
          </cell>
        </row>
        <row r="82">
          <cell r="A82" t="str">
            <v>Value of denied paid leave</v>
          </cell>
          <cell r="B82" t="str">
            <v>Livelihoods</v>
          </cell>
          <cell r="C82" t="str">
            <v>Lack of social security</v>
          </cell>
        </row>
        <row r="83">
          <cell r="A83" t="str">
            <v>Wage gap from gender discrimination</v>
          </cell>
          <cell r="B83" t="str">
            <v>Livelihoods</v>
          </cell>
          <cell r="C83" t="str">
            <v>Gender discrimination</v>
          </cell>
        </row>
        <row r="84">
          <cell r="A84" t="str">
            <v>Wage gap of workers earning above minimum wage but below decent living wage</v>
          </cell>
          <cell r="B84" t="str">
            <v>Livelihoods</v>
          </cell>
          <cell r="C84" t="str">
            <v>Non-guarantee of a decent living standard</v>
          </cell>
        </row>
        <row r="85">
          <cell r="A85" t="str">
            <v>Wage gap of workers earning below minimum wage</v>
          </cell>
          <cell r="B85" t="str">
            <v>Livelihoods</v>
          </cell>
          <cell r="C85" t="str">
            <v>Non-guarantee of a decent living standard</v>
          </cell>
        </row>
        <row r="86">
          <cell r="A86" t="str">
            <v>Water consumption</v>
          </cell>
          <cell r="B86" t="str">
            <v>Environment</v>
          </cell>
          <cell r="C86" t="str">
            <v>Water use</v>
          </cell>
        </row>
        <row r="87">
          <cell r="A87" t="str">
            <v>water depletion - WDP</v>
          </cell>
          <cell r="B87" t="str">
            <v>Environment</v>
          </cell>
          <cell r="C87" t="str">
            <v>Water pollution</v>
          </cell>
        </row>
        <row r="88">
          <cell r="A88" t="str">
            <v>Workers performing illegal overtime</v>
          </cell>
          <cell r="B88" t="str">
            <v>Livelihoods</v>
          </cell>
          <cell r="C88" t="str">
            <v>Excessive and underpaid overtime</v>
          </cell>
        </row>
        <row r="89">
          <cell r="A89" t="str">
            <v>Workers with denied paid leave</v>
          </cell>
          <cell r="B89" t="str">
            <v>Livelihoods</v>
          </cell>
          <cell r="C89" t="str">
            <v>Lack of social security</v>
          </cell>
        </row>
        <row r="90">
          <cell r="A90" t="str">
            <v>Workers without legal social security</v>
          </cell>
          <cell r="B90" t="str">
            <v>Livelihoods</v>
          </cell>
          <cell r="C90" t="str">
            <v>Lack of social security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4" workbookViewId="0">
      <selection activeCell="D16" sqref="D16"/>
    </sheetView>
  </sheetViews>
  <sheetFormatPr defaultColWidth="8.7265625" defaultRowHeight="14.5" x14ac:dyDescent="0.35"/>
  <cols>
    <col min="1" max="1" width="19.7265625" customWidth="1"/>
    <col min="2" max="2" width="22" customWidth="1"/>
    <col min="3" max="3" width="25.7265625" customWidth="1"/>
    <col min="4" max="4" width="47" customWidth="1"/>
    <col min="5" max="5" width="40.453125" customWidth="1"/>
    <col min="8" max="8" width="18.1796875" customWidth="1"/>
    <col min="9" max="10" width="13.7265625" customWidth="1"/>
    <col min="11" max="11" width="21.54296875" customWidth="1"/>
    <col min="12" max="12" width="13.7265625" customWidth="1"/>
    <col min="13" max="13" width="11.26953125" customWidth="1"/>
    <col min="14" max="14" width="13" customWidth="1"/>
    <col min="15" max="15" width="11.54296875" style="16" customWidth="1"/>
    <col min="16" max="16" width="12.1796875" customWidth="1"/>
    <col min="17" max="17" width="11.54296875" customWidth="1"/>
    <col min="18" max="18" width="15.7265625" customWidth="1"/>
    <col min="19" max="19" width="14.453125" customWidth="1"/>
    <col min="20" max="20" width="16.26953125" customWidth="1"/>
    <col min="21" max="21" width="14" customWidth="1"/>
    <col min="22" max="22" width="16.26953125" customWidth="1"/>
    <col min="23" max="23" width="28.81640625" customWidth="1"/>
  </cols>
  <sheetData>
    <row r="1" spans="1:23" s="2" customFormat="1" ht="53.5" customHeight="1" x14ac:dyDescent="1.35">
      <c r="A1" s="1" t="s">
        <v>0</v>
      </c>
      <c r="B1" s="1"/>
      <c r="C1" s="1"/>
      <c r="M1" s="3"/>
      <c r="O1" s="3"/>
    </row>
    <row r="2" spans="1:23" s="4" customFormat="1" ht="2.15" customHeight="1" x14ac:dyDescent="0.35">
      <c r="M2" s="5"/>
      <c r="O2" s="5"/>
    </row>
    <row r="3" spans="1:23" s="9" customFormat="1" ht="18.5" x14ac:dyDescent="0.45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8" t="s">
        <v>23</v>
      </c>
    </row>
    <row r="4" spans="1:23" ht="15" customHeight="1" x14ac:dyDescent="0.35">
      <c r="A4" t="s">
        <v>24</v>
      </c>
      <c r="B4" s="10" t="str">
        <f>VLOOKUP($D4,'[1]0.3-ImpactCategory'!$A$4:$C$100,2,FALSE)</f>
        <v>Health</v>
      </c>
      <c r="C4" s="10" t="str">
        <f>VLOOKUP($D4,'[1]0.3-ImpactCategory'!$A$4:$C$100,3,FALSE)</f>
        <v>Pesticides</v>
      </c>
      <c r="D4" t="s">
        <v>25</v>
      </c>
      <c r="E4" t="s">
        <v>26</v>
      </c>
      <c r="F4" t="s">
        <v>27</v>
      </c>
      <c r="G4">
        <f t="shared" ref="G4:G35" si="0">MAX(P4,M4)</f>
        <v>0.1</v>
      </c>
      <c r="H4">
        <v>0.25919999999999999</v>
      </c>
      <c r="I4">
        <v>1</v>
      </c>
      <c r="J4">
        <v>0</v>
      </c>
      <c r="K4" s="11">
        <f t="shared" ref="K4:K35" si="1">I4*H4*G4</f>
        <v>2.5919999999999999E-2</v>
      </c>
      <c r="L4">
        <v>0.1</v>
      </c>
      <c r="M4">
        <v>0.1</v>
      </c>
      <c r="N4">
        <v>0.1</v>
      </c>
      <c r="O4">
        <v>0.1</v>
      </c>
      <c r="P4">
        <v>0.1</v>
      </c>
      <c r="R4">
        <v>0.1</v>
      </c>
      <c r="T4">
        <v>0.1</v>
      </c>
      <c r="U4">
        <v>0.1</v>
      </c>
      <c r="V4">
        <v>0.1</v>
      </c>
      <c r="W4" t="s">
        <v>28</v>
      </c>
    </row>
    <row r="5" spans="1:23" s="12" customFormat="1" x14ac:dyDescent="0.35">
      <c r="A5" t="s">
        <v>24</v>
      </c>
      <c r="B5" s="10" t="str">
        <f>VLOOKUP($D5,'[1]0.3-ImpactCategory'!$A$4:$C$100,2,FALSE)</f>
        <v>Health</v>
      </c>
      <c r="C5" s="10" t="str">
        <f>VLOOKUP($D5,'[1]0.3-ImpactCategory'!$A$4:$C$100,3,FALSE)</f>
        <v>Pesticides</v>
      </c>
      <c r="D5" s="12" t="s">
        <v>29</v>
      </c>
      <c r="F5" s="12" t="s">
        <v>27</v>
      </c>
      <c r="G5" s="12">
        <f t="shared" si="0"/>
        <v>0.03</v>
      </c>
      <c r="I5" s="12">
        <v>1</v>
      </c>
      <c r="J5">
        <v>0</v>
      </c>
      <c r="K5" s="13">
        <f t="shared" si="1"/>
        <v>0</v>
      </c>
      <c r="L5" s="12">
        <v>0.03</v>
      </c>
      <c r="M5" s="12">
        <v>0.03</v>
      </c>
      <c r="N5" s="12">
        <v>0.05</v>
      </c>
    </row>
    <row r="6" spans="1:23" x14ac:dyDescent="0.35">
      <c r="A6" t="s">
        <v>24</v>
      </c>
      <c r="B6" s="10" t="str">
        <f>VLOOKUP($D6,'[1]0.3-ImpactCategory'!$A$4:$C$100,2,FALSE)</f>
        <v>Health</v>
      </c>
      <c r="C6" s="10" t="str">
        <f>VLOOKUP($D6,'[1]0.3-ImpactCategory'!$A$4:$C$100,3,FALSE)</f>
        <v>Pesticides</v>
      </c>
      <c r="D6" t="s">
        <v>30</v>
      </c>
      <c r="E6" t="s">
        <v>31</v>
      </c>
      <c r="F6" t="s">
        <v>27</v>
      </c>
      <c r="G6">
        <f t="shared" si="0"/>
        <v>0.05</v>
      </c>
      <c r="H6">
        <v>2.81E-2</v>
      </c>
      <c r="I6">
        <v>1</v>
      </c>
      <c r="J6">
        <v>0</v>
      </c>
      <c r="K6" s="11">
        <f t="shared" si="1"/>
        <v>1.405E-3</v>
      </c>
      <c r="L6">
        <v>0.05</v>
      </c>
      <c r="M6">
        <v>0.05</v>
      </c>
      <c r="N6">
        <v>0.05</v>
      </c>
      <c r="O6"/>
      <c r="P6">
        <v>0.05</v>
      </c>
      <c r="W6" t="s">
        <v>28</v>
      </c>
    </row>
    <row r="7" spans="1:23" x14ac:dyDescent="0.35">
      <c r="A7" t="s">
        <v>24</v>
      </c>
      <c r="B7" s="10" t="str">
        <f>VLOOKUP($D7,'[1]0.3-ImpactCategory'!$A$4:$C$100,2,FALSE)</f>
        <v>Health</v>
      </c>
      <c r="C7" s="10" t="str">
        <f>VLOOKUP($D7,'[1]0.3-ImpactCategory'!$A$4:$C$100,3,FALSE)</f>
        <v>Pesticides</v>
      </c>
      <c r="D7" t="s">
        <v>32</v>
      </c>
      <c r="E7" t="s">
        <v>33</v>
      </c>
      <c r="F7" t="s">
        <v>27</v>
      </c>
      <c r="G7">
        <f t="shared" si="0"/>
        <v>0.05</v>
      </c>
      <c r="H7">
        <v>3.0200000000000001E-2</v>
      </c>
      <c r="I7">
        <v>1</v>
      </c>
      <c r="J7">
        <v>0</v>
      </c>
      <c r="K7" s="11">
        <f t="shared" si="1"/>
        <v>1.5100000000000001E-3</v>
      </c>
      <c r="L7">
        <v>0.4</v>
      </c>
      <c r="M7">
        <v>0.05</v>
      </c>
      <c r="N7">
        <v>0.01</v>
      </c>
      <c r="O7"/>
      <c r="W7" t="s">
        <v>28</v>
      </c>
    </row>
    <row r="8" spans="1:23" x14ac:dyDescent="0.35">
      <c r="A8" t="s">
        <v>24</v>
      </c>
      <c r="B8" s="10" t="str">
        <f>VLOOKUP($D8,'[1]0.3-ImpactCategory'!$A$4:$C$100,2,FALSE)</f>
        <v>Health</v>
      </c>
      <c r="C8" s="10" t="str">
        <f>VLOOKUP($D8,'[1]0.3-ImpactCategory'!$A$4:$C$100,3,FALSE)</f>
        <v>Pesticides</v>
      </c>
      <c r="D8" t="s">
        <v>34</v>
      </c>
      <c r="E8" t="s">
        <v>35</v>
      </c>
      <c r="F8" t="s">
        <v>27</v>
      </c>
      <c r="G8">
        <f t="shared" si="0"/>
        <v>0.1</v>
      </c>
      <c r="H8">
        <v>3.8999999999999998E-3</v>
      </c>
      <c r="I8">
        <v>1</v>
      </c>
      <c r="J8">
        <v>0</v>
      </c>
      <c r="K8" s="11">
        <f t="shared" si="1"/>
        <v>3.8999999999999999E-4</v>
      </c>
      <c r="L8">
        <v>0.1</v>
      </c>
      <c r="M8">
        <v>0.1</v>
      </c>
      <c r="N8">
        <v>0.1</v>
      </c>
      <c r="O8"/>
      <c r="V8">
        <v>0.1</v>
      </c>
      <c r="W8" t="s">
        <v>28</v>
      </c>
    </row>
    <row r="9" spans="1:23" x14ac:dyDescent="0.35">
      <c r="A9" t="s">
        <v>24</v>
      </c>
      <c r="B9" s="10" t="str">
        <f>VLOOKUP($D9,'[1]0.3-ImpactCategory'!$A$4:$C$100,2,FALSE)</f>
        <v>Health</v>
      </c>
      <c r="C9" s="10" t="str">
        <f>VLOOKUP($D9,'[1]0.3-ImpactCategory'!$A$4:$C$100,3,FALSE)</f>
        <v>Pesticides</v>
      </c>
      <c r="D9" t="s">
        <v>36</v>
      </c>
      <c r="E9" t="s">
        <v>37</v>
      </c>
      <c r="F9" t="s">
        <v>27</v>
      </c>
      <c r="G9">
        <f t="shared" si="0"/>
        <v>0.1</v>
      </c>
      <c r="H9">
        <v>9.0700000000000003E-2</v>
      </c>
      <c r="I9">
        <v>1</v>
      </c>
      <c r="J9">
        <v>0</v>
      </c>
      <c r="K9" s="11">
        <f t="shared" si="1"/>
        <v>9.0699999999999999E-3</v>
      </c>
      <c r="L9">
        <v>1</v>
      </c>
      <c r="M9">
        <v>0.05</v>
      </c>
      <c r="N9">
        <v>1</v>
      </c>
      <c r="O9">
        <v>0.1</v>
      </c>
      <c r="P9">
        <v>0.1</v>
      </c>
      <c r="R9">
        <v>0.1</v>
      </c>
      <c r="T9">
        <v>0.1</v>
      </c>
      <c r="U9">
        <v>0.1</v>
      </c>
      <c r="V9">
        <v>1</v>
      </c>
      <c r="W9" t="s">
        <v>28</v>
      </c>
    </row>
    <row r="10" spans="1:23" x14ac:dyDescent="0.35">
      <c r="A10" t="s">
        <v>24</v>
      </c>
      <c r="B10" s="10" t="str">
        <f>VLOOKUP($D10,'[1]0.3-ImpactCategory'!$A$4:$C$100,2,FALSE)</f>
        <v>Health</v>
      </c>
      <c r="C10" s="10" t="str">
        <f>VLOOKUP($D10,'[1]0.3-ImpactCategory'!$A$4:$C$100,3,FALSE)</f>
        <v>Pesticides</v>
      </c>
      <c r="D10" t="s">
        <v>38</v>
      </c>
      <c r="E10" t="s">
        <v>39</v>
      </c>
      <c r="F10" t="s">
        <v>27</v>
      </c>
      <c r="G10">
        <f t="shared" si="0"/>
        <v>0.02</v>
      </c>
      <c r="H10">
        <v>2.9999999999999997E-4</v>
      </c>
      <c r="I10">
        <v>1</v>
      </c>
      <c r="J10">
        <v>0</v>
      </c>
      <c r="K10" s="11">
        <f t="shared" si="1"/>
        <v>5.9999999999999993E-6</v>
      </c>
      <c r="L10">
        <v>0.05</v>
      </c>
      <c r="M10">
        <v>0.02</v>
      </c>
      <c r="N10">
        <v>0.4</v>
      </c>
      <c r="O10"/>
      <c r="W10" t="s">
        <v>28</v>
      </c>
    </row>
    <row r="11" spans="1:23" x14ac:dyDescent="0.35">
      <c r="A11" t="s">
        <v>24</v>
      </c>
      <c r="B11" s="10" t="str">
        <f>VLOOKUP($D11,'[1]0.3-ImpactCategory'!$A$4:$C$100,2,FALSE)</f>
        <v>Health</v>
      </c>
      <c r="C11" s="10" t="str">
        <f>VLOOKUP($D11,'[1]0.3-ImpactCategory'!$A$4:$C$100,3,FALSE)</f>
        <v>Pesticides</v>
      </c>
      <c r="D11" t="s">
        <v>40</v>
      </c>
      <c r="E11" t="s">
        <v>39</v>
      </c>
      <c r="F11" t="s">
        <v>27</v>
      </c>
      <c r="G11">
        <f t="shared" si="0"/>
        <v>0.2</v>
      </c>
      <c r="H11">
        <v>6.7000000000000004E-2</v>
      </c>
      <c r="I11">
        <v>1</v>
      </c>
      <c r="J11">
        <v>0</v>
      </c>
      <c r="K11" s="11">
        <f t="shared" si="1"/>
        <v>1.3400000000000002E-2</v>
      </c>
      <c r="L11">
        <v>0.05</v>
      </c>
      <c r="M11">
        <v>0.2</v>
      </c>
      <c r="N11">
        <v>0.05</v>
      </c>
      <c r="O11">
        <v>0.1</v>
      </c>
      <c r="P11">
        <v>0.05</v>
      </c>
      <c r="R11">
        <v>0.05</v>
      </c>
      <c r="S11" t="s">
        <v>41</v>
      </c>
      <c r="T11">
        <v>0.05</v>
      </c>
      <c r="U11">
        <v>0.05</v>
      </c>
      <c r="W11" t="s">
        <v>28</v>
      </c>
    </row>
    <row r="12" spans="1:23" x14ac:dyDescent="0.35">
      <c r="A12" t="s">
        <v>24</v>
      </c>
      <c r="B12" s="10" t="str">
        <f>VLOOKUP($D12,'[1]0.3-ImpactCategory'!$A$4:$C$100,2,FALSE)</f>
        <v>Health</v>
      </c>
      <c r="C12" s="10" t="str">
        <f>VLOOKUP($D12,'[1]0.3-ImpactCategory'!$A$4:$C$100,3,FALSE)</f>
        <v>Pesticides</v>
      </c>
      <c r="D12" t="s">
        <v>42</v>
      </c>
      <c r="E12" t="s">
        <v>39</v>
      </c>
      <c r="F12" t="s">
        <v>27</v>
      </c>
      <c r="G12">
        <f t="shared" si="0"/>
        <v>0.05</v>
      </c>
      <c r="H12">
        <v>1.38E-2</v>
      </c>
      <c r="I12">
        <v>1</v>
      </c>
      <c r="J12">
        <v>0</v>
      </c>
      <c r="K12" s="11">
        <f t="shared" si="1"/>
        <v>6.9000000000000008E-4</v>
      </c>
      <c r="L12">
        <v>0.05</v>
      </c>
      <c r="M12">
        <v>0.05</v>
      </c>
      <c r="N12">
        <v>0.05</v>
      </c>
      <c r="O12"/>
      <c r="S12" t="s">
        <v>43</v>
      </c>
      <c r="W12" t="s">
        <v>28</v>
      </c>
    </row>
    <row r="13" spans="1:23" s="12" customFormat="1" x14ac:dyDescent="0.35">
      <c r="A13" t="s">
        <v>24</v>
      </c>
      <c r="B13" s="10" t="str">
        <f>VLOOKUP($D13,'[1]0.3-ImpactCategory'!$A$4:$C$100,2,FALSE)</f>
        <v>Health</v>
      </c>
      <c r="C13" s="10" t="str">
        <f>VLOOKUP($D13,'[1]0.3-ImpactCategory'!$A$4:$C$100,3,FALSE)</f>
        <v>Pesticides</v>
      </c>
      <c r="D13" s="12" t="s">
        <v>44</v>
      </c>
      <c r="F13" s="12" t="s">
        <v>27</v>
      </c>
      <c r="G13" s="12">
        <f t="shared" si="0"/>
        <v>0.05</v>
      </c>
      <c r="I13" s="12">
        <v>1</v>
      </c>
      <c r="J13">
        <v>0</v>
      </c>
      <c r="K13" s="13">
        <f t="shared" si="1"/>
        <v>0</v>
      </c>
      <c r="L13" s="12">
        <v>0.05</v>
      </c>
      <c r="M13" s="12">
        <v>0.05</v>
      </c>
      <c r="N13" s="12">
        <v>0.05</v>
      </c>
    </row>
    <row r="14" spans="1:23" x14ac:dyDescent="0.35">
      <c r="A14" t="s">
        <v>24</v>
      </c>
      <c r="B14" s="10" t="s">
        <v>0</v>
      </c>
      <c r="C14" s="10" t="s">
        <v>72</v>
      </c>
      <c r="D14" t="s">
        <v>70</v>
      </c>
      <c r="F14" t="s">
        <v>27</v>
      </c>
      <c r="G14">
        <f t="shared" si="0"/>
        <v>0.05</v>
      </c>
      <c r="H14">
        <v>1.38E-2</v>
      </c>
      <c r="I14">
        <v>1</v>
      </c>
      <c r="J14">
        <v>0</v>
      </c>
      <c r="K14" s="11">
        <f t="shared" si="1"/>
        <v>6.9000000000000008E-4</v>
      </c>
      <c r="L14">
        <v>0.01</v>
      </c>
      <c r="M14">
        <v>0.05</v>
      </c>
      <c r="N14">
        <v>0.01</v>
      </c>
      <c r="O14"/>
      <c r="W14" t="s">
        <v>28</v>
      </c>
    </row>
    <row r="15" spans="1:23" x14ac:dyDescent="0.35">
      <c r="A15" t="s">
        <v>24</v>
      </c>
      <c r="B15" s="10" t="s">
        <v>0</v>
      </c>
      <c r="C15" s="10" t="s">
        <v>72</v>
      </c>
      <c r="D15" t="s">
        <v>71</v>
      </c>
      <c r="E15" t="s">
        <v>45</v>
      </c>
      <c r="F15" t="s">
        <v>27</v>
      </c>
      <c r="G15">
        <f t="shared" si="0"/>
        <v>0.1</v>
      </c>
      <c r="H15">
        <v>5.4000000000000003E-3</v>
      </c>
      <c r="I15">
        <v>1</v>
      </c>
      <c r="J15">
        <v>0</v>
      </c>
      <c r="K15" s="11">
        <f t="shared" si="1"/>
        <v>5.4000000000000001E-4</v>
      </c>
      <c r="L15">
        <v>0.05</v>
      </c>
      <c r="M15">
        <v>0.1</v>
      </c>
      <c r="N15">
        <v>0.05</v>
      </c>
      <c r="O15">
        <v>0.05</v>
      </c>
      <c r="Q15">
        <v>0.1</v>
      </c>
      <c r="R15">
        <v>0.05</v>
      </c>
      <c r="S15" t="s">
        <v>46</v>
      </c>
      <c r="T15">
        <v>0.05</v>
      </c>
      <c r="U15">
        <v>0.05</v>
      </c>
      <c r="V15">
        <v>0.05</v>
      </c>
      <c r="W15" t="s">
        <v>28</v>
      </c>
    </row>
    <row r="16" spans="1:23" s="12" customFormat="1" x14ac:dyDescent="0.35">
      <c r="A16" t="s">
        <v>24</v>
      </c>
      <c r="B16" s="10" t="str">
        <f>VLOOKUP($D16,'[1]0.3-ImpactCategory'!$A$4:$C$100,2,FALSE)</f>
        <v>Health</v>
      </c>
      <c r="C16" s="10" t="str">
        <f>VLOOKUP($D16,'[1]0.3-ImpactCategory'!$A$4:$C$100,3,FALSE)</f>
        <v>Pesticides</v>
      </c>
      <c r="D16" s="12" t="s">
        <v>47</v>
      </c>
      <c r="F16" s="12" t="s">
        <v>27</v>
      </c>
      <c r="G16" s="12">
        <f t="shared" si="0"/>
        <v>0.1</v>
      </c>
      <c r="I16" s="12">
        <v>1</v>
      </c>
      <c r="J16">
        <v>0</v>
      </c>
      <c r="K16" s="13">
        <f t="shared" si="1"/>
        <v>0</v>
      </c>
      <c r="L16" s="12">
        <v>7.0000000000000007E-2</v>
      </c>
      <c r="M16" s="12">
        <v>0.1</v>
      </c>
      <c r="N16" s="12">
        <v>0.1</v>
      </c>
    </row>
    <row r="17" spans="1:23" x14ac:dyDescent="0.35">
      <c r="A17" t="s">
        <v>24</v>
      </c>
      <c r="B17" s="10" t="str">
        <f>VLOOKUP($D17,'[1]0.3-ImpactCategory'!$A$4:$C$100,2,FALSE)</f>
        <v>Health</v>
      </c>
      <c r="C17" s="10" t="str">
        <f>VLOOKUP($D17,'[1]0.3-ImpactCategory'!$A$4:$C$100,3,FALSE)</f>
        <v>Pesticides</v>
      </c>
      <c r="D17" t="s">
        <v>48</v>
      </c>
      <c r="E17" t="s">
        <v>49</v>
      </c>
      <c r="F17" t="s">
        <v>27</v>
      </c>
      <c r="G17">
        <f t="shared" si="0"/>
        <v>0.02</v>
      </c>
      <c r="H17">
        <v>0.1447</v>
      </c>
      <c r="I17">
        <v>1</v>
      </c>
      <c r="J17">
        <v>0</v>
      </c>
      <c r="K17" s="11">
        <f t="shared" si="1"/>
        <v>2.8939999999999999E-3</v>
      </c>
      <c r="L17">
        <v>0.02</v>
      </c>
      <c r="M17">
        <v>0.02</v>
      </c>
      <c r="N17">
        <v>0.05</v>
      </c>
      <c r="O17"/>
      <c r="W17" t="s">
        <v>28</v>
      </c>
    </row>
    <row r="18" spans="1:23" x14ac:dyDescent="0.35">
      <c r="A18" t="s">
        <v>24</v>
      </c>
      <c r="B18" s="10" t="str">
        <f>VLOOKUP($D18,'[1]0.3-ImpactCategory'!$A$4:$C$100,2,FALSE)</f>
        <v>Health</v>
      </c>
      <c r="C18" s="10" t="str">
        <f>VLOOKUP($D18,'[1]0.3-ImpactCategory'!$A$4:$C$100,3,FALSE)</f>
        <v>Pesticides</v>
      </c>
      <c r="D18" t="s">
        <v>50</v>
      </c>
      <c r="E18" t="s">
        <v>33</v>
      </c>
      <c r="F18" t="s">
        <v>27</v>
      </c>
      <c r="G18">
        <f t="shared" si="0"/>
        <v>0.1</v>
      </c>
      <c r="H18">
        <v>0.32400000000000001</v>
      </c>
      <c r="I18">
        <v>1</v>
      </c>
      <c r="J18">
        <v>0</v>
      </c>
      <c r="K18" s="11">
        <f t="shared" si="1"/>
        <v>3.2400000000000005E-2</v>
      </c>
      <c r="L18">
        <v>0.2</v>
      </c>
      <c r="M18">
        <v>0.05</v>
      </c>
      <c r="N18">
        <v>0.2</v>
      </c>
      <c r="O18">
        <v>0.2</v>
      </c>
      <c r="P18">
        <v>0.1</v>
      </c>
      <c r="T18">
        <v>0.2</v>
      </c>
      <c r="V18">
        <v>0.2</v>
      </c>
      <c r="W18" t="s">
        <v>28</v>
      </c>
    </row>
    <row r="19" spans="1:23" x14ac:dyDescent="0.35">
      <c r="A19" t="s">
        <v>24</v>
      </c>
      <c r="B19" s="10" t="str">
        <f>VLOOKUP($D19,'[1]0.3-ImpactCategory'!$A$4:$C$100,2,FALSE)</f>
        <v>Health</v>
      </c>
      <c r="C19" s="10" t="str">
        <f>VLOOKUP($D19,'[1]0.3-ImpactCategory'!$A$4:$C$100,3,FALSE)</f>
        <v>Pesticides</v>
      </c>
      <c r="D19" t="s">
        <v>51</v>
      </c>
      <c r="E19" t="s">
        <v>33</v>
      </c>
      <c r="F19" t="s">
        <v>27</v>
      </c>
      <c r="G19">
        <f t="shared" si="0"/>
        <v>0.1</v>
      </c>
      <c r="H19">
        <v>4.5400000000000003E-2</v>
      </c>
      <c r="I19">
        <v>1</v>
      </c>
      <c r="J19">
        <v>0</v>
      </c>
      <c r="K19" s="11">
        <f t="shared" si="1"/>
        <v>4.5400000000000006E-3</v>
      </c>
      <c r="L19">
        <v>0.2</v>
      </c>
      <c r="M19">
        <v>0.1</v>
      </c>
      <c r="N19">
        <v>0.1</v>
      </c>
      <c r="O19"/>
      <c r="P19">
        <v>0.05</v>
      </c>
      <c r="Q19">
        <v>0.1</v>
      </c>
      <c r="R19">
        <v>0.1</v>
      </c>
      <c r="T19">
        <v>0.1</v>
      </c>
      <c r="U19">
        <v>0.1</v>
      </c>
      <c r="W19" t="s">
        <v>28</v>
      </c>
    </row>
    <row r="20" spans="1:23" x14ac:dyDescent="0.35">
      <c r="A20" t="s">
        <v>24</v>
      </c>
      <c r="B20" s="10" t="str">
        <f>VLOOKUP($D20,'[1]0.3-ImpactCategory'!$A$4:$C$100,2,FALSE)</f>
        <v>Health</v>
      </c>
      <c r="C20" s="10" t="str">
        <f>VLOOKUP($D20,'[1]0.3-ImpactCategory'!$A$4:$C$100,3,FALSE)</f>
        <v>Pesticides</v>
      </c>
      <c r="D20" t="s">
        <v>52</v>
      </c>
      <c r="E20" t="s">
        <v>33</v>
      </c>
      <c r="F20" t="s">
        <v>27</v>
      </c>
      <c r="G20">
        <f t="shared" si="0"/>
        <v>0.02</v>
      </c>
      <c r="H20">
        <v>3.8999999999999998E-3</v>
      </c>
      <c r="I20">
        <v>1</v>
      </c>
      <c r="J20">
        <v>0</v>
      </c>
      <c r="K20" s="11">
        <f t="shared" si="1"/>
        <v>7.7999999999999999E-5</v>
      </c>
      <c r="L20">
        <v>0.03</v>
      </c>
      <c r="M20">
        <v>0.02</v>
      </c>
      <c r="N20">
        <v>0.01</v>
      </c>
      <c r="O20"/>
      <c r="W20" t="s">
        <v>28</v>
      </c>
    </row>
    <row r="21" spans="1:23" s="12" customFormat="1" x14ac:dyDescent="0.35">
      <c r="A21" t="s">
        <v>24</v>
      </c>
      <c r="B21" s="10" t="str">
        <f>VLOOKUP($D21,'[1]0.3-ImpactCategory'!$A$4:$C$100,2,FALSE)</f>
        <v>Health</v>
      </c>
      <c r="C21" s="10" t="str">
        <f>VLOOKUP($D21,'[1]0.3-ImpactCategory'!$A$4:$C$100,3,FALSE)</f>
        <v>Pesticides</v>
      </c>
      <c r="D21" s="12" t="s">
        <v>53</v>
      </c>
      <c r="F21" s="12" t="s">
        <v>27</v>
      </c>
      <c r="G21" s="12">
        <f t="shared" si="0"/>
        <v>0.15</v>
      </c>
      <c r="I21" s="12">
        <v>1</v>
      </c>
      <c r="J21">
        <v>0</v>
      </c>
      <c r="K21" s="13">
        <f t="shared" si="1"/>
        <v>0</v>
      </c>
      <c r="L21" s="12">
        <v>0.15</v>
      </c>
      <c r="M21" s="12">
        <v>0.15</v>
      </c>
      <c r="N21" s="12">
        <v>0.2</v>
      </c>
    </row>
    <row r="22" spans="1:23" x14ac:dyDescent="0.35">
      <c r="A22" t="s">
        <v>24</v>
      </c>
      <c r="B22" s="10" t="str">
        <f>VLOOKUP($D22,'[1]0.3-ImpactCategory'!$A$4:$C$100,2,FALSE)</f>
        <v>Health</v>
      </c>
      <c r="C22" s="10" t="str">
        <f>VLOOKUP($D22,'[1]0.3-ImpactCategory'!$A$4:$C$100,3,FALSE)</f>
        <v>Pesticides</v>
      </c>
      <c r="D22" t="s">
        <v>54</v>
      </c>
      <c r="E22" t="s">
        <v>49</v>
      </c>
      <c r="F22" t="s">
        <v>27</v>
      </c>
      <c r="G22">
        <f t="shared" si="0"/>
        <v>0.1</v>
      </c>
      <c r="H22">
        <v>1.38E-2</v>
      </c>
      <c r="I22">
        <v>1</v>
      </c>
      <c r="J22">
        <v>0</v>
      </c>
      <c r="K22" s="11">
        <f t="shared" si="1"/>
        <v>1.3800000000000002E-3</v>
      </c>
      <c r="L22">
        <v>0.1</v>
      </c>
      <c r="M22">
        <v>0.1</v>
      </c>
      <c r="N22">
        <v>0.1</v>
      </c>
      <c r="O22"/>
      <c r="W22" t="s">
        <v>28</v>
      </c>
    </row>
    <row r="23" spans="1:23" x14ac:dyDescent="0.35">
      <c r="A23" t="s">
        <v>24</v>
      </c>
      <c r="B23" s="10" t="str">
        <f>VLOOKUP($D23,'[1]0.3-ImpactCategory'!$A$4:$C$100,2,FALSE)</f>
        <v>Health</v>
      </c>
      <c r="C23" s="10" t="str">
        <f>VLOOKUP($D23,'[1]0.3-ImpactCategory'!$A$4:$C$100,3,FALSE)</f>
        <v>Pesticides</v>
      </c>
      <c r="D23" t="s">
        <v>55</v>
      </c>
      <c r="E23" t="s">
        <v>49</v>
      </c>
      <c r="F23" t="s">
        <v>27</v>
      </c>
      <c r="G23">
        <f t="shared" si="0"/>
        <v>0.05</v>
      </c>
      <c r="H23">
        <v>0.23760000000000001</v>
      </c>
      <c r="I23">
        <v>1</v>
      </c>
      <c r="J23">
        <v>0</v>
      </c>
      <c r="K23" s="11">
        <f t="shared" si="1"/>
        <v>1.1880000000000002E-2</v>
      </c>
      <c r="L23">
        <v>0.02</v>
      </c>
      <c r="M23">
        <v>0.05</v>
      </c>
      <c r="N23">
        <v>0.01</v>
      </c>
      <c r="O23"/>
      <c r="W23" t="s">
        <v>28</v>
      </c>
    </row>
    <row r="24" spans="1:23" x14ac:dyDescent="0.35">
      <c r="A24" t="s">
        <v>24</v>
      </c>
      <c r="B24" s="10" t="str">
        <f>VLOOKUP($D24,'[1]0.3-ImpactCategory'!$A$4:$C$100,2,FALSE)</f>
        <v>Health</v>
      </c>
      <c r="C24" s="10" t="str">
        <f>VLOOKUP($D24,'[1]0.3-ImpactCategory'!$A$4:$C$100,3,FALSE)</f>
        <v>Pesticides</v>
      </c>
      <c r="D24" t="s">
        <v>56</v>
      </c>
      <c r="E24" t="s">
        <v>57</v>
      </c>
      <c r="F24" t="s">
        <v>27</v>
      </c>
      <c r="G24">
        <f t="shared" si="0"/>
        <v>1</v>
      </c>
      <c r="H24">
        <v>4.7999999999999996E-3</v>
      </c>
      <c r="I24">
        <v>1</v>
      </c>
      <c r="J24">
        <v>0</v>
      </c>
      <c r="K24" s="11">
        <f t="shared" si="1"/>
        <v>4.7999999999999996E-3</v>
      </c>
      <c r="L24">
        <v>1</v>
      </c>
      <c r="M24">
        <v>1</v>
      </c>
      <c r="N24">
        <v>0.7</v>
      </c>
      <c r="O24">
        <v>0.8</v>
      </c>
      <c r="P24">
        <v>7.0000000000000007E-2</v>
      </c>
      <c r="Q24">
        <v>1</v>
      </c>
      <c r="S24">
        <v>0.05</v>
      </c>
      <c r="W24" t="s">
        <v>28</v>
      </c>
    </row>
    <row r="25" spans="1:23" x14ac:dyDescent="0.35">
      <c r="A25" t="s">
        <v>24</v>
      </c>
      <c r="B25" s="10" t="str">
        <f>VLOOKUP($D25,'[1]0.3-ImpactCategory'!$A$4:$C$100,2,FALSE)</f>
        <v>Health</v>
      </c>
      <c r="C25" s="10" t="str">
        <f>VLOOKUP($D25,'[1]0.3-ImpactCategory'!$A$4:$C$100,3,FALSE)</f>
        <v>Pesticides</v>
      </c>
      <c r="D25" t="s">
        <v>58</v>
      </c>
      <c r="E25" t="s">
        <v>57</v>
      </c>
      <c r="F25" t="s">
        <v>27</v>
      </c>
      <c r="G25">
        <f t="shared" si="0"/>
        <v>0.1</v>
      </c>
      <c r="H25">
        <v>2E-3</v>
      </c>
      <c r="I25">
        <v>1</v>
      </c>
      <c r="J25">
        <v>0</v>
      </c>
      <c r="K25" s="11">
        <f t="shared" si="1"/>
        <v>2.0000000000000001E-4</v>
      </c>
      <c r="L25">
        <v>0.05</v>
      </c>
      <c r="M25">
        <v>0.1</v>
      </c>
      <c r="N25">
        <v>0.05</v>
      </c>
      <c r="O25"/>
      <c r="P25">
        <v>0.01</v>
      </c>
      <c r="T25">
        <v>0.05</v>
      </c>
      <c r="V25">
        <v>0.05</v>
      </c>
      <c r="W25" t="s">
        <v>28</v>
      </c>
    </row>
    <row r="26" spans="1:23" x14ac:dyDescent="0.35">
      <c r="A26" t="s">
        <v>24</v>
      </c>
      <c r="B26" s="10" t="str">
        <f>VLOOKUP($D26,'[1]0.3-ImpactCategory'!$A$4:$C$100,2,FALSE)</f>
        <v>Health</v>
      </c>
      <c r="C26" s="10" t="str">
        <f>VLOOKUP($D26,'[1]0.3-ImpactCategory'!$A$4:$C$100,3,FALSE)</f>
        <v>Pesticides</v>
      </c>
      <c r="D26" t="s">
        <v>59</v>
      </c>
      <c r="E26" t="s">
        <v>26</v>
      </c>
      <c r="F26" t="s">
        <v>27</v>
      </c>
      <c r="G26">
        <f t="shared" si="0"/>
        <v>0.05</v>
      </c>
      <c r="H26">
        <v>0.1966</v>
      </c>
      <c r="I26">
        <v>1</v>
      </c>
      <c r="J26">
        <v>0</v>
      </c>
      <c r="K26" s="11">
        <f t="shared" si="1"/>
        <v>9.8300000000000002E-3</v>
      </c>
      <c r="L26">
        <v>0.05</v>
      </c>
      <c r="M26">
        <v>0.05</v>
      </c>
      <c r="N26">
        <v>0.02</v>
      </c>
      <c r="O26">
        <v>0.02</v>
      </c>
      <c r="P26">
        <v>0.05</v>
      </c>
      <c r="W26" t="s">
        <v>28</v>
      </c>
    </row>
    <row r="27" spans="1:23" x14ac:dyDescent="0.35">
      <c r="A27" t="s">
        <v>24</v>
      </c>
      <c r="B27" s="10" t="str">
        <f>VLOOKUP($D27,'[1]0.3-ImpactCategory'!$A$4:$C$100,2,FALSE)</f>
        <v>Health</v>
      </c>
      <c r="C27" s="10" t="str">
        <f>VLOOKUP($D27,'[1]0.3-ImpactCategory'!$A$4:$C$100,3,FALSE)</f>
        <v>Pesticides</v>
      </c>
      <c r="D27" t="s">
        <v>60</v>
      </c>
      <c r="E27" t="s">
        <v>31</v>
      </c>
      <c r="F27" t="s">
        <v>27</v>
      </c>
      <c r="G27">
        <f t="shared" si="0"/>
        <v>0.05</v>
      </c>
      <c r="H27">
        <v>6.8999999999999999E-3</v>
      </c>
      <c r="I27">
        <v>1</v>
      </c>
      <c r="J27">
        <v>0</v>
      </c>
      <c r="K27" s="11">
        <f t="shared" si="1"/>
        <v>3.4500000000000004E-4</v>
      </c>
      <c r="L27">
        <v>0.02</v>
      </c>
      <c r="M27">
        <v>0.02</v>
      </c>
      <c r="N27">
        <v>0.1</v>
      </c>
      <c r="O27"/>
      <c r="P27">
        <v>0.05</v>
      </c>
      <c r="T27">
        <v>0.1</v>
      </c>
      <c r="W27" t="s">
        <v>28</v>
      </c>
    </row>
    <row r="28" spans="1:23" x14ac:dyDescent="0.35">
      <c r="A28" t="s">
        <v>24</v>
      </c>
      <c r="B28" s="10" t="str">
        <f>VLOOKUP($D28,'[1]0.3-ImpactCategory'!$A$4:$C$100,2,FALSE)</f>
        <v>Health</v>
      </c>
      <c r="C28" s="10" t="str">
        <f>VLOOKUP($D28,'[1]0.3-ImpactCategory'!$A$4:$C$100,3,FALSE)</f>
        <v>Pesticides</v>
      </c>
      <c r="D28" t="s">
        <v>61</v>
      </c>
      <c r="E28" t="s">
        <v>31</v>
      </c>
      <c r="F28" t="s">
        <v>27</v>
      </c>
      <c r="G28">
        <f t="shared" si="0"/>
        <v>0.5</v>
      </c>
      <c r="H28">
        <v>9.1000000000000004E-3</v>
      </c>
      <c r="I28">
        <v>1</v>
      </c>
      <c r="J28">
        <v>0</v>
      </c>
      <c r="K28" s="11">
        <f t="shared" si="1"/>
        <v>4.5500000000000002E-3</v>
      </c>
      <c r="L28">
        <v>0.3</v>
      </c>
      <c r="M28">
        <v>0.3</v>
      </c>
      <c r="N28">
        <v>0.3</v>
      </c>
      <c r="O28"/>
      <c r="P28">
        <v>0.5</v>
      </c>
      <c r="W28" t="s">
        <v>28</v>
      </c>
    </row>
    <row r="29" spans="1:23" s="12" customFormat="1" x14ac:dyDescent="0.35">
      <c r="A29" t="s">
        <v>24</v>
      </c>
      <c r="B29" s="10" t="str">
        <f>VLOOKUP($D29,'[1]0.3-ImpactCategory'!$A$4:$C$100,2,FALSE)</f>
        <v>Health</v>
      </c>
      <c r="C29" s="10" t="str">
        <f>VLOOKUP($D29,'[1]0.3-ImpactCategory'!$A$4:$C$100,3,FALSE)</f>
        <v>Pesticides</v>
      </c>
      <c r="D29" s="12" t="s">
        <v>62</v>
      </c>
      <c r="F29" s="12" t="s">
        <v>27</v>
      </c>
      <c r="G29" s="12">
        <f t="shared" si="0"/>
        <v>0.03</v>
      </c>
      <c r="I29" s="12">
        <v>1</v>
      </c>
      <c r="J29">
        <v>0</v>
      </c>
      <c r="K29" s="13">
        <f t="shared" si="1"/>
        <v>0</v>
      </c>
      <c r="L29" s="12">
        <v>0.01</v>
      </c>
      <c r="M29" s="12">
        <v>0.03</v>
      </c>
      <c r="N29" s="12">
        <v>0.03</v>
      </c>
    </row>
    <row r="30" spans="1:23" x14ac:dyDescent="0.35">
      <c r="A30" t="s">
        <v>24</v>
      </c>
      <c r="B30" s="10" t="str">
        <f>VLOOKUP($D30,'[1]0.3-ImpactCategory'!$A$4:$C$100,2,FALSE)</f>
        <v>Health</v>
      </c>
      <c r="C30" s="10" t="str">
        <f>VLOOKUP($D30,'[1]0.3-ImpactCategory'!$A$4:$C$100,3,FALSE)</f>
        <v>Pesticides</v>
      </c>
      <c r="D30" t="s">
        <v>63</v>
      </c>
      <c r="E30" t="s">
        <v>39</v>
      </c>
      <c r="F30" t="s">
        <v>27</v>
      </c>
      <c r="G30">
        <f t="shared" si="0"/>
        <v>0.05</v>
      </c>
      <c r="H30">
        <v>8.9999999999999998E-4</v>
      </c>
      <c r="I30">
        <v>1</v>
      </c>
      <c r="J30">
        <v>0</v>
      </c>
      <c r="K30" s="11">
        <f t="shared" si="1"/>
        <v>4.5000000000000003E-5</v>
      </c>
      <c r="L30">
        <v>0.03</v>
      </c>
      <c r="M30">
        <v>0.05</v>
      </c>
      <c r="N30">
        <v>0.03</v>
      </c>
      <c r="O30"/>
      <c r="P30">
        <v>0.03</v>
      </c>
      <c r="W30" t="s">
        <v>28</v>
      </c>
    </row>
    <row r="31" spans="1:23" x14ac:dyDescent="0.35">
      <c r="A31" t="s">
        <v>24</v>
      </c>
      <c r="B31" s="10" t="str">
        <f>VLOOKUP($D31,'[1]0.3-ImpactCategory'!$A$4:$C$100,2,FALSE)</f>
        <v>Health</v>
      </c>
      <c r="C31" s="10" t="str">
        <f>VLOOKUP($D31,'[1]0.3-ImpactCategory'!$A$4:$C$100,3,FALSE)</f>
        <v>Pesticides</v>
      </c>
      <c r="D31" t="s">
        <v>64</v>
      </c>
      <c r="E31" t="s">
        <v>31</v>
      </c>
      <c r="F31" t="s">
        <v>27</v>
      </c>
      <c r="G31">
        <f t="shared" si="0"/>
        <v>0.2</v>
      </c>
      <c r="H31">
        <v>0.1706</v>
      </c>
      <c r="I31">
        <v>1</v>
      </c>
      <c r="J31">
        <v>0</v>
      </c>
      <c r="K31" s="11">
        <f t="shared" si="1"/>
        <v>3.4120000000000004E-2</v>
      </c>
      <c r="L31">
        <v>0.1</v>
      </c>
      <c r="M31">
        <v>0.1</v>
      </c>
      <c r="N31">
        <v>0.2</v>
      </c>
      <c r="O31">
        <v>0.3</v>
      </c>
      <c r="P31">
        <v>0.2</v>
      </c>
      <c r="W31" t="s">
        <v>28</v>
      </c>
    </row>
    <row r="32" spans="1:23" x14ac:dyDescent="0.35">
      <c r="A32" t="s">
        <v>24</v>
      </c>
      <c r="B32" s="10" t="str">
        <f>VLOOKUP($D32,'[1]0.3-ImpactCategory'!$A$4:$C$100,2,FALSE)</f>
        <v>Health</v>
      </c>
      <c r="C32" s="10" t="str">
        <f>VLOOKUP($D32,'[1]0.3-ImpactCategory'!$A$4:$C$100,3,FALSE)</f>
        <v>Pesticides</v>
      </c>
      <c r="D32" t="s">
        <v>65</v>
      </c>
      <c r="E32" t="s">
        <v>66</v>
      </c>
      <c r="F32" t="s">
        <v>27</v>
      </c>
      <c r="G32">
        <f t="shared" si="0"/>
        <v>0.05</v>
      </c>
      <c r="H32" s="14">
        <v>1.7063999999999999</v>
      </c>
      <c r="I32">
        <v>1</v>
      </c>
      <c r="J32">
        <v>0</v>
      </c>
      <c r="K32" s="11">
        <f t="shared" si="1"/>
        <v>8.5320000000000007E-2</v>
      </c>
      <c r="L32">
        <v>0.05</v>
      </c>
      <c r="M32">
        <v>0.01</v>
      </c>
      <c r="N32">
        <v>0.05</v>
      </c>
      <c r="O32">
        <v>0.05</v>
      </c>
      <c r="P32">
        <v>0.05</v>
      </c>
      <c r="T32">
        <v>0.05</v>
      </c>
      <c r="V32">
        <v>0.05</v>
      </c>
      <c r="W32" t="s">
        <v>28</v>
      </c>
    </row>
    <row r="33" spans="1:23" x14ac:dyDescent="0.35">
      <c r="A33" t="s">
        <v>24</v>
      </c>
      <c r="B33" s="10" t="str">
        <f>VLOOKUP($D33,'[1]0.3-ImpactCategory'!$A$4:$C$100,2,FALSE)</f>
        <v>Health</v>
      </c>
      <c r="C33" s="10" t="str">
        <f>VLOOKUP($D33,'[1]0.3-ImpactCategory'!$A$4:$C$100,3,FALSE)</f>
        <v>Pesticides</v>
      </c>
      <c r="D33" t="s">
        <v>67</v>
      </c>
      <c r="E33" t="s">
        <v>39</v>
      </c>
      <c r="F33" t="s">
        <v>27</v>
      </c>
      <c r="G33">
        <f t="shared" si="0"/>
        <v>0.2</v>
      </c>
      <c r="H33">
        <v>1.3599999999999999E-2</v>
      </c>
      <c r="I33">
        <v>1</v>
      </c>
      <c r="J33">
        <v>0</v>
      </c>
      <c r="K33" s="11">
        <f t="shared" si="1"/>
        <v>2.7200000000000002E-3</v>
      </c>
      <c r="L33">
        <v>0.2</v>
      </c>
      <c r="M33">
        <v>0.2</v>
      </c>
      <c r="N33">
        <v>0.2</v>
      </c>
      <c r="O33">
        <v>0.05</v>
      </c>
      <c r="P33">
        <v>0.02</v>
      </c>
      <c r="S33" t="s">
        <v>43</v>
      </c>
      <c r="W33" t="s">
        <v>28</v>
      </c>
    </row>
    <row r="34" spans="1:23" x14ac:dyDescent="0.35">
      <c r="A34" t="s">
        <v>24</v>
      </c>
      <c r="B34" s="10" t="str">
        <f>VLOOKUP($D34,'[1]0.3-ImpactCategory'!$A$4:$C$100,2,FALSE)</f>
        <v>Health</v>
      </c>
      <c r="C34" s="10" t="str">
        <f>VLOOKUP($D34,'[1]0.3-ImpactCategory'!$A$4:$C$100,3,FALSE)</f>
        <v>Pesticides</v>
      </c>
      <c r="D34" t="s">
        <v>68</v>
      </c>
      <c r="E34" t="s">
        <v>35</v>
      </c>
      <c r="F34" t="s">
        <v>27</v>
      </c>
      <c r="G34">
        <f t="shared" si="0"/>
        <v>0.1</v>
      </c>
      <c r="H34" s="15">
        <v>1.0999999999999999E-2</v>
      </c>
      <c r="I34">
        <v>1</v>
      </c>
      <c r="J34">
        <v>0</v>
      </c>
      <c r="K34" s="11">
        <f t="shared" si="1"/>
        <v>1.1000000000000001E-3</v>
      </c>
      <c r="L34">
        <v>0.5</v>
      </c>
      <c r="M34">
        <v>0.05</v>
      </c>
      <c r="N34">
        <v>0.05</v>
      </c>
      <c r="O34"/>
      <c r="P34">
        <v>0.1</v>
      </c>
      <c r="Q34">
        <v>0.5</v>
      </c>
      <c r="R34">
        <v>0.05</v>
      </c>
      <c r="T34">
        <v>0.05</v>
      </c>
      <c r="U34">
        <v>0.05</v>
      </c>
      <c r="W34" t="s">
        <v>28</v>
      </c>
    </row>
    <row r="35" spans="1:23" x14ac:dyDescent="0.35">
      <c r="A35" t="s">
        <v>24</v>
      </c>
      <c r="B35" s="10" t="str">
        <f>VLOOKUP($D35,'[1]0.3-ImpactCategory'!$A$4:$C$100,2,FALSE)</f>
        <v>Health</v>
      </c>
      <c r="C35" s="10" t="str">
        <f>VLOOKUP($D35,'[1]0.3-ImpactCategory'!$A$4:$C$100,3,FALSE)</f>
        <v>Pesticides</v>
      </c>
      <c r="D35" t="s">
        <v>69</v>
      </c>
      <c r="E35" t="s">
        <v>31</v>
      </c>
      <c r="F35" t="s">
        <v>27</v>
      </c>
      <c r="G35">
        <f t="shared" si="0"/>
        <v>0.5</v>
      </c>
      <c r="H35" s="15">
        <v>5.4000000000000003E-3</v>
      </c>
      <c r="I35">
        <v>1</v>
      </c>
      <c r="J35">
        <v>0</v>
      </c>
      <c r="K35" s="11">
        <f t="shared" si="1"/>
        <v>2.7000000000000001E-3</v>
      </c>
      <c r="L35">
        <v>0.5</v>
      </c>
      <c r="M35">
        <v>0.05</v>
      </c>
      <c r="N35">
        <v>0.1</v>
      </c>
      <c r="O35"/>
      <c r="P35">
        <v>0.5</v>
      </c>
      <c r="R35">
        <v>0.1</v>
      </c>
      <c r="T35">
        <v>0.1</v>
      </c>
      <c r="U35">
        <v>0.1</v>
      </c>
      <c r="V35">
        <v>0.1</v>
      </c>
      <c r="W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2015-06-05T18:19:34Z</dcterms:created>
  <dcterms:modified xsi:type="dcterms:W3CDTF">2024-11-07T11:21:16Z</dcterms:modified>
</cp:coreProperties>
</file>