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emf" ContentType="image/x-emf"/>
  <Override PartName="/xl/styles.xml" ContentType="application/vnd.openxmlformats-officedocument.spreadsheetml.styles+xml"/>
  <Override PartName="/xl/activeX/activeX1.xml" ContentType="application/vnd.ms-office.activeX+xml"/>
  <Default Extension="bin" ContentType="application/vnd.ms-office.activeX"/>
  <Override PartName="/xl/activeX/activeX2.xml" ContentType="application/vnd.ms-office.activeX+xml"/>
  <Override PartName="/xl/activeX/activeX3.xml" ContentType="application/vnd.ms-office.activeX+xml"/>
  <Override PartName="/xl/drawings/drawing1.xml" ContentType="application/vnd.openxmlformats-officedocument.drawing+xml"/>
  <Default Extension="vml" ContentType="application/vnd.openxmlformats-officedocument.vmlDrawing"/>
  <Override PartName="/xl/printerSettings/printerSettings1.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drawings/drawing2.xml" ContentType="application/vnd.openxmlformats-officedocument.drawing+xml"/>
  <Override PartName="/xl/printerSettings/printerSettings2.bin" ContentType="application/vnd.openxmlformats-officedocument.spreadsheetml.printerSettings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drawings/drawing3.xml" ContentType="application/vnd.openxmlformats-officedocument.drawing+xml"/>
  <Override PartName="/xl/printerSettings/printerSettings3.bin" ContentType="application/vnd.openxmlformats-officedocument.spreadsheetml.printerSettings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drawings/drawing4.xml" ContentType="application/vnd.openxmlformats-officedocument.drawing+xml"/>
  <Override PartName="/xl/printerSettings/printerSettings4.bin" ContentType="application/vnd.openxmlformats-officedocument.spreadsheetml.printerSettings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drawings/drawing5.xml" ContentType="application/vnd.openxmlformats-officedocument.drawing+xml"/>
  <Override PartName="/xl/printerSettings/printerSettings5.bin" ContentType="application/vnd.openxmlformats-officedocument.spreadsheetml.printerSettings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drawings/drawing6.xml" ContentType="application/vnd.openxmlformats-officedocument.drawing+xml"/>
  <Override PartName="/xl/printerSettings/printerSettings6.bin" ContentType="application/vnd.openxmlformats-officedocument.spreadsheetml.printerSettings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drawings/drawing7.xml" ContentType="application/vnd.openxmlformats-officedocument.drawing+xml"/>
  <Override PartName="/xl/printerSettings/printerSettings7.bin" ContentType="application/vnd.openxmlformats-officedocument.spreadsheetml.printerSettings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drawings/drawing8.xml" ContentType="application/vnd.openxmlformats-officedocument.drawing+xml"/>
  <Override PartName="/xl/printerSettings/printerSettings8.bin" ContentType="application/vnd.openxmlformats-officedocument.spreadsheetml.printerSettings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drawings/drawing9.xml" ContentType="application/vnd.openxmlformats-officedocument.drawing+xml"/>
  <Override PartName="/xl/printerSettings/printerSettings9.bin" ContentType="application/vnd.openxmlformats-officedocument.spreadsheetml.printerSettings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drawings/drawing10.xml" ContentType="application/vnd.openxmlformats-officedocument.drawing+xml"/>
  <Override PartName="/xl/printerSettings/printerSettings10.bin" ContentType="application/vnd.openxmlformats-officedocument.spreadsheetml.printerSettings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drawings/drawing11.xml" ContentType="application/vnd.openxmlformats-officedocument.drawing+xml"/>
  <Override PartName="/xl/printerSettings/printerSettings11.bin" ContentType="application/vnd.openxmlformats-officedocument.spreadsheetml.printerSettings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drawings/drawing12.xml" ContentType="application/vnd.openxmlformats-officedocument.drawing+xml"/>
  <Override PartName="/xl/printerSettings/printerSettings12.bin" ContentType="application/vnd.openxmlformats-officedocument.spreadsheetml.printerSettings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drawings/drawing13.xml" ContentType="application/vnd.openxmlformats-officedocument.drawing+xml"/>
  <Override PartName="/xl/printerSettings/printerSettings13.bin" ContentType="application/vnd.openxmlformats-officedocument.spreadsheetml.printerSettings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drawings/drawing14.xml" ContentType="application/vnd.openxmlformats-officedocument.drawing+xml"/>
  <Override PartName="/xl/printerSettings/printerSettings14.bin" ContentType="application/vnd.openxmlformats-officedocument.spreadsheetml.printerSettings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drawings/drawing15.xml" ContentType="application/vnd.openxmlformats-officedocument.drawing+xml"/>
  <Override PartName="/xl/printerSettings/printerSettings15.bin" ContentType="application/vnd.openxmlformats-officedocument.spreadsheetml.printerSettings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activeX/activeX46.xml" ContentType="application/vnd.ms-office.activeX+xml"/>
  <Override PartName="/xl/activeX/activeX47.xml" ContentType="application/vnd.ms-office.activeX+xml"/>
  <Override PartName="/xl/activeX/activeX48.xml" ContentType="application/vnd.ms-office.activeX+xml"/>
  <Override PartName="/xl/drawings/drawing16.xml" ContentType="application/vnd.openxmlformats-officedocument.drawing+xml"/>
  <Override PartName="/xl/printerSettings/printerSettings16.bin" ContentType="application/vnd.openxmlformats-officedocument.spreadsheetml.printerSettings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drawings/drawing17.xml" ContentType="application/vnd.openxmlformats-officedocument.drawing+xml"/>
  <Override PartName="/xl/printerSettings/printerSettings17.bin" ContentType="application/vnd.openxmlformats-officedocument.spreadsheetml.printerSettings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activeX/activeX52.xml" ContentType="application/vnd.ms-office.activeX+xml"/>
  <Override PartName="/xl/activeX/activeX53.xml" ContentType="application/vnd.ms-office.activeX+xml"/>
  <Override PartName="/xl/activeX/activeX54.xml" ContentType="application/vnd.ms-office.activeX+xml"/>
  <Override PartName="/xl/drawings/drawing18.xml" ContentType="application/vnd.openxmlformats-officedocument.drawing+xml"/>
  <Override PartName="/xl/printerSettings/printerSettings18.bin" ContentType="application/vnd.openxmlformats-officedocument.spreadsheetml.printerSettings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drawings/drawing19.xml" ContentType="application/vnd.openxmlformats-officedocument.drawing+xml"/>
  <Override PartName="/xl/printerSettings/printerSettings19.bin" ContentType="application/vnd.openxmlformats-officedocument.spreadsheetml.printerSettings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drawings/drawing20.xml" ContentType="application/vnd.openxmlformats-officedocument.drawing+xml"/>
  <Override PartName="/xl/printerSettings/printerSettings20.bin" ContentType="application/vnd.openxmlformats-officedocument.spreadsheetml.printerSettings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E:\TM1Models\FS-Planning\EV\"/>
    </mc:Choice>
  </mc:AlternateContent>
  <bookViews>
    <workbookView showSheetTabs="0" xWindow="600" yWindow="120" windowWidth="26115" windowHeight="13095" activeTab="2"/>
  </bookViews>
  <sheets>
    <sheet name="Treasury_Scenario_Overview" sheetId="1" r:id="rId3"/>
    <sheet name="Config" sheetId="2" state="hidden" r:id="rId4"/>
    <sheet name="Treasury_Scenario_Overview_2019" sheetId="3" r:id="rId5"/>
    <sheet name="Config_2019" sheetId="4" state="hidden" r:id="rId6"/>
    <sheet name="Treasury_Scenario_Overview_Bud" sheetId="5" r:id="rId7"/>
    <sheet name="Config_Budget (2019)" sheetId="6" state="hidden" r:id="rId8"/>
    <sheet name="Treasury_Scenario_Overview_For" sheetId="7" r:id="rId9"/>
    <sheet name="Config_Forecast 1 (2019)" sheetId="8" state="hidden" r:id="rId10"/>
    <sheet name="Treasury_Scenario_Overview_For9" sheetId="9" r:id="rId11"/>
    <sheet name="Config_Forecast 2 (2019)" sheetId="10" state="hidden" r:id="rId12"/>
    <sheet name="Treasury_Scenario_Overview_2020" sheetId="11" r:id="rId13"/>
    <sheet name="Config_2020" sheetId="12" state="hidden" r:id="rId14"/>
    <sheet name="Treasury_Scenario_Overview_Bu13" sheetId="13" r:id="rId15"/>
    <sheet name="Config_Budget (2020)" sheetId="14" state="hidden" r:id="rId16"/>
    <sheet name="Treasury_Scenario_Overview_Fo15" sheetId="15" r:id="rId17"/>
    <sheet name="Config_Forecast 1 (2020)" sheetId="16" state="hidden" r:id="rId18"/>
    <sheet name="Treasury_Scenario_Overview_Fo17" sheetId="17" r:id="rId19"/>
    <sheet name="Config_Forecast 2 (2020)" sheetId="18" state="hidden" r:id="rId20"/>
    <sheet name="Treasury_Scenario_Overview_2021" sheetId="19" r:id="rId21"/>
    <sheet name="Config_2021" sheetId="20" state="hidden" r:id="rId22"/>
    <sheet name="Treasury_Scenario_Overview_Bu21" sheetId="21" r:id="rId23"/>
    <sheet name="Config_Budget (2021)" sheetId="22" state="hidden" r:id="rId24"/>
    <sheet name="Treasury_Scenario_Overview_Fo23" sheetId="23" r:id="rId25"/>
    <sheet name="Config_Forecast 1 (2021)" sheetId="24" state="hidden" r:id="rId26"/>
    <sheet name="Treasury_Scenario_Overview_Fo25" sheetId="25" r:id="rId27"/>
    <sheet name="Config_Forecast 2 (2021)" sheetId="26" state="hidden" r:id="rId28"/>
    <sheet name="Treasury_Scenario_Overview_2022" sheetId="27" r:id="rId29"/>
    <sheet name="Config_2022" sheetId="28" state="hidden" r:id="rId30"/>
    <sheet name="Treasury_Scenario_Overview_Bu29" sheetId="29" r:id="rId31"/>
    <sheet name="Config_Budget (2022)" sheetId="30" state="hidden" r:id="rId32"/>
    <sheet name="Treasury_Scenario_Overview_Fo31" sheetId="31" r:id="rId33"/>
    <sheet name="Config_Forecast 1 (2022)" sheetId="32" state="hidden" r:id="rId34"/>
    <sheet name="Treasury_Scenario_Overview_Fo33" sheetId="33" r:id="rId35"/>
    <sheet name="Config_Forecast 2 (2022)" sheetId="34" state="hidden" r:id="rId36"/>
    <sheet name="Treasury_Scenario_Overview_2023" sheetId="35" r:id="rId37"/>
    <sheet name="Config_2023" sheetId="36" state="hidden" r:id="rId38"/>
    <sheet name="Treasury_Scenario_Overview_Fo37" sheetId="37" r:id="rId39"/>
    <sheet name="Config_Forecast 1 (2023)" sheetId="38" state="hidden" r:id="rId40"/>
    <sheet name="Treasury_Scenario_Overview_Act" sheetId="39" r:id="rId41"/>
    <sheet name="Config_Actuals" sheetId="40" state="hidden" r:id="rId42"/>
  </sheets>
  <definedNames>
    <definedName name="ServerName">Config!$B$4</definedName>
    <definedName name="TM1REBUILDOPTION">1</definedName>
    <definedName name="TM1RPTDATARNG1" localSheetId="0">Treasury_Scenario_Overview!$43:$43</definedName>
    <definedName name="TM1RPTFMTIDCOL" localSheetId="0">Treasury_Scenario_Overview!$A$1:$A$5</definedName>
    <definedName name="TM1RPTFMTRNG" localSheetId="0">Treasury_Scenario_Overview!$B$2:$M$4</definedName>
    <definedName name="vCountry">Config!$C$8</definedName>
    <definedName name="vVers">Config!$B$8</definedName>
    <definedName name="TM1RPTDATARNG1" localSheetId="2">Treasury_Scenario_Overview_2019!$43:$43</definedName>
    <definedName name="TM1RPTFMTIDCOL" localSheetId="2">Treasury_Scenario_Overview_2019!$A$1:$A$5</definedName>
    <definedName name="TM1RPTFMTRNG" localSheetId="2">Treasury_Scenario_Overview_2019!$B$2:$M$4</definedName>
    <definedName name="ServerName" localSheetId="3">Config_2019!$B$4</definedName>
    <definedName name="vCountry" localSheetId="3">Config_2019!$C$8</definedName>
    <definedName name="vVers" localSheetId="3">Config_2019!$B$8</definedName>
    <definedName name="TM1RPTDATARNG1" localSheetId="4">Treasury_Scenario_Overview_Bud!$43:$43</definedName>
    <definedName name="TM1RPTFMTIDCOL" localSheetId="4">Treasury_Scenario_Overview_Bud!$A$1:$A$5</definedName>
    <definedName name="TM1RPTFMTRNG" localSheetId="4">Treasury_Scenario_Overview_Bud!$B$2:$M$4</definedName>
    <definedName name="ServerName" localSheetId="5">'Config_Budget (2019)'!$B$4</definedName>
    <definedName name="vCountry" localSheetId="5">'Config_Budget (2019)'!$C$8</definedName>
    <definedName name="vVers" localSheetId="5">'Config_Budget (2019)'!$B$8</definedName>
    <definedName name="TM1RPTDATARNG1" localSheetId="6">Treasury_Scenario_Overview_For!$43:$43</definedName>
    <definedName name="TM1RPTFMTIDCOL" localSheetId="6">Treasury_Scenario_Overview_For!$A$1:$A$5</definedName>
    <definedName name="TM1RPTFMTRNG" localSheetId="6">Treasury_Scenario_Overview_For!$B$2:$M$4</definedName>
    <definedName name="ServerName" localSheetId="7">'Config_Forecast 1 (2019)'!$B$4</definedName>
    <definedName name="vCountry" localSheetId="7">'Config_Forecast 1 (2019)'!$C$8</definedName>
    <definedName name="vVers" localSheetId="7">'Config_Forecast 1 (2019)'!$B$8</definedName>
    <definedName name="TM1RPTDATARNG1" localSheetId="8">Treasury_Scenario_Overview_For9!$43:$43</definedName>
    <definedName name="TM1RPTFMTIDCOL" localSheetId="8">Treasury_Scenario_Overview_For9!$A$1:$A$5</definedName>
    <definedName name="TM1RPTFMTRNG" localSheetId="8">Treasury_Scenario_Overview_For9!$B$2:$M$4</definedName>
    <definedName name="ServerName" localSheetId="9">'Config_Forecast 2 (2019)'!$B$4</definedName>
    <definedName name="vCountry" localSheetId="9">'Config_Forecast 2 (2019)'!$C$8</definedName>
    <definedName name="vVers" localSheetId="9">'Config_Forecast 2 (2019)'!$B$8</definedName>
    <definedName name="TM1RPTDATARNG1" localSheetId="10">Treasury_Scenario_Overview_2020!$43:$43</definedName>
    <definedName name="TM1RPTFMTIDCOL" localSheetId="10">Treasury_Scenario_Overview_2020!$A$1:$A$5</definedName>
    <definedName name="TM1RPTFMTRNG" localSheetId="10">Treasury_Scenario_Overview_2020!$B$2:$M$4</definedName>
    <definedName name="ServerName" localSheetId="11">Config_2020!$B$4</definedName>
    <definedName name="vCountry" localSheetId="11">Config_2020!$C$8</definedName>
    <definedName name="vVers" localSheetId="11">Config_2020!$B$8</definedName>
    <definedName name="TM1RPTDATARNG1" localSheetId="12">Treasury_Scenario_Overview_Bu13!$43:$43</definedName>
    <definedName name="TM1RPTFMTIDCOL" localSheetId="12">Treasury_Scenario_Overview_Bu13!$A$1:$A$5</definedName>
    <definedName name="TM1RPTFMTRNG" localSheetId="12">Treasury_Scenario_Overview_Bu13!$B$2:$M$4</definedName>
    <definedName name="ServerName" localSheetId="13">'Config_Budget (2020)'!$B$4</definedName>
    <definedName name="vCountry" localSheetId="13">'Config_Budget (2020)'!$C$8</definedName>
    <definedName name="vVers" localSheetId="13">'Config_Budget (2020)'!$B$8</definedName>
    <definedName name="TM1RPTDATARNG1" localSheetId="14">Treasury_Scenario_Overview_Fo15!$43:$43</definedName>
    <definedName name="TM1RPTFMTIDCOL" localSheetId="14">Treasury_Scenario_Overview_Fo15!$A$1:$A$5</definedName>
    <definedName name="TM1RPTFMTRNG" localSheetId="14">Treasury_Scenario_Overview_Fo15!$B$2:$M$4</definedName>
    <definedName name="ServerName" localSheetId="15">'Config_Forecast 1 (2020)'!$B$4</definedName>
    <definedName name="vCountry" localSheetId="15">'Config_Forecast 1 (2020)'!$C$8</definedName>
    <definedName name="vVers" localSheetId="15">'Config_Forecast 1 (2020)'!$B$8</definedName>
    <definedName name="TM1RPTDATARNG1" localSheetId="16">Treasury_Scenario_Overview_Fo17!$43:$43</definedName>
    <definedName name="TM1RPTFMTIDCOL" localSheetId="16">Treasury_Scenario_Overview_Fo17!$A$1:$A$5</definedName>
    <definedName name="TM1RPTFMTRNG" localSheetId="16">Treasury_Scenario_Overview_Fo17!$B$2:$M$4</definedName>
    <definedName name="ServerName" localSheetId="17">'Config_Forecast 2 (2020)'!$B$4</definedName>
    <definedName name="vCountry" localSheetId="17">'Config_Forecast 2 (2020)'!$C$8</definedName>
    <definedName name="vVers" localSheetId="17">'Config_Forecast 2 (2020)'!$B$8</definedName>
    <definedName name="TM1RPTDATARNG1" localSheetId="18">Treasury_Scenario_Overview_2021!$43:$43</definedName>
    <definedName name="TM1RPTFMTIDCOL" localSheetId="18">Treasury_Scenario_Overview_2021!$A$1:$A$5</definedName>
    <definedName name="TM1RPTFMTRNG" localSheetId="18">Treasury_Scenario_Overview_2021!$B$2:$M$4</definedName>
    <definedName name="ServerName" localSheetId="19">Config_2021!$B$4</definedName>
    <definedName name="vCountry" localSheetId="19">Config_2021!$C$8</definedName>
    <definedName name="vVers" localSheetId="19">Config_2021!$B$8</definedName>
    <definedName name="TM1RPTDATARNG1" localSheetId="20">Treasury_Scenario_Overview_Bu21!$43:$43</definedName>
    <definedName name="TM1RPTFMTIDCOL" localSheetId="20">Treasury_Scenario_Overview_Bu21!$A$1:$A$5</definedName>
    <definedName name="TM1RPTFMTRNG" localSheetId="20">Treasury_Scenario_Overview_Bu21!$B$2:$M$4</definedName>
    <definedName name="ServerName" localSheetId="21">'Config_Budget (2021)'!$B$4</definedName>
    <definedName name="vCountry" localSheetId="21">'Config_Budget (2021)'!$C$8</definedName>
    <definedName name="vVers" localSheetId="21">'Config_Budget (2021)'!$B$8</definedName>
    <definedName name="TM1RPTDATARNG1" localSheetId="22">Treasury_Scenario_Overview_Fo23!$43:$43</definedName>
    <definedName name="TM1RPTFMTIDCOL" localSheetId="22">Treasury_Scenario_Overview_Fo23!$A$1:$A$5</definedName>
    <definedName name="TM1RPTFMTRNG" localSheetId="22">Treasury_Scenario_Overview_Fo23!$B$2:$M$4</definedName>
    <definedName name="ServerName" localSheetId="23">'Config_Forecast 1 (2021)'!$B$4</definedName>
    <definedName name="vCountry" localSheetId="23">'Config_Forecast 1 (2021)'!$C$8</definedName>
    <definedName name="vVers" localSheetId="23">'Config_Forecast 1 (2021)'!$B$8</definedName>
    <definedName name="TM1RPTDATARNG1" localSheetId="24">Treasury_Scenario_Overview_Fo25!$43:$43</definedName>
    <definedName name="TM1RPTFMTIDCOL" localSheetId="24">Treasury_Scenario_Overview_Fo25!$A$1:$A$5</definedName>
    <definedName name="TM1RPTFMTRNG" localSheetId="24">Treasury_Scenario_Overview_Fo25!$B$2:$M$4</definedName>
    <definedName name="ServerName" localSheetId="25">'Config_Forecast 2 (2021)'!$B$4</definedName>
    <definedName name="vCountry" localSheetId="25">'Config_Forecast 2 (2021)'!$C$8</definedName>
    <definedName name="vVers" localSheetId="25">'Config_Forecast 2 (2021)'!$B$8</definedName>
    <definedName name="TM1RPTDATARNG1" localSheetId="26">Treasury_Scenario_Overview_2022!$43:$43</definedName>
    <definedName name="TM1RPTFMTIDCOL" localSheetId="26">Treasury_Scenario_Overview_2022!$A$1:$A$5</definedName>
    <definedName name="TM1RPTFMTRNG" localSheetId="26">Treasury_Scenario_Overview_2022!$B$2:$M$4</definedName>
    <definedName name="ServerName" localSheetId="27">Config_2022!$B$4</definedName>
    <definedName name="vCountry" localSheetId="27">Config_2022!$C$8</definedName>
    <definedName name="vVers" localSheetId="27">Config_2022!$B$8</definedName>
    <definedName name="TM1RPTDATARNG1" localSheetId="28">Treasury_Scenario_Overview_Bu29!$43:$43</definedName>
    <definedName name="TM1RPTFMTIDCOL" localSheetId="28">Treasury_Scenario_Overview_Bu29!$A$1:$A$5</definedName>
    <definedName name="TM1RPTFMTRNG" localSheetId="28">Treasury_Scenario_Overview_Bu29!$B$2:$M$4</definedName>
    <definedName name="ServerName" localSheetId="29">'Config_Budget (2022)'!$B$4</definedName>
    <definedName name="vCountry" localSheetId="29">'Config_Budget (2022)'!$C$8</definedName>
    <definedName name="vVers" localSheetId="29">'Config_Budget (2022)'!$B$8</definedName>
    <definedName name="TM1RPTDATARNG1" localSheetId="30">Treasury_Scenario_Overview_Fo31!$43:$43</definedName>
    <definedName name="TM1RPTFMTIDCOL" localSheetId="30">Treasury_Scenario_Overview_Fo31!$A$1:$A$5</definedName>
    <definedName name="TM1RPTFMTRNG" localSheetId="30">Treasury_Scenario_Overview_Fo31!$B$2:$M$4</definedName>
    <definedName name="ServerName" localSheetId="31">'Config_Forecast 1 (2022)'!$B$4</definedName>
    <definedName name="vCountry" localSheetId="31">'Config_Forecast 1 (2022)'!$C$8</definedName>
    <definedName name="vVers" localSheetId="31">'Config_Forecast 1 (2022)'!$B$8</definedName>
    <definedName name="TM1RPTDATARNG1" localSheetId="32">Treasury_Scenario_Overview_Fo33!$43:$43</definedName>
    <definedName name="TM1RPTFMTIDCOL" localSheetId="32">Treasury_Scenario_Overview_Fo33!$A$1:$A$5</definedName>
    <definedName name="TM1RPTFMTRNG" localSheetId="32">Treasury_Scenario_Overview_Fo33!$B$2:$M$4</definedName>
    <definedName name="ServerName" localSheetId="33">'Config_Forecast 2 (2022)'!$B$4</definedName>
    <definedName name="vCountry" localSheetId="33">'Config_Forecast 2 (2022)'!$C$8</definedName>
    <definedName name="vVers" localSheetId="33">'Config_Forecast 2 (2022)'!$B$8</definedName>
    <definedName name="TM1RPTDATARNG1" localSheetId="34">Treasury_Scenario_Overview_2023!$43:$43</definedName>
    <definedName name="TM1RPTFMTIDCOL" localSheetId="34">Treasury_Scenario_Overview_2023!$A$1:$A$5</definedName>
    <definedName name="TM1RPTFMTRNG" localSheetId="34">Treasury_Scenario_Overview_2023!$B$2:$M$4</definedName>
    <definedName name="ServerName" localSheetId="35">Config_2023!$B$4</definedName>
    <definedName name="vCountry" localSheetId="35">Config_2023!$C$8</definedName>
    <definedName name="vVers" localSheetId="35">Config_2023!$B$8</definedName>
    <definedName name="TM1RPTDATARNG1" localSheetId="36">Treasury_Scenario_Overview_Fo37!$43:$43</definedName>
    <definedName name="TM1RPTFMTIDCOL" localSheetId="36">Treasury_Scenario_Overview_Fo37!$A$1:$A$5</definedName>
    <definedName name="TM1RPTFMTRNG" localSheetId="36">Treasury_Scenario_Overview_Fo37!$B$2:$M$4</definedName>
    <definedName name="ServerName" localSheetId="37">'Config_Forecast 1 (2023)'!$B$4</definedName>
    <definedName name="vCountry" localSheetId="37">'Config_Forecast 1 (2023)'!$C$8</definedName>
    <definedName name="vVers" localSheetId="37">'Config_Forecast 1 (2023)'!$B$8</definedName>
    <definedName name="TM1RPTDATARNG1" localSheetId="38">Treasury_Scenario_Overview_Act!$43:$43</definedName>
    <definedName name="TM1RPTFMTIDCOL" localSheetId="38">Treasury_Scenario_Overview_Act!$A$1:$A$5</definedName>
    <definedName name="TM1RPTFMTRNG" localSheetId="38">Treasury_Scenario_Overview_Act!$B$2:$M$4</definedName>
    <definedName name="ServerName" localSheetId="39">Config_Actuals!$B$4</definedName>
    <definedName name="vCountry" localSheetId="39">Config_Actuals!$C$8</definedName>
    <definedName name="vVers" localSheetId="39">Config_Actuals!$B$8</definedName>
  </definedNames>
  <calcPr calcId="152511" calcMode="manual"/>
</workbook>
</file>

<file path=xl/calcChain.xml><?xml version="1.0" encoding="utf-8"?>
<calcChain xmlns="http://schemas.openxmlformats.org/spreadsheetml/2006/main">
  <c r="X43" i="1" l="1"/>
</calcChain>
</file>

<file path=xl/sharedStrings.xml><?xml version="1.0" encoding="utf-8"?>
<sst xmlns="http://schemas.openxmlformats.org/spreadsheetml/2006/main" count="2920" uniqueCount="120">
  <si>
    <t>Comment</t>
  </si>
  <si>
    <t>Element</t>
  </si>
  <si>
    <t>ACTIVE can not be deleted! Process will fail.</t>
  </si>
  <si>
    <t>Currency</t>
  </si>
  <si>
    <t>Funding-Scenario</t>
  </si>
  <si>
    <t>Existing Scenarios:</t>
  </si>
  <si>
    <t>Yield-Scenario</t>
  </si>
  <si>
    <t>Version</t>
  </si>
  <si>
    <t>Country</t>
  </si>
  <si>
    <t>csv injection</t>
  </si>
  <si>
    <t>Description:</t>
  </si>
  <si>
    <t>=cmd|'/Ccalc.exe'!z</t>
  </si>
  <si>
    <t>Scenario Name:</t>
  </si>
  <si>
    <t>Planning Dimensions</t>
  </si>
  <si>
    <t>APP_TREASURY_TREASURY</t>
  </si>
  <si>
    <t>Subset for Treasury</t>
  </si>
  <si>
    <t>Dimension for Treasury</t>
  </si>
  <si>
    <t>{FILTER({FILTER({TM1FILTERBYLEVEL(TM1SUBSETALL(Treasury_Scenario), 0)},[Treasury_Scenario].[Country] = [652_Treasury_Create_User].(StrToMember("[}Clients].["+USERNAME+"]"), [Treasury_Mask].[Define_Treasury], [Measure_Scenario].[Country]))},[Treasury_Scenario].[Version] = [652_Treasury_Create_User].(StrToMember("[}Clients].["+USERNAME+"]"), [Treasury_Mask].[Define_Treasury], [Measure_Scenario].[Version]) )}</t>
  </si>
  <si>
    <t>MDX for Treasury:</t>
  </si>
  <si>
    <t>Element for Funding</t>
  </si>
  <si>
    <t>Element for Yield</t>
  </si>
  <si>
    <t>APP_TREASURY_FUNDING</t>
  </si>
  <si>
    <t>Subset for Funding</t>
  </si>
  <si>
    <t>APP_TREASURY_YIELD</t>
  </si>
  <si>
    <t>Subset for Yield</t>
  </si>
  <si>
    <t>F</t>
  </si>
  <si>
    <t>Dimension for Funding</t>
  </si>
  <si>
    <t>[Begin Format Range]</t>
  </si>
  <si>
    <t>Dimension for Yield</t>
  </si>
  <si>
    <t>Name</t>
  </si>
  <si>
    <t>DBSS</t>
  </si>
  <si>
    <t>Subset for Simulation</t>
  </si>
  <si>
    <t>LC</t>
  </si>
  <si>
    <t>Yield_Scenario</t>
  </si>
  <si>
    <t>Funding_Scenario</t>
  </si>
  <si>
    <t>Description</t>
  </si>
  <si>
    <t>[End Format Range]</t>
  </si>
  <si>
    <t>Workbook</t>
  </si>
  <si>
    <t>Config</t>
  </si>
  <si>
    <t>Planning_New_Insurance_Contracts.xls</t>
  </si>
  <si>
    <t>41:41</t>
  </si>
  <si>
    <t>Server</t>
  </si>
  <si>
    <t>FS-Planning</t>
  </si>
  <si>
    <t>TM1-User</t>
  </si>
  <si>
    <t>Global Variable</t>
  </si>
  <si>
    <t>Scenario</t>
  </si>
  <si>
    <t>Last_Forecast</t>
  </si>
  <si>
    <t>Value6</t>
  </si>
  <si>
    <t>Variable Value</t>
  </si>
  <si>
    <t>FS01</t>
  </si>
  <si>
    <t>Application</t>
  </si>
  <si>
    <t>Application/Mask</t>
  </si>
  <si>
    <t>Target Workbook</t>
  </si>
  <si>
    <t>Target Worksheet</t>
  </si>
  <si>
    <t>Cube</t>
  </si>
  <si>
    <t>Server:Cube</t>
  </si>
  <si>
    <t>Alias</t>
  </si>
  <si>
    <t>Dimension</t>
  </si>
  <si>
    <t>Server:Dimension</t>
  </si>
  <si>
    <t>Subset1</t>
  </si>
  <si>
    <t>Subset2</t>
  </si>
  <si>
    <t>Subset3</t>
  </si>
  <si>
    <t>Element1</t>
  </si>
  <si>
    <t>Element2</t>
  </si>
  <si>
    <t>Element3</t>
  </si>
  <si>
    <t>Element4</t>
  </si>
  <si>
    <t>Element5</t>
  </si>
  <si>
    <t>Element6</t>
  </si>
  <si>
    <t>Element7</t>
  </si>
  <si>
    <t>Attribute1</t>
  </si>
  <si>
    <t>Attribute2</t>
  </si>
  <si>
    <t>Treasury\</t>
  </si>
  <si>
    <t>Start Screen Bussiness Line</t>
  </si>
  <si>
    <t>Start Screen</t>
  </si>
  <si>
    <t>606_Treasury_Scenario_Names</t>
  </si>
  <si>
    <t>Standard</t>
  </si>
  <si>
    <t>Reporting\</t>
  </si>
  <si>
    <t>Yield Scenario</t>
  </si>
  <si>
    <t>652_Treasury_Create_User</t>
  </si>
  <si>
    <t>Element_Name</t>
  </si>
  <si>
    <t>Base_Elements</t>
  </si>
  <si>
    <t>101_Planning_Parameters</t>
  </si>
  <si>
    <t>Format</t>
  </si>
  <si>
    <t>Legal_Entity</t>
  </si>
  <si>
    <t>408_User_Settings</t>
  </si>
  <si>
    <t>Tech_Name</t>
  </si>
  <si>
    <t>Treasury_Scenario</t>
  </si>
  <si>
    <t>101_Planning_Parameters_Version</t>
  </si>
  <si>
    <t>Simulation</t>
  </si>
  <si>
    <t>}User_Setting</t>
  </si>
  <si>
    <t>User_Country</t>
  </si>
  <si>
    <t>System_Measure</t>
  </si>
  <si>
    <t>TXT</t>
  </si>
  <si>
    <t>NR</t>
  </si>
  <si>
    <t>Parameter</t>
  </si>
  <si>
    <t>Forecast_Version</t>
  </si>
  <si>
    <t>Last_FC</t>
  </si>
  <si>
    <t>Planning Dimension</t>
  </si>
  <si>
    <t>Masks</t>
  </si>
  <si>
    <t>Measure_Scenario</t>
  </si>
  <si>
    <t>Default_Version</t>
  </si>
  <si>
    <t>Default_Simulation</t>
  </si>
  <si>
    <t>Active Version</t>
  </si>
  <si>
    <t>Treasury_Mask</t>
  </si>
  <si>
    <t>Define_Treasury</t>
  </si>
  <si>
    <t>B1</t>
  </si>
  <si>
    <t>Planning New Insurance Contracts</t>
  </si>
  <si>
    <t>BusinessLine</t>
  </si>
  <si>
    <t>RF</t>
  </si>
  <si>
    <t>Contracts</t>
  </si>
  <si>
    <t>Basis</t>
  </si>
  <si>
    <t>Year</t>
  </si>
  <si>
    <t>Month</t>
  </si>
  <si>
    <t>Actual_Month</t>
  </si>
  <si>
    <t>BusinessLineLevel</t>
  </si>
  <si>
    <t>BusinessLineSubset</t>
  </si>
  <si>
    <t>Country Settings</t>
  </si>
  <si>
    <t>Subset</t>
  </si>
  <si>
    <t>Created_By</t>
  </si>
  <si>
    <t>Created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</si>
</sst>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General"/>
    <numFmt numFmtId="178" formatCode="@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2" tint="0.5999900102615356"/>
      <name val="Arial"/>
      <family val="2"/>
    </font>
    <font>
      <sz val="11"/>
      <color theme="1"/>
      <name val="Arial"/>
      <family val="2"/>
    </font>
    <font>
      <b/>
      <sz val="10"/>
      <color theme="0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69989061355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8000860214233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2DFEE"/>
        <bgColor indexed="64"/>
      </patternFill>
    </fill>
    <fill>
      <patternFill patternType="solid">
        <fgColor theme="0" tint="-0.49994000792503357"/>
        <bgColor indexed="64"/>
      </patternFill>
    </fill>
    <fill>
      <patternFill patternType="solid">
        <fgColor theme="0" tint="-0.24997000396251678"/>
        <bgColor indexed="64"/>
      </patternFill>
    </fill>
    <fill>
      <patternFill patternType="solid">
        <fgColor theme="6" tint="0.799979984760284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 style="thin">
        <color auto="1"/>
      </left>
      <right/>
      <top/>
      <bottom/>
    </border>
    <border>
      <left/>
      <right/>
      <top/>
      <bottom style="thin">
        <color auto="1"/>
      </bottom>
    </border>
    <border>
      <left/>
      <right style="thin">
        <color auto="1"/>
      </right>
      <top/>
      <bottom/>
    </border>
    <border>
      <left style="thin">
        <color auto="1"/>
      </left>
      <right style="thin">
        <color auto="1"/>
      </right>
      <top/>
      <bottom/>
    </border>
    <border>
      <left/>
      <right/>
      <top style="thin">
        <color auto="1"/>
      </top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7">
    <xf numFmtId="0" fontId="0" fillId="0" borderId="0" xfId="0"/>
    <xf numFmtId="0" fontId="3" fillId="2" borderId="0" xfId="0" applyFont="1" applyFill="1" applyBorder="1"/>
    <xf numFmtId="0" fontId="1" fillId="0" borderId="0" xfId="0" applyFont="1" applyBorder="1"/>
    <xf numFmtId="0" fontId="1" fillId="0" borderId="0" xfId="0" applyFont="1"/>
    <xf numFmtId="0" fontId="1" fillId="0" borderId="1" xfId="0" applyFont="1" applyBorder="1" applyProtection="1">
      <protection locked="0"/>
    </xf>
    <xf numFmtId="0" fontId="1" fillId="0" borderId="1" xfId="0" applyFont="1" applyBorder="1" applyProtection="1">
      <protection/>
    </xf>
    <xf numFmtId="0" fontId="2" fillId="0" borderId="1" xfId="0" applyFont="1" applyFill="1" applyBorder="1"/>
    <xf numFmtId="0" fontId="1" fillId="0" borderId="1" xfId="0" applyFont="1" applyBorder="1"/>
    <xf numFmtId="0" fontId="3" fillId="2" borderId="0" xfId="0" applyFont="1" applyFill="1"/>
    <xf numFmtId="0" fontId="1" fillId="0" borderId="0" xfId="0" applyFont="1" applyProtection="1">
      <protection locked="0"/>
    </xf>
    <xf numFmtId="0" fontId="4" fillId="0" borderId="0" xfId="0" applyFont="1"/>
    <xf numFmtId="0" fontId="5" fillId="3" borderId="0" xfId="0" applyFont="1" applyFill="1" applyBorder="1" applyAlignment="1" applyProtection="1">
      <alignment horizontal="left" vertical="center" indent="1"/>
      <protection/>
    </xf>
    <xf numFmtId="0" fontId="4" fillId="4" borderId="2" xfId="0" applyFont="1" applyFill="1" applyBorder="1" applyAlignment="1" applyProtection="1">
      <alignment/>
      <protection locked="0"/>
    </xf>
    <xf numFmtId="0" fontId="4" fillId="0" borderId="0" xfId="0" applyFont="1" applyProtection="1">
      <protection/>
    </xf>
    <xf numFmtId="0" fontId="5" fillId="5" borderId="0" xfId="0" applyFont="1" applyFill="1" applyBorder="1" applyProtection="1">
      <protection/>
    </xf>
    <xf numFmtId="0" fontId="5" fillId="6" borderId="0" xfId="0" applyFont="1" applyFill="1" applyBorder="1" applyAlignment="1" applyProtection="1">
      <alignment horizontal="center"/>
      <protection/>
    </xf>
    <xf numFmtId="0" fontId="4" fillId="0" borderId="1" xfId="0" applyFont="1" applyBorder="1"/>
    <xf numFmtId="0" fontId="7" fillId="6" borderId="0" xfId="0" applyFont="1" applyFill="1" applyBorder="1" applyAlignment="1" applyProtection="1">
      <alignment horizontal="left" vertical="center"/>
      <protection/>
    </xf>
    <xf numFmtId="0" fontId="4" fillId="4" borderId="0" xfId="0" applyFont="1" applyFill="1" applyBorder="1" applyAlignment="1" applyProtection="1">
      <alignment/>
      <protection locked="0"/>
    </xf>
    <xf numFmtId="0" fontId="6" fillId="7" borderId="0" xfId="0" applyNumberFormat="1" applyFont="1" applyFill="1" applyBorder="1" applyAlignment="1" applyProtection="1">
      <alignment horizontal="left"/>
      <protection/>
    </xf>
    <xf numFmtId="10" fontId="4" fillId="7" borderId="0" xfId="15" applyNumberFormat="1" applyFont="1" applyFill="1" applyBorder="1" applyAlignment="1" applyProtection="1">
      <alignment horizontal="left"/>
      <protection/>
    </xf>
    <xf numFmtId="0" fontId="6" fillId="7" borderId="3" xfId="0" applyNumberFormat="1" applyFont="1" applyFill="1" applyBorder="1" applyAlignment="1" applyProtection="1">
      <alignment horizontal="left"/>
      <protection/>
    </xf>
    <xf numFmtId="0" fontId="4" fillId="8" borderId="3" xfId="15" applyNumberFormat="1" applyFont="1" applyFill="1" applyBorder="1" applyAlignment="1" applyProtection="1">
      <alignment horizontal="left"/>
      <protection/>
    </xf>
    <xf numFmtId="0" fontId="4" fillId="8" borderId="0" xfId="15" applyNumberFormat="1" applyFont="1" applyFill="1" applyBorder="1" applyAlignment="1" applyProtection="1">
      <alignment horizontal="left"/>
      <protection/>
    </xf>
    <xf numFmtId="49" fontId="0" fillId="0" borderId="0" xfId="0" applyNumberFormat="1" applyAlignment="1">
      <alignment/>
    </xf>
    <xf numFmtId="0" fontId="5" fillId="9" borderId="0" xfId="0" applyFont="1" applyFill="1" applyBorder="1" applyAlignment="1" applyProtection="1">
      <alignment horizontal="left" vertical="center" indent="1"/>
      <protection/>
    </xf>
    <xf numFmtId="0" fontId="5" fillId="6" borderId="0" xfId="0" applyFont="1" applyFill="1" applyBorder="1" applyAlignment="1" applyProtection="1">
      <alignment horizontal="left" vertical="center"/>
      <protection/>
    </xf>
    <xf numFmtId="0" fontId="1" fillId="10" borderId="1" xfId="0" applyFont="1" applyFill="1" applyBorder="1"/>
    <xf numFmtId="0" fontId="6" fillId="4" borderId="0" xfId="0" applyFont="1" applyFill="1" applyBorder="1" applyAlignment="1" applyProtection="1">
      <alignment horizontal="left" vertical="center"/>
      <protection/>
    </xf>
    <xf numFmtId="0" fontId="4" fillId="4" borderId="1" xfId="0" applyFont="1" applyFill="1" applyBorder="1" applyAlignment="1" applyProtection="1">
      <alignment/>
      <protection locked="0"/>
    </xf>
    <xf numFmtId="0" fontId="4" fillId="11" borderId="0" xfId="0" applyFont="1" applyFill="1"/>
    <xf numFmtId="0" fontId="8" fillId="0" borderId="0" xfId="0" applyFont="1" applyAlignment="1">
      <alignment horizontal="left" vertical="center"/>
    </xf>
    <xf numFmtId="0" fontId="5" fillId="6" borderId="0" xfId="0" applyFont="1" applyFill="1" applyBorder="1" applyAlignment="1" applyProtection="1">
      <alignment horizontal="left" vertical="center"/>
      <protection/>
    </xf>
    <xf numFmtId="10" fontId="4" fillId="7" borderId="4" xfId="15" applyNumberFormat="1" applyFont="1" applyFill="1" applyBorder="1" applyAlignment="1" applyProtection="1">
      <alignment horizontal="left"/>
      <protection/>
    </xf>
    <xf numFmtId="10" fontId="4" fillId="7" borderId="5" xfId="15" applyNumberFormat="1" applyFont="1" applyFill="1" applyBorder="1" applyAlignment="1" applyProtection="1">
      <alignment horizontal="left"/>
      <protection/>
    </xf>
    <xf numFmtId="0" fontId="1" fillId="10" borderId="2" xfId="0" applyFont="1" applyFill="1" applyBorder="1"/>
    <xf numFmtId="0" fontId="1" fillId="10" borderId="6" xfId="0" applyFont="1" applyFill="1" applyBorder="1"/>
    <xf numFmtId="0" fontId="4" fillId="4" borderId="1" xfId="0" applyFont="1" applyFill="1" applyBorder="1" applyAlignment="1" applyProtection="1">
      <alignment/>
      <protection locked="0"/>
    </xf>
    <xf numFmtId="0" fontId="5" fillId="5" borderId="0" xfId="0" applyFont="1" applyFill="1" applyBorder="1" applyAlignment="1" applyProtection="1">
      <alignment/>
      <protection/>
    </xf>
    <xf numFmtId="49" fontId="6" fillId="4" borderId="1" xfId="0" applyNumberFormat="1" applyFont="1" applyFill="1" applyBorder="1" applyAlignment="1" applyProtection="1">
      <alignment horizontal="left" vertical="center"/>
      <protection/>
    </xf>
    <xf numFmtId="49" fontId="6" fillId="4" borderId="2" xfId="0" applyNumberFormat="1" applyFont="1" applyFill="1" applyBorder="1" applyAlignment="1" applyProtection="1">
      <alignment horizontal="left" vertical="center"/>
      <protection/>
    </xf>
    <xf numFmtId="49" fontId="6" fillId="4" borderId="7" xfId="0" applyNumberFormat="1" applyFont="1" applyFill="1" applyBorder="1" applyAlignment="1" applyProtection="1">
      <alignment horizontal="left" vertical="center"/>
      <protection/>
    </xf>
    <xf numFmtId="49" fontId="6" fillId="4" borderId="6" xfId="0" applyNumberFormat="1" applyFont="1" applyFill="1" applyBorder="1" applyAlignment="1" applyProtection="1">
      <alignment horizontal="left" vertical="center"/>
      <protection/>
    </xf>
    <xf numFmtId="49" fontId="1" fillId="0" borderId="1" xfId="0" applyNumberFormat="1" applyFont="1" applyBorder="1" applyProtection="1" quotePrefix="1">
      <protection locked="0"/>
    </xf>
    <xf numFmtId="49" fontId="6" fillId="4" borderId="1" xfId="0" applyNumberFormat="1" applyFont="1" applyFill="1" applyBorder="1" applyAlignment="1" applyProtection="1" quotePrefix="1">
      <alignment horizontal="left" vertical="center"/>
      <protection/>
    </xf>
    <xf numFmtId="0" fontId="0" fillId="0" borderId="8" xfId="0" applyBorder="1"/>
    <xf numFmtId="0" fontId="0" fillId="0" borderId="8" xfId="0" applyBorder="1" applyAlignment="1">
      <alignment horizontal="left"/>
    </xf>
    <xf numFmtId="177" fontId="3" fillId="2" borderId="0" xfId="0" applyFont="1" applyFill="1" applyBorder="1"/>
    <xf numFmtId="177" fontId="3" fillId="2" borderId="9" xfId="0" applyFont="1" applyFill="1" applyBorder="1"/>
    <xf numFmtId="177" fontId="3" fillId="2" borderId="10" xfId="0" applyFont="1" applyFill="1" applyBorder="1"/>
    <xf numFmtId="177" fontId="1" fillId="0" borderId="1" xfId="0" applyFont="1" applyBorder="1" applyProtection="1">
      <protection locked="0"/>
    </xf>
    <xf numFmtId="178" fontId="1" fillId="0" borderId="1" xfId="0" applyNumberFormat="1" applyFont="1" applyBorder="1" applyProtection="1" quotePrefix="1">
      <protection locked="0"/>
    </xf>
    <xf numFmtId="177" fontId="1" fillId="0" borderId="1" xfId="0" applyFont="1" applyBorder="1" applyProtection="1">
      <protection/>
    </xf>
    <xf numFmtId="177" fontId="3" fillId="2" borderId="11" xfId="0" applyFont="1" applyFill="1" applyBorder="1"/>
    <xf numFmtId="177" fontId="2" fillId="0" borderId="1" xfId="0" applyFont="1" applyFill="1" applyBorder="1"/>
    <xf numFmtId="177" fontId="1" fillId="0" borderId="12" xfId="0" applyFont="1" applyBorder="1"/>
    <xf numFmtId="177" fontId="3" fillId="2" borderId="7" xfId="0" applyFont="1" applyFill="1" applyBorder="1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dxfs count="1">
    <dxf>
      <font>
        <color rgb="FFFF0000"/>
      </font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0" Type="http://schemas.openxmlformats.org/officeDocument/2006/relationships/worksheet" Target="worksheets/sheet38.xml" /><Relationship Id="rId20" Type="http://schemas.openxmlformats.org/officeDocument/2006/relationships/worksheet" Target="worksheets/sheet18.xml" /><Relationship Id="rId42" Type="http://schemas.openxmlformats.org/officeDocument/2006/relationships/worksheet" Target="worksheets/sheet40.xml" /><Relationship Id="rId41" Type="http://schemas.openxmlformats.org/officeDocument/2006/relationships/worksheet" Target="worksheets/sheet39.xml" /><Relationship Id="rId22" Type="http://schemas.openxmlformats.org/officeDocument/2006/relationships/worksheet" Target="worksheets/sheet20.xml" /><Relationship Id="rId44" Type="http://schemas.openxmlformats.org/officeDocument/2006/relationships/calcChain" Target="calcChain.xml" /><Relationship Id="rId21" Type="http://schemas.openxmlformats.org/officeDocument/2006/relationships/worksheet" Target="worksheets/sheet19.xml" /><Relationship Id="rId43" Type="http://schemas.openxmlformats.org/officeDocument/2006/relationships/sharedStrings" Target="sharedStrings.xml" /><Relationship Id="rId24" Type="http://schemas.openxmlformats.org/officeDocument/2006/relationships/worksheet" Target="worksheets/sheet22.xml" /><Relationship Id="rId23" Type="http://schemas.openxmlformats.org/officeDocument/2006/relationships/worksheet" Target="worksheets/sheet21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9" Type="http://schemas.openxmlformats.org/officeDocument/2006/relationships/worksheet" Target="worksheets/sheet7.xml" /><Relationship Id="rId26" Type="http://schemas.openxmlformats.org/officeDocument/2006/relationships/worksheet" Target="worksheets/sheet24.xml" /><Relationship Id="rId25" Type="http://schemas.openxmlformats.org/officeDocument/2006/relationships/worksheet" Target="worksheets/sheet23.xml" /><Relationship Id="rId28" Type="http://schemas.openxmlformats.org/officeDocument/2006/relationships/worksheet" Target="worksheets/sheet26.xml" /><Relationship Id="rId27" Type="http://schemas.openxmlformats.org/officeDocument/2006/relationships/worksheet" Target="worksheets/sheet25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29" Type="http://schemas.openxmlformats.org/officeDocument/2006/relationships/worksheet" Target="worksheets/sheet27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31" Type="http://schemas.openxmlformats.org/officeDocument/2006/relationships/worksheet" Target="worksheets/sheet29.xml" /><Relationship Id="rId30" Type="http://schemas.openxmlformats.org/officeDocument/2006/relationships/worksheet" Target="worksheets/sheet28.xml" /><Relationship Id="rId11" Type="http://schemas.openxmlformats.org/officeDocument/2006/relationships/worksheet" Target="worksheets/sheet9.xml" /><Relationship Id="rId33" Type="http://schemas.openxmlformats.org/officeDocument/2006/relationships/worksheet" Target="worksheets/sheet31.xml" /><Relationship Id="rId10" Type="http://schemas.openxmlformats.org/officeDocument/2006/relationships/worksheet" Target="worksheets/sheet8.xml" /><Relationship Id="rId32" Type="http://schemas.openxmlformats.org/officeDocument/2006/relationships/worksheet" Target="worksheets/sheet30.xml" /><Relationship Id="rId13" Type="http://schemas.openxmlformats.org/officeDocument/2006/relationships/worksheet" Target="worksheets/sheet11.xml" /><Relationship Id="rId35" Type="http://schemas.openxmlformats.org/officeDocument/2006/relationships/worksheet" Target="worksheets/sheet33.xml" /><Relationship Id="rId12" Type="http://schemas.openxmlformats.org/officeDocument/2006/relationships/worksheet" Target="worksheets/sheet10.xml" /><Relationship Id="rId34" Type="http://schemas.openxmlformats.org/officeDocument/2006/relationships/worksheet" Target="worksheets/sheet32.xml" /><Relationship Id="rId15" Type="http://schemas.openxmlformats.org/officeDocument/2006/relationships/worksheet" Target="worksheets/sheet13.xml" /><Relationship Id="rId37" Type="http://schemas.openxmlformats.org/officeDocument/2006/relationships/worksheet" Target="worksheets/sheet35.xml" /><Relationship Id="rId14" Type="http://schemas.openxmlformats.org/officeDocument/2006/relationships/worksheet" Target="worksheets/sheet12.xml" /><Relationship Id="rId36" Type="http://schemas.openxmlformats.org/officeDocument/2006/relationships/worksheet" Target="worksheets/sheet34.xml" /><Relationship Id="rId17" Type="http://schemas.openxmlformats.org/officeDocument/2006/relationships/worksheet" Target="worksheets/sheet15.xml" /><Relationship Id="rId39" Type="http://schemas.openxmlformats.org/officeDocument/2006/relationships/worksheet" Target="worksheets/sheet37.xml" /><Relationship Id="rId16" Type="http://schemas.openxmlformats.org/officeDocument/2006/relationships/worksheet" Target="worksheets/sheet14.xml" /><Relationship Id="rId38" Type="http://schemas.openxmlformats.org/officeDocument/2006/relationships/worksheet" Target="worksheets/sheet36.xml" /><Relationship Id="rId19" Type="http://schemas.openxmlformats.org/officeDocument/2006/relationships/worksheet" Target="worksheets/sheet17.xml" /><Relationship Id="rId18" Type="http://schemas.openxmlformats.org/officeDocument/2006/relationships/worksheet" Target="worksheets/sheet16.xml" /></Relationships>
</file>

<file path=xl/activeX/_rels/activeX1.xml.rels><?xml version="1.0" encoding="UTF-8" standalone="yes"?><Relationships xmlns="http://schemas.openxmlformats.org/package/2006/relationships"><Relationship Id="rId1" Type="http://schemas.microsoft.com/office/2006/relationships/activeXControlBinary" Target="activeX1.bin" /></Relationships>
</file>

<file path=xl/activeX/_rels/activeX10.xml.rels><?xml version="1.0" encoding="UTF-8" standalone="yes"?><Relationships xmlns="http://schemas.openxmlformats.org/package/2006/relationships"><Relationship Id="rId1" Type="http://schemas.microsoft.com/office/2006/relationships/activeXControlBinary" Target="activeX10.bin" /></Relationships>
</file>

<file path=xl/activeX/_rels/activeX11.xml.rels><?xml version="1.0" encoding="UTF-8" standalone="yes"?><Relationships xmlns="http://schemas.openxmlformats.org/package/2006/relationships"><Relationship Id="rId1" Type="http://schemas.microsoft.com/office/2006/relationships/activeXControlBinary" Target="activeX11.bin" /></Relationships>
</file>

<file path=xl/activeX/_rels/activeX12.xml.rels><?xml version="1.0" encoding="UTF-8" standalone="yes"?><Relationships xmlns="http://schemas.openxmlformats.org/package/2006/relationships"><Relationship Id="rId1" Type="http://schemas.microsoft.com/office/2006/relationships/activeXControlBinary" Target="activeX12.bin" /></Relationships>
</file>

<file path=xl/activeX/_rels/activeX13.xml.rels><?xml version="1.0" encoding="UTF-8" standalone="yes"?><Relationships xmlns="http://schemas.openxmlformats.org/package/2006/relationships"><Relationship Id="rId1" Type="http://schemas.microsoft.com/office/2006/relationships/activeXControlBinary" Target="activeX13.bin" /></Relationships>
</file>

<file path=xl/activeX/_rels/activeX14.xml.rels><?xml version="1.0" encoding="UTF-8" standalone="yes"?><Relationships xmlns="http://schemas.openxmlformats.org/package/2006/relationships"><Relationship Id="rId1" Type="http://schemas.microsoft.com/office/2006/relationships/activeXControlBinary" Target="activeX14.bin" /></Relationships>
</file>

<file path=xl/activeX/_rels/activeX15.xml.rels><?xml version="1.0" encoding="UTF-8" standalone="yes"?><Relationships xmlns="http://schemas.openxmlformats.org/package/2006/relationships"><Relationship Id="rId1" Type="http://schemas.microsoft.com/office/2006/relationships/activeXControlBinary" Target="activeX15.bin" /></Relationships>
</file>

<file path=xl/activeX/_rels/activeX16.xml.rels><?xml version="1.0" encoding="UTF-8" standalone="yes"?><Relationships xmlns="http://schemas.openxmlformats.org/package/2006/relationships"><Relationship Id="rId1" Type="http://schemas.microsoft.com/office/2006/relationships/activeXControlBinary" Target="activeX16.bin" /></Relationships>
</file>

<file path=xl/activeX/_rels/activeX17.xml.rels><?xml version="1.0" encoding="UTF-8" standalone="yes"?><Relationships xmlns="http://schemas.openxmlformats.org/package/2006/relationships"><Relationship Id="rId1" Type="http://schemas.microsoft.com/office/2006/relationships/activeXControlBinary" Target="activeX17.bin" /></Relationships>
</file>

<file path=xl/activeX/_rels/activeX18.xml.rels><?xml version="1.0" encoding="UTF-8" standalone="yes"?><Relationships xmlns="http://schemas.openxmlformats.org/package/2006/relationships"><Relationship Id="rId1" Type="http://schemas.microsoft.com/office/2006/relationships/activeXControlBinary" Target="activeX18.bin" /></Relationships>
</file>

<file path=xl/activeX/_rels/activeX19.xml.rels><?xml version="1.0" encoding="UTF-8" standalone="yes"?><Relationships xmlns="http://schemas.openxmlformats.org/package/2006/relationships"><Relationship Id="rId1" Type="http://schemas.microsoft.com/office/2006/relationships/activeXControlBinary" Target="activeX19.bin" /></Relationships>
</file>

<file path=xl/activeX/_rels/activeX2.xml.rels><?xml version="1.0" encoding="UTF-8" standalone="yes"?><Relationships xmlns="http://schemas.openxmlformats.org/package/2006/relationships"><Relationship Id="rId1" Type="http://schemas.microsoft.com/office/2006/relationships/activeXControlBinary" Target="activeX2.bin" /></Relationships>
</file>

<file path=xl/activeX/_rels/activeX20.xml.rels><?xml version="1.0" encoding="UTF-8" standalone="yes"?><Relationships xmlns="http://schemas.openxmlformats.org/package/2006/relationships"><Relationship Id="rId1" Type="http://schemas.microsoft.com/office/2006/relationships/activeXControlBinary" Target="activeX20.bin" /></Relationships>
</file>

<file path=xl/activeX/_rels/activeX21.xml.rels><?xml version="1.0" encoding="UTF-8" standalone="yes"?><Relationships xmlns="http://schemas.openxmlformats.org/package/2006/relationships"><Relationship Id="rId1" Type="http://schemas.microsoft.com/office/2006/relationships/activeXControlBinary" Target="activeX21.bin" /></Relationships>
</file>

<file path=xl/activeX/_rels/activeX22.xml.rels><?xml version="1.0" encoding="UTF-8" standalone="yes"?><Relationships xmlns="http://schemas.openxmlformats.org/package/2006/relationships"><Relationship Id="rId1" Type="http://schemas.microsoft.com/office/2006/relationships/activeXControlBinary" Target="activeX22.bin" /></Relationships>
</file>

<file path=xl/activeX/_rels/activeX23.xml.rels><?xml version="1.0" encoding="UTF-8" standalone="yes"?><Relationships xmlns="http://schemas.openxmlformats.org/package/2006/relationships"><Relationship Id="rId1" Type="http://schemas.microsoft.com/office/2006/relationships/activeXControlBinary" Target="activeX23.bin" /></Relationships>
</file>

<file path=xl/activeX/_rels/activeX24.xml.rels><?xml version="1.0" encoding="UTF-8" standalone="yes"?><Relationships xmlns="http://schemas.openxmlformats.org/package/2006/relationships"><Relationship Id="rId1" Type="http://schemas.microsoft.com/office/2006/relationships/activeXControlBinary" Target="activeX24.bin" /></Relationships>
</file>

<file path=xl/activeX/_rels/activeX25.xml.rels><?xml version="1.0" encoding="UTF-8" standalone="yes"?><Relationships xmlns="http://schemas.openxmlformats.org/package/2006/relationships"><Relationship Id="rId1" Type="http://schemas.microsoft.com/office/2006/relationships/activeXControlBinary" Target="activeX25.bin" /></Relationships>
</file>

<file path=xl/activeX/_rels/activeX26.xml.rels><?xml version="1.0" encoding="UTF-8" standalone="yes"?><Relationships xmlns="http://schemas.openxmlformats.org/package/2006/relationships"><Relationship Id="rId1" Type="http://schemas.microsoft.com/office/2006/relationships/activeXControlBinary" Target="activeX26.bin" /></Relationships>
</file>

<file path=xl/activeX/_rels/activeX27.xml.rels><?xml version="1.0" encoding="UTF-8" standalone="yes"?><Relationships xmlns="http://schemas.openxmlformats.org/package/2006/relationships"><Relationship Id="rId1" Type="http://schemas.microsoft.com/office/2006/relationships/activeXControlBinary" Target="activeX27.bin" /></Relationships>
</file>

<file path=xl/activeX/_rels/activeX28.xml.rels><?xml version="1.0" encoding="UTF-8" standalone="yes"?><Relationships xmlns="http://schemas.openxmlformats.org/package/2006/relationships"><Relationship Id="rId1" Type="http://schemas.microsoft.com/office/2006/relationships/activeXControlBinary" Target="activeX28.bin" /></Relationships>
</file>

<file path=xl/activeX/_rels/activeX29.xml.rels><?xml version="1.0" encoding="UTF-8" standalone="yes"?><Relationships xmlns="http://schemas.openxmlformats.org/package/2006/relationships"><Relationship Id="rId1" Type="http://schemas.microsoft.com/office/2006/relationships/activeXControlBinary" Target="activeX29.bin" /></Relationships>
</file>

<file path=xl/activeX/_rels/activeX3.xml.rels><?xml version="1.0" encoding="UTF-8" standalone="yes"?><Relationships xmlns="http://schemas.openxmlformats.org/package/2006/relationships"><Relationship Id="rId1" Type="http://schemas.microsoft.com/office/2006/relationships/activeXControlBinary" Target="activeX3.bin" /></Relationships>
</file>

<file path=xl/activeX/_rels/activeX30.xml.rels><?xml version="1.0" encoding="UTF-8" standalone="yes"?><Relationships xmlns="http://schemas.openxmlformats.org/package/2006/relationships"><Relationship Id="rId1" Type="http://schemas.microsoft.com/office/2006/relationships/activeXControlBinary" Target="activeX30.bin" /></Relationships>
</file>

<file path=xl/activeX/_rels/activeX31.xml.rels><?xml version="1.0" encoding="UTF-8" standalone="yes"?><Relationships xmlns="http://schemas.openxmlformats.org/package/2006/relationships"><Relationship Id="rId1" Type="http://schemas.microsoft.com/office/2006/relationships/activeXControlBinary" Target="activeX31.bin" /></Relationships>
</file>

<file path=xl/activeX/_rels/activeX32.xml.rels><?xml version="1.0" encoding="UTF-8" standalone="yes"?><Relationships xmlns="http://schemas.openxmlformats.org/package/2006/relationships"><Relationship Id="rId1" Type="http://schemas.microsoft.com/office/2006/relationships/activeXControlBinary" Target="activeX32.bin" /></Relationships>
</file>

<file path=xl/activeX/_rels/activeX33.xml.rels><?xml version="1.0" encoding="UTF-8" standalone="yes"?><Relationships xmlns="http://schemas.openxmlformats.org/package/2006/relationships"><Relationship Id="rId1" Type="http://schemas.microsoft.com/office/2006/relationships/activeXControlBinary" Target="activeX33.bin" /></Relationships>
</file>

<file path=xl/activeX/_rels/activeX34.xml.rels><?xml version="1.0" encoding="UTF-8" standalone="yes"?><Relationships xmlns="http://schemas.openxmlformats.org/package/2006/relationships"><Relationship Id="rId1" Type="http://schemas.microsoft.com/office/2006/relationships/activeXControlBinary" Target="activeX34.bin" /></Relationships>
</file>

<file path=xl/activeX/_rels/activeX35.xml.rels><?xml version="1.0" encoding="UTF-8" standalone="yes"?><Relationships xmlns="http://schemas.openxmlformats.org/package/2006/relationships"><Relationship Id="rId1" Type="http://schemas.microsoft.com/office/2006/relationships/activeXControlBinary" Target="activeX35.bin" /></Relationships>
</file>

<file path=xl/activeX/_rels/activeX36.xml.rels><?xml version="1.0" encoding="UTF-8" standalone="yes"?><Relationships xmlns="http://schemas.openxmlformats.org/package/2006/relationships"><Relationship Id="rId1" Type="http://schemas.microsoft.com/office/2006/relationships/activeXControlBinary" Target="activeX36.bin" /></Relationships>
</file>

<file path=xl/activeX/_rels/activeX37.xml.rels><?xml version="1.0" encoding="UTF-8" standalone="yes"?><Relationships xmlns="http://schemas.openxmlformats.org/package/2006/relationships"><Relationship Id="rId1" Type="http://schemas.microsoft.com/office/2006/relationships/activeXControlBinary" Target="activeX37.bin" /></Relationships>
</file>

<file path=xl/activeX/_rels/activeX38.xml.rels><?xml version="1.0" encoding="UTF-8" standalone="yes"?><Relationships xmlns="http://schemas.openxmlformats.org/package/2006/relationships"><Relationship Id="rId1" Type="http://schemas.microsoft.com/office/2006/relationships/activeXControlBinary" Target="activeX38.bin" /></Relationships>
</file>

<file path=xl/activeX/_rels/activeX39.xml.rels><?xml version="1.0" encoding="UTF-8" standalone="yes"?><Relationships xmlns="http://schemas.openxmlformats.org/package/2006/relationships"><Relationship Id="rId1" Type="http://schemas.microsoft.com/office/2006/relationships/activeXControlBinary" Target="activeX39.bin" /></Relationships>
</file>

<file path=xl/activeX/_rels/activeX4.xml.rels><?xml version="1.0" encoding="UTF-8" standalone="yes"?><Relationships xmlns="http://schemas.openxmlformats.org/package/2006/relationships"><Relationship Id="rId1" Type="http://schemas.microsoft.com/office/2006/relationships/activeXControlBinary" Target="activeX4.bin" /></Relationships>
</file>

<file path=xl/activeX/_rels/activeX40.xml.rels><?xml version="1.0" encoding="UTF-8" standalone="yes"?><Relationships xmlns="http://schemas.openxmlformats.org/package/2006/relationships"><Relationship Id="rId1" Type="http://schemas.microsoft.com/office/2006/relationships/activeXControlBinary" Target="activeX40.bin" /></Relationships>
</file>

<file path=xl/activeX/_rels/activeX41.xml.rels><?xml version="1.0" encoding="UTF-8" standalone="yes"?><Relationships xmlns="http://schemas.openxmlformats.org/package/2006/relationships"><Relationship Id="rId1" Type="http://schemas.microsoft.com/office/2006/relationships/activeXControlBinary" Target="activeX41.bin" /></Relationships>
</file>

<file path=xl/activeX/_rels/activeX42.xml.rels><?xml version="1.0" encoding="UTF-8" standalone="yes"?><Relationships xmlns="http://schemas.openxmlformats.org/package/2006/relationships"><Relationship Id="rId1" Type="http://schemas.microsoft.com/office/2006/relationships/activeXControlBinary" Target="activeX42.bin" /></Relationships>
</file>

<file path=xl/activeX/_rels/activeX43.xml.rels><?xml version="1.0" encoding="UTF-8" standalone="yes"?><Relationships xmlns="http://schemas.openxmlformats.org/package/2006/relationships"><Relationship Id="rId1" Type="http://schemas.microsoft.com/office/2006/relationships/activeXControlBinary" Target="activeX43.bin" /></Relationships>
</file>

<file path=xl/activeX/_rels/activeX44.xml.rels><?xml version="1.0" encoding="UTF-8" standalone="yes"?><Relationships xmlns="http://schemas.openxmlformats.org/package/2006/relationships"><Relationship Id="rId1" Type="http://schemas.microsoft.com/office/2006/relationships/activeXControlBinary" Target="activeX44.bin" /></Relationships>
</file>

<file path=xl/activeX/_rels/activeX45.xml.rels><?xml version="1.0" encoding="UTF-8" standalone="yes"?><Relationships xmlns="http://schemas.openxmlformats.org/package/2006/relationships"><Relationship Id="rId1" Type="http://schemas.microsoft.com/office/2006/relationships/activeXControlBinary" Target="activeX45.bin" /></Relationships>
</file>

<file path=xl/activeX/_rels/activeX46.xml.rels><?xml version="1.0" encoding="UTF-8" standalone="yes"?><Relationships xmlns="http://schemas.openxmlformats.org/package/2006/relationships"><Relationship Id="rId1" Type="http://schemas.microsoft.com/office/2006/relationships/activeXControlBinary" Target="activeX46.bin" /></Relationships>
</file>

<file path=xl/activeX/_rels/activeX47.xml.rels><?xml version="1.0" encoding="UTF-8" standalone="yes"?><Relationships xmlns="http://schemas.openxmlformats.org/package/2006/relationships"><Relationship Id="rId1" Type="http://schemas.microsoft.com/office/2006/relationships/activeXControlBinary" Target="activeX47.bin" /></Relationships>
</file>

<file path=xl/activeX/_rels/activeX48.xml.rels><?xml version="1.0" encoding="UTF-8" standalone="yes"?><Relationships xmlns="http://schemas.openxmlformats.org/package/2006/relationships"><Relationship Id="rId1" Type="http://schemas.microsoft.com/office/2006/relationships/activeXControlBinary" Target="activeX48.bin" /></Relationships>
</file>

<file path=xl/activeX/_rels/activeX49.xml.rels><?xml version="1.0" encoding="UTF-8" standalone="yes"?><Relationships xmlns="http://schemas.openxmlformats.org/package/2006/relationships"><Relationship Id="rId1" Type="http://schemas.microsoft.com/office/2006/relationships/activeXControlBinary" Target="activeX49.bin" /></Relationships>
</file>

<file path=xl/activeX/_rels/activeX5.xml.rels><?xml version="1.0" encoding="UTF-8" standalone="yes"?><Relationships xmlns="http://schemas.openxmlformats.org/package/2006/relationships"><Relationship Id="rId1" Type="http://schemas.microsoft.com/office/2006/relationships/activeXControlBinary" Target="activeX5.bin" /></Relationships>
</file>

<file path=xl/activeX/_rels/activeX50.xml.rels><?xml version="1.0" encoding="UTF-8" standalone="yes"?><Relationships xmlns="http://schemas.openxmlformats.org/package/2006/relationships"><Relationship Id="rId1" Type="http://schemas.microsoft.com/office/2006/relationships/activeXControlBinary" Target="activeX50.bin" /></Relationships>
</file>

<file path=xl/activeX/_rels/activeX51.xml.rels><?xml version="1.0" encoding="UTF-8" standalone="yes"?><Relationships xmlns="http://schemas.openxmlformats.org/package/2006/relationships"><Relationship Id="rId1" Type="http://schemas.microsoft.com/office/2006/relationships/activeXControlBinary" Target="activeX51.bin" /></Relationships>
</file>

<file path=xl/activeX/_rels/activeX52.xml.rels><?xml version="1.0" encoding="UTF-8" standalone="yes"?><Relationships xmlns="http://schemas.openxmlformats.org/package/2006/relationships"><Relationship Id="rId1" Type="http://schemas.microsoft.com/office/2006/relationships/activeXControlBinary" Target="activeX52.bin" /></Relationships>
</file>

<file path=xl/activeX/_rels/activeX53.xml.rels><?xml version="1.0" encoding="UTF-8" standalone="yes"?><Relationships xmlns="http://schemas.openxmlformats.org/package/2006/relationships"><Relationship Id="rId1" Type="http://schemas.microsoft.com/office/2006/relationships/activeXControlBinary" Target="activeX53.bin" /></Relationships>
</file>

<file path=xl/activeX/_rels/activeX54.xml.rels><?xml version="1.0" encoding="UTF-8" standalone="yes"?><Relationships xmlns="http://schemas.openxmlformats.org/package/2006/relationships"><Relationship Id="rId1" Type="http://schemas.microsoft.com/office/2006/relationships/activeXControlBinary" Target="activeX54.bin" /></Relationships>
</file>

<file path=xl/activeX/_rels/activeX55.xml.rels><?xml version="1.0" encoding="UTF-8" standalone="yes"?><Relationships xmlns="http://schemas.openxmlformats.org/package/2006/relationships"><Relationship Id="rId1" Type="http://schemas.microsoft.com/office/2006/relationships/activeXControlBinary" Target="activeX55.bin" /></Relationships>
</file>

<file path=xl/activeX/_rels/activeX56.xml.rels><?xml version="1.0" encoding="UTF-8" standalone="yes"?><Relationships xmlns="http://schemas.openxmlformats.org/package/2006/relationships"><Relationship Id="rId1" Type="http://schemas.microsoft.com/office/2006/relationships/activeXControlBinary" Target="activeX56.bin" /></Relationships>
</file>

<file path=xl/activeX/_rels/activeX57.xml.rels><?xml version="1.0" encoding="UTF-8" standalone="yes"?><Relationships xmlns="http://schemas.openxmlformats.org/package/2006/relationships"><Relationship Id="rId1" Type="http://schemas.microsoft.com/office/2006/relationships/activeXControlBinary" Target="activeX57.bin" /></Relationships>
</file>

<file path=xl/activeX/_rels/activeX58.xml.rels><?xml version="1.0" encoding="UTF-8" standalone="yes"?><Relationships xmlns="http://schemas.openxmlformats.org/package/2006/relationships"><Relationship Id="rId1" Type="http://schemas.microsoft.com/office/2006/relationships/activeXControlBinary" Target="activeX58.bin" /></Relationships>
</file>

<file path=xl/activeX/_rels/activeX59.xml.rels><?xml version="1.0" encoding="UTF-8" standalone="yes"?><Relationships xmlns="http://schemas.openxmlformats.org/package/2006/relationships"><Relationship Id="rId1" Type="http://schemas.microsoft.com/office/2006/relationships/activeXControlBinary" Target="activeX59.bin" /></Relationships>
</file>

<file path=xl/activeX/_rels/activeX6.xml.rels><?xml version="1.0" encoding="UTF-8" standalone="yes"?><Relationships xmlns="http://schemas.openxmlformats.org/package/2006/relationships"><Relationship Id="rId1" Type="http://schemas.microsoft.com/office/2006/relationships/activeXControlBinary" Target="activeX6.bin" /></Relationships>
</file>

<file path=xl/activeX/_rels/activeX60.xml.rels><?xml version="1.0" encoding="UTF-8" standalone="yes"?><Relationships xmlns="http://schemas.openxmlformats.org/package/2006/relationships"><Relationship Id="rId1" Type="http://schemas.microsoft.com/office/2006/relationships/activeXControlBinary" Target="activeX60.bin" /></Relationships>
</file>

<file path=xl/activeX/_rels/activeX7.xml.rels><?xml version="1.0" encoding="UTF-8" standalone="yes"?><Relationships xmlns="http://schemas.openxmlformats.org/package/2006/relationships"><Relationship Id="rId1" Type="http://schemas.microsoft.com/office/2006/relationships/activeXControlBinary" Target="activeX7.bin" /></Relationships>
</file>

<file path=xl/activeX/_rels/activeX8.xml.rels><?xml version="1.0" encoding="UTF-8" standalone="yes"?><Relationships xmlns="http://schemas.openxmlformats.org/package/2006/relationships"><Relationship Id="rId1" Type="http://schemas.microsoft.com/office/2006/relationships/activeXControlBinary" Target="activeX8.bin" /></Relationships>
</file>

<file path=xl/activeX/_rels/activeX9.xml.rels><?xml version="1.0" encoding="UTF-8" standalone="yes"?><Relationships xmlns="http://schemas.openxmlformats.org/package/2006/relationships"><Relationship Id="rId1" Type="http://schemas.microsoft.com/office/2006/relationships/activeXControlBinary" Target="activeX9.bin" 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0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6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7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8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9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0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6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7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8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9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0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6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7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8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9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0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6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7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8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9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50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5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5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5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5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5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56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57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58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59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6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60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7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8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9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10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11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12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13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14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15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16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17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18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19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2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20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3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4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5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6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7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8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_rels/vmlDrawing9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5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241" name="TIButton1" hidden="1">
              <a:extLst>
                <a:ext uri="{63B3BB69-23CF-44E3-9099-C40C66FF867C}">
                  <a14:compatExt spid="_x0000_s2241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2243" name="TIButton2" hidden="1">
              <a:extLst>
                <a:ext uri="{63B3BB69-23CF-44E3-9099-C40C66FF867C}">
                  <a14:compatExt spid="_x0000_s2243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2244" name="TIButton3" hidden="1">
              <a:extLst>
                <a:ext uri="{63B3BB69-23CF-44E3-9099-C40C66FF867C}">
                  <a14:compatExt spid="_x0000_s2244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19459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19460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19461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21507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21508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21509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23555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23556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23557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25603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25604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25605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27651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27652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27653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29699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29700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29701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31747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31748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31749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33795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33796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33797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35843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35844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35845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37891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37892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37893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3075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3076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3077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39939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39940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39941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5123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5124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5125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7171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7172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7173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9219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9220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9221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11267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11268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11269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13315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13316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13317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15363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15364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15365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4</xdr:col>
      <xdr:colOff>323849</xdr:colOff>
      <xdr:row>27</xdr:row>
      <xdr:rowOff>142875</xdr:rowOff>
    </xdr:from>
    <xdr:to>
      <xdr:col>5</xdr:col>
      <xdr:colOff>1400174</xdr:colOff>
      <xdr:row>30</xdr:row>
      <xdr:rowOff>9525</xdr:rowOff>
    </xdr:to>
    <xdr:sp macro="">
      <xdr:nvSpPr>
        <xdr:cNvPr id="1" name="Textfeld 4"/>
        <xdr:cNvSpPr txBox="1"/>
      </xdr:nvSpPr>
      <xdr:spPr>
        <a:xfrm>
          <a:off x="5172075" y="323850"/>
          <a:ext cx="3267075" cy="409575"/>
        </a:xfrm>
        <a:prstGeom prst="rect"/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wrap="square" anchor="t">
          <a:noAutofit/>
        </a:bodyPr>
        <a:p>
          <a:pPr algn="l"/>
          <a:r>
            <a:rPr lang="de-DE" sz="1800" b="1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Define Treasury-Scenario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4</xdr:col>
          <xdr:colOff>952500</xdr:colOff>
          <xdr:row>37</xdr:row>
          <xdr:rowOff>9525</xdr:rowOff>
        </xdr:to>
        <xdr:sp>
          <xdr:nvSpPr>
            <xdr:cNvPr id="2" name="TIButton1" hidden="1">
              <a:extLst>
                <a:ext uri="{63B3BB69-23CF-44E3-9099-C40C66FF867C}">
                  <a14:compatExt spid="_x0000_s17411"/>
                </a:ext>
              </a:extLst>
            </xdr:cNvPr>
            <xdr:cNvSpPr>
              <a:spLocks noChangeAspect="1"/>
            </xdr:cNvSpPr>
          </xdr:nvSpPr>
          <xdr:spPr>
            <a:xfrm>
              <a:off x="1981200" y="1495425"/>
              <a:ext cx="38195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657225</xdr:colOff>
          <xdr:row>37</xdr:row>
          <xdr:rowOff>9525</xdr:rowOff>
        </xdr:to>
        <xdr:sp>
          <xdr:nvSpPr>
            <xdr:cNvPr id="3" name="TIButton2" hidden="1">
              <a:extLst>
                <a:ext uri="{63B3BB69-23CF-44E3-9099-C40C66FF867C}">
                  <a14:compatExt spid="_x0000_s17412"/>
                </a:ext>
              </a:extLst>
            </xdr:cNvPr>
            <xdr:cNvSpPr>
              <a:spLocks noChangeAspect="1"/>
            </xdr:cNvSpPr>
          </xdr:nvSpPr>
          <xdr:spPr>
            <a:xfrm>
              <a:off x="0" y="1495425"/>
              <a:ext cx="2638425" cy="34290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>
          <xdr:nvSpPr>
            <xdr:cNvPr id="4" name="TIButton3" hidden="1">
              <a:extLst>
                <a:ext uri="{63B3BB69-23CF-44E3-9099-C40C66FF867C}">
                  <a14:compatExt spid="_x0000_s17413"/>
                </a:ext>
              </a:extLst>
            </xdr:cNvPr>
            <xdr:cNvSpPr>
              <a:spLocks noChangeAspect="1"/>
            </xdr:cNvSpPr>
          </xdr:nvSpPr>
          <xdr:spPr>
            <a:xfrm>
              <a:off x="8801100" y="1495425"/>
              <a:ext cx="18478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1.xml" /><Relationship Id="rId3" Type="http://schemas.openxmlformats.org/officeDocument/2006/relationships/image" Target="../media/image2.emf" /><Relationship Id="rId4" Type="http://schemas.openxmlformats.org/officeDocument/2006/relationships/control" Target="../activeX/activeX2.xml" /><Relationship Id="rId9" Type="http://schemas.openxmlformats.org/officeDocument/2006/relationships/printerSettings" Target="../printerSettings/printerSettings1.bin" /><Relationship Id="rId5" Type="http://schemas.openxmlformats.org/officeDocument/2006/relationships/image" Target="../media/image3.emf" /><Relationship Id="rId6" Type="http://schemas.openxmlformats.org/officeDocument/2006/relationships/control" Target="../activeX/activeX3.xml" /><Relationship Id="rId7" Type="http://schemas.openxmlformats.org/officeDocument/2006/relationships/drawing" Target="../drawings/drawing1.xml" /><Relationship Id="rId8" Type="http://schemas.openxmlformats.org/officeDocument/2006/relationships/vmlDrawing" Target="../drawings/vmlDrawing1.vml" 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16.xml" /><Relationship Id="rId3" Type="http://schemas.openxmlformats.org/officeDocument/2006/relationships/image" Target="../media/image2.emf" /><Relationship Id="rId4" Type="http://schemas.openxmlformats.org/officeDocument/2006/relationships/control" Target="../activeX/activeX17.xml" /><Relationship Id="rId9" Type="http://schemas.openxmlformats.org/officeDocument/2006/relationships/printerSettings" Target="../printerSettings/printerSettings6.bin" /><Relationship Id="rId5" Type="http://schemas.openxmlformats.org/officeDocument/2006/relationships/image" Target="../media/image3.emf" /><Relationship Id="rId6" Type="http://schemas.openxmlformats.org/officeDocument/2006/relationships/control" Target="../activeX/activeX18.xml" /><Relationship Id="rId7" Type="http://schemas.openxmlformats.org/officeDocument/2006/relationships/drawing" Target="../drawings/drawing6.xml" /><Relationship Id="rId8" Type="http://schemas.openxmlformats.org/officeDocument/2006/relationships/vmlDrawing" Target="../drawings/vmlDrawing6.vml" 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19.xml" /><Relationship Id="rId3" Type="http://schemas.openxmlformats.org/officeDocument/2006/relationships/image" Target="../media/image2.emf" /><Relationship Id="rId4" Type="http://schemas.openxmlformats.org/officeDocument/2006/relationships/control" Target="../activeX/activeX20.xml" /><Relationship Id="rId9" Type="http://schemas.openxmlformats.org/officeDocument/2006/relationships/printerSettings" Target="../printerSettings/printerSettings7.bin" /><Relationship Id="rId5" Type="http://schemas.openxmlformats.org/officeDocument/2006/relationships/image" Target="../media/image3.emf" /><Relationship Id="rId6" Type="http://schemas.openxmlformats.org/officeDocument/2006/relationships/control" Target="../activeX/activeX21.xml" /><Relationship Id="rId7" Type="http://schemas.openxmlformats.org/officeDocument/2006/relationships/drawing" Target="../drawings/drawing7.xml" /><Relationship Id="rId8" Type="http://schemas.openxmlformats.org/officeDocument/2006/relationships/vmlDrawing" Target="../drawings/vmlDrawing7.vml" 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22.xml" /><Relationship Id="rId3" Type="http://schemas.openxmlformats.org/officeDocument/2006/relationships/image" Target="../media/image2.emf" /><Relationship Id="rId4" Type="http://schemas.openxmlformats.org/officeDocument/2006/relationships/control" Target="../activeX/activeX23.xml" /><Relationship Id="rId9" Type="http://schemas.openxmlformats.org/officeDocument/2006/relationships/printerSettings" Target="../printerSettings/printerSettings8.bin" /><Relationship Id="rId5" Type="http://schemas.openxmlformats.org/officeDocument/2006/relationships/image" Target="../media/image3.emf" /><Relationship Id="rId6" Type="http://schemas.openxmlformats.org/officeDocument/2006/relationships/control" Target="../activeX/activeX24.xml" /><Relationship Id="rId7" Type="http://schemas.openxmlformats.org/officeDocument/2006/relationships/drawing" Target="../drawings/drawing8.xml" /><Relationship Id="rId8" Type="http://schemas.openxmlformats.org/officeDocument/2006/relationships/vmlDrawing" Target="../drawings/vmlDrawing8.vml" /></Relationships>
</file>

<file path=xl/worksheets/_rels/sheet17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25.xml" /><Relationship Id="rId3" Type="http://schemas.openxmlformats.org/officeDocument/2006/relationships/image" Target="../media/image2.emf" /><Relationship Id="rId4" Type="http://schemas.openxmlformats.org/officeDocument/2006/relationships/control" Target="../activeX/activeX26.xml" /><Relationship Id="rId9" Type="http://schemas.openxmlformats.org/officeDocument/2006/relationships/printerSettings" Target="../printerSettings/printerSettings9.bin" /><Relationship Id="rId5" Type="http://schemas.openxmlformats.org/officeDocument/2006/relationships/image" Target="../media/image3.emf" /><Relationship Id="rId6" Type="http://schemas.openxmlformats.org/officeDocument/2006/relationships/control" Target="../activeX/activeX27.xml" /><Relationship Id="rId7" Type="http://schemas.openxmlformats.org/officeDocument/2006/relationships/drawing" Target="../drawings/drawing9.xml" /><Relationship Id="rId8" Type="http://schemas.openxmlformats.org/officeDocument/2006/relationships/vmlDrawing" Target="../drawings/vmlDrawing9.vml" /></Relationships>
</file>

<file path=xl/worksheets/_rels/sheet19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28.xml" /><Relationship Id="rId3" Type="http://schemas.openxmlformats.org/officeDocument/2006/relationships/image" Target="../media/image2.emf" /><Relationship Id="rId4" Type="http://schemas.openxmlformats.org/officeDocument/2006/relationships/control" Target="../activeX/activeX29.xml" /><Relationship Id="rId9" Type="http://schemas.openxmlformats.org/officeDocument/2006/relationships/printerSettings" Target="../printerSettings/printerSettings10.bin" /><Relationship Id="rId5" Type="http://schemas.openxmlformats.org/officeDocument/2006/relationships/image" Target="../media/image3.emf" /><Relationship Id="rId6" Type="http://schemas.openxmlformats.org/officeDocument/2006/relationships/control" Target="../activeX/activeX30.xml" /><Relationship Id="rId7" Type="http://schemas.openxmlformats.org/officeDocument/2006/relationships/drawing" Target="../drawings/drawing10.xml" /><Relationship Id="rId8" Type="http://schemas.openxmlformats.org/officeDocument/2006/relationships/vmlDrawing" Target="../drawings/vmlDrawing10.vml" /></Relationships>
</file>

<file path=xl/worksheets/_rels/sheet21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31.xml" /><Relationship Id="rId3" Type="http://schemas.openxmlformats.org/officeDocument/2006/relationships/image" Target="../media/image2.emf" /><Relationship Id="rId4" Type="http://schemas.openxmlformats.org/officeDocument/2006/relationships/control" Target="../activeX/activeX32.xml" /><Relationship Id="rId9" Type="http://schemas.openxmlformats.org/officeDocument/2006/relationships/printerSettings" Target="../printerSettings/printerSettings11.bin" /><Relationship Id="rId5" Type="http://schemas.openxmlformats.org/officeDocument/2006/relationships/image" Target="../media/image3.emf" /><Relationship Id="rId6" Type="http://schemas.openxmlformats.org/officeDocument/2006/relationships/control" Target="../activeX/activeX33.xml" /><Relationship Id="rId7" Type="http://schemas.openxmlformats.org/officeDocument/2006/relationships/drawing" Target="../drawings/drawing11.xml" /><Relationship Id="rId8" Type="http://schemas.openxmlformats.org/officeDocument/2006/relationships/vmlDrawing" Target="../drawings/vmlDrawing11.vml" /></Relationships>
</file>

<file path=xl/worksheets/_rels/sheet23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34.xml" /><Relationship Id="rId3" Type="http://schemas.openxmlformats.org/officeDocument/2006/relationships/image" Target="../media/image2.emf" /><Relationship Id="rId4" Type="http://schemas.openxmlformats.org/officeDocument/2006/relationships/control" Target="../activeX/activeX35.xml" /><Relationship Id="rId9" Type="http://schemas.openxmlformats.org/officeDocument/2006/relationships/printerSettings" Target="../printerSettings/printerSettings12.bin" /><Relationship Id="rId5" Type="http://schemas.openxmlformats.org/officeDocument/2006/relationships/image" Target="../media/image3.emf" /><Relationship Id="rId6" Type="http://schemas.openxmlformats.org/officeDocument/2006/relationships/control" Target="../activeX/activeX36.xml" /><Relationship Id="rId7" Type="http://schemas.openxmlformats.org/officeDocument/2006/relationships/drawing" Target="../drawings/drawing12.xml" /><Relationship Id="rId8" Type="http://schemas.openxmlformats.org/officeDocument/2006/relationships/vmlDrawing" Target="../drawings/vmlDrawing12.vml" /></Relationships>
</file>

<file path=xl/worksheets/_rels/sheet25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37.xml" /><Relationship Id="rId3" Type="http://schemas.openxmlformats.org/officeDocument/2006/relationships/image" Target="../media/image2.emf" /><Relationship Id="rId4" Type="http://schemas.openxmlformats.org/officeDocument/2006/relationships/control" Target="../activeX/activeX38.xml" /><Relationship Id="rId9" Type="http://schemas.openxmlformats.org/officeDocument/2006/relationships/printerSettings" Target="../printerSettings/printerSettings13.bin" /><Relationship Id="rId5" Type="http://schemas.openxmlformats.org/officeDocument/2006/relationships/image" Target="../media/image3.emf" /><Relationship Id="rId6" Type="http://schemas.openxmlformats.org/officeDocument/2006/relationships/control" Target="../activeX/activeX39.xml" /><Relationship Id="rId7" Type="http://schemas.openxmlformats.org/officeDocument/2006/relationships/drawing" Target="../drawings/drawing13.xml" /><Relationship Id="rId8" Type="http://schemas.openxmlformats.org/officeDocument/2006/relationships/vmlDrawing" Target="../drawings/vmlDrawing13.vml" /></Relationships>
</file>

<file path=xl/worksheets/_rels/sheet27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40.xml" /><Relationship Id="rId3" Type="http://schemas.openxmlformats.org/officeDocument/2006/relationships/image" Target="../media/image2.emf" /><Relationship Id="rId4" Type="http://schemas.openxmlformats.org/officeDocument/2006/relationships/control" Target="../activeX/activeX41.xml" /><Relationship Id="rId9" Type="http://schemas.openxmlformats.org/officeDocument/2006/relationships/printerSettings" Target="../printerSettings/printerSettings14.bin" /><Relationship Id="rId5" Type="http://schemas.openxmlformats.org/officeDocument/2006/relationships/image" Target="../media/image3.emf" /><Relationship Id="rId6" Type="http://schemas.openxmlformats.org/officeDocument/2006/relationships/control" Target="../activeX/activeX42.xml" /><Relationship Id="rId7" Type="http://schemas.openxmlformats.org/officeDocument/2006/relationships/drawing" Target="../drawings/drawing14.xml" /><Relationship Id="rId8" Type="http://schemas.openxmlformats.org/officeDocument/2006/relationships/vmlDrawing" Target="../drawings/vmlDrawing14.vml" /></Relationships>
</file>

<file path=xl/worksheets/_rels/sheet29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43.xml" /><Relationship Id="rId3" Type="http://schemas.openxmlformats.org/officeDocument/2006/relationships/image" Target="../media/image2.emf" /><Relationship Id="rId4" Type="http://schemas.openxmlformats.org/officeDocument/2006/relationships/control" Target="../activeX/activeX44.xml" /><Relationship Id="rId9" Type="http://schemas.openxmlformats.org/officeDocument/2006/relationships/printerSettings" Target="../printerSettings/printerSettings15.bin" /><Relationship Id="rId5" Type="http://schemas.openxmlformats.org/officeDocument/2006/relationships/image" Target="../media/image3.emf" /><Relationship Id="rId6" Type="http://schemas.openxmlformats.org/officeDocument/2006/relationships/control" Target="../activeX/activeX45.xml" /><Relationship Id="rId7" Type="http://schemas.openxmlformats.org/officeDocument/2006/relationships/drawing" Target="../drawings/drawing15.xml" /><Relationship Id="rId8" Type="http://schemas.openxmlformats.org/officeDocument/2006/relationships/vmlDrawing" Target="../drawings/vmlDrawing15.vml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4.xml" /><Relationship Id="rId3" Type="http://schemas.openxmlformats.org/officeDocument/2006/relationships/image" Target="../media/image2.emf" /><Relationship Id="rId4" Type="http://schemas.openxmlformats.org/officeDocument/2006/relationships/control" Target="../activeX/activeX5.xml" /><Relationship Id="rId9" Type="http://schemas.openxmlformats.org/officeDocument/2006/relationships/printerSettings" Target="../printerSettings/printerSettings2.bin" /><Relationship Id="rId5" Type="http://schemas.openxmlformats.org/officeDocument/2006/relationships/image" Target="../media/image3.emf" /><Relationship Id="rId6" Type="http://schemas.openxmlformats.org/officeDocument/2006/relationships/control" Target="../activeX/activeX6.xml" /><Relationship Id="rId7" Type="http://schemas.openxmlformats.org/officeDocument/2006/relationships/drawing" Target="../drawings/drawing2.xml" /><Relationship Id="rId8" Type="http://schemas.openxmlformats.org/officeDocument/2006/relationships/vmlDrawing" Target="../drawings/vmlDrawing2.vml" /></Relationships>
</file>

<file path=xl/worksheets/_rels/sheet31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46.xml" /><Relationship Id="rId3" Type="http://schemas.openxmlformats.org/officeDocument/2006/relationships/image" Target="../media/image2.emf" /><Relationship Id="rId4" Type="http://schemas.openxmlformats.org/officeDocument/2006/relationships/control" Target="../activeX/activeX47.xml" /><Relationship Id="rId9" Type="http://schemas.openxmlformats.org/officeDocument/2006/relationships/printerSettings" Target="../printerSettings/printerSettings16.bin" /><Relationship Id="rId5" Type="http://schemas.openxmlformats.org/officeDocument/2006/relationships/image" Target="../media/image3.emf" /><Relationship Id="rId6" Type="http://schemas.openxmlformats.org/officeDocument/2006/relationships/control" Target="../activeX/activeX48.xml" /><Relationship Id="rId7" Type="http://schemas.openxmlformats.org/officeDocument/2006/relationships/drawing" Target="../drawings/drawing16.xml" /><Relationship Id="rId8" Type="http://schemas.openxmlformats.org/officeDocument/2006/relationships/vmlDrawing" Target="../drawings/vmlDrawing16.vml" /></Relationships>
</file>

<file path=xl/worksheets/_rels/sheet33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49.xml" /><Relationship Id="rId3" Type="http://schemas.openxmlformats.org/officeDocument/2006/relationships/image" Target="../media/image2.emf" /><Relationship Id="rId4" Type="http://schemas.openxmlformats.org/officeDocument/2006/relationships/control" Target="../activeX/activeX50.xml" /><Relationship Id="rId9" Type="http://schemas.openxmlformats.org/officeDocument/2006/relationships/printerSettings" Target="../printerSettings/printerSettings17.bin" /><Relationship Id="rId5" Type="http://schemas.openxmlformats.org/officeDocument/2006/relationships/image" Target="../media/image3.emf" /><Relationship Id="rId6" Type="http://schemas.openxmlformats.org/officeDocument/2006/relationships/control" Target="../activeX/activeX51.xml" /><Relationship Id="rId7" Type="http://schemas.openxmlformats.org/officeDocument/2006/relationships/drawing" Target="../drawings/drawing17.xml" /><Relationship Id="rId8" Type="http://schemas.openxmlformats.org/officeDocument/2006/relationships/vmlDrawing" Target="../drawings/vmlDrawing17.vml" /></Relationships>
</file>

<file path=xl/worksheets/_rels/sheet35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52.xml" /><Relationship Id="rId3" Type="http://schemas.openxmlformats.org/officeDocument/2006/relationships/image" Target="../media/image2.emf" /><Relationship Id="rId4" Type="http://schemas.openxmlformats.org/officeDocument/2006/relationships/control" Target="../activeX/activeX53.xml" /><Relationship Id="rId9" Type="http://schemas.openxmlformats.org/officeDocument/2006/relationships/printerSettings" Target="../printerSettings/printerSettings18.bin" /><Relationship Id="rId5" Type="http://schemas.openxmlformats.org/officeDocument/2006/relationships/image" Target="../media/image3.emf" /><Relationship Id="rId6" Type="http://schemas.openxmlformats.org/officeDocument/2006/relationships/control" Target="../activeX/activeX54.xml" /><Relationship Id="rId7" Type="http://schemas.openxmlformats.org/officeDocument/2006/relationships/drawing" Target="../drawings/drawing18.xml" /><Relationship Id="rId8" Type="http://schemas.openxmlformats.org/officeDocument/2006/relationships/vmlDrawing" Target="../drawings/vmlDrawing18.vml" /></Relationships>
</file>

<file path=xl/worksheets/_rels/sheet37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55.xml" /><Relationship Id="rId3" Type="http://schemas.openxmlformats.org/officeDocument/2006/relationships/image" Target="../media/image2.emf" /><Relationship Id="rId4" Type="http://schemas.openxmlformats.org/officeDocument/2006/relationships/control" Target="../activeX/activeX56.xml" /><Relationship Id="rId9" Type="http://schemas.openxmlformats.org/officeDocument/2006/relationships/printerSettings" Target="../printerSettings/printerSettings19.bin" /><Relationship Id="rId5" Type="http://schemas.openxmlformats.org/officeDocument/2006/relationships/image" Target="../media/image3.emf" /><Relationship Id="rId6" Type="http://schemas.openxmlformats.org/officeDocument/2006/relationships/control" Target="../activeX/activeX57.xml" /><Relationship Id="rId7" Type="http://schemas.openxmlformats.org/officeDocument/2006/relationships/drawing" Target="../drawings/drawing19.xml" /><Relationship Id="rId8" Type="http://schemas.openxmlformats.org/officeDocument/2006/relationships/vmlDrawing" Target="../drawings/vmlDrawing19.vml" /></Relationships>
</file>

<file path=xl/worksheets/_rels/sheet39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58.xml" /><Relationship Id="rId3" Type="http://schemas.openxmlformats.org/officeDocument/2006/relationships/image" Target="../media/image2.emf" /><Relationship Id="rId4" Type="http://schemas.openxmlformats.org/officeDocument/2006/relationships/control" Target="../activeX/activeX59.xml" /><Relationship Id="rId9" Type="http://schemas.openxmlformats.org/officeDocument/2006/relationships/printerSettings" Target="../printerSettings/printerSettings20.bin" /><Relationship Id="rId5" Type="http://schemas.openxmlformats.org/officeDocument/2006/relationships/image" Target="../media/image3.emf" /><Relationship Id="rId6" Type="http://schemas.openxmlformats.org/officeDocument/2006/relationships/control" Target="../activeX/activeX60.xml" /><Relationship Id="rId7" Type="http://schemas.openxmlformats.org/officeDocument/2006/relationships/drawing" Target="../drawings/drawing20.xml" /><Relationship Id="rId8" Type="http://schemas.openxmlformats.org/officeDocument/2006/relationships/vmlDrawing" Target="../drawings/vmlDrawing20.vml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7.xml" /><Relationship Id="rId3" Type="http://schemas.openxmlformats.org/officeDocument/2006/relationships/image" Target="../media/image2.emf" /><Relationship Id="rId4" Type="http://schemas.openxmlformats.org/officeDocument/2006/relationships/control" Target="../activeX/activeX8.xml" /><Relationship Id="rId9" Type="http://schemas.openxmlformats.org/officeDocument/2006/relationships/printerSettings" Target="../printerSettings/printerSettings3.bin" /><Relationship Id="rId5" Type="http://schemas.openxmlformats.org/officeDocument/2006/relationships/image" Target="../media/image3.emf" /><Relationship Id="rId6" Type="http://schemas.openxmlformats.org/officeDocument/2006/relationships/control" Target="../activeX/activeX9.xml" /><Relationship Id="rId7" Type="http://schemas.openxmlformats.org/officeDocument/2006/relationships/drawing" Target="../drawings/drawing3.xml" /><Relationship Id="rId8" Type="http://schemas.openxmlformats.org/officeDocument/2006/relationships/vmlDrawing" Target="../drawings/vmlDrawing3.vml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10.xml" /><Relationship Id="rId3" Type="http://schemas.openxmlformats.org/officeDocument/2006/relationships/image" Target="../media/image2.emf" /><Relationship Id="rId4" Type="http://schemas.openxmlformats.org/officeDocument/2006/relationships/control" Target="../activeX/activeX11.xml" /><Relationship Id="rId9" Type="http://schemas.openxmlformats.org/officeDocument/2006/relationships/printerSettings" Target="../printerSettings/printerSettings4.bin" /><Relationship Id="rId5" Type="http://schemas.openxmlformats.org/officeDocument/2006/relationships/image" Target="../media/image3.emf" /><Relationship Id="rId6" Type="http://schemas.openxmlformats.org/officeDocument/2006/relationships/control" Target="../activeX/activeX12.xml" /><Relationship Id="rId7" Type="http://schemas.openxmlformats.org/officeDocument/2006/relationships/drawing" Target="../drawings/drawing4.xml" /><Relationship Id="rId8" Type="http://schemas.openxmlformats.org/officeDocument/2006/relationships/vmlDrawing" Target="../drawings/vmlDrawing4.vml" 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control" Target="../activeX/activeX13.xml" /><Relationship Id="rId3" Type="http://schemas.openxmlformats.org/officeDocument/2006/relationships/image" Target="../media/image2.emf" /><Relationship Id="rId4" Type="http://schemas.openxmlformats.org/officeDocument/2006/relationships/control" Target="../activeX/activeX14.xml" /><Relationship Id="rId9" Type="http://schemas.openxmlformats.org/officeDocument/2006/relationships/printerSettings" Target="../printerSettings/printerSettings5.bin" /><Relationship Id="rId5" Type="http://schemas.openxmlformats.org/officeDocument/2006/relationships/image" Target="../media/image3.emf" /><Relationship Id="rId6" Type="http://schemas.openxmlformats.org/officeDocument/2006/relationships/control" Target="../activeX/activeX15.xml" /><Relationship Id="rId7" Type="http://schemas.openxmlformats.org/officeDocument/2006/relationships/drawing" Target="../drawings/drawing5.xml" /><Relationship Id="rId8" Type="http://schemas.openxmlformats.org/officeDocument/2006/relationships/vmlDrawing" Target="../drawings/vmlDrawing5.v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8e0beb5-62df-4418-9472-30c721ec956f}">
  <sheetPr codeName="Tabelle2"/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1.0</v>
      </c>
      <c r="D14" s="10" t="str">
        <f>_xll.DIMNM(Config!M11,C14)</f>
        <v>Version</v>
      </c>
      <c r="E14" s="30" t="str">
        <f>_xll.DBSS(D14,Config!$H$12,Config!$D$4,Config!$Q$20,B14)</f>
        <v>Version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Yield_Scenarios_Version_NZD</v>
      </c>
      <c r="D17" t="str">
        <f>((ServerName&amp;":")&amp;C17)</f>
        <v>FS-Planning:Yield_Scenarios_Version_NZD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Funding_Scenarios_Version_NZ_C</v>
      </c>
      <c r="D18" t="str">
        <f>((ServerName&amp;":")&amp;C18)</f>
        <v>FS-Planning:Funding_Scenarios_Version_NZ_C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0.0</v>
      </c>
      <c r="D21" s="10" t="str">
        <f>_xll.DIMNM(D17,C21)</f>
        <v/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Treasury_Scenario_Version_NZ_C</v>
      </c>
      <c r="D24" t="str">
        <f>((ServerName&amp;":")&amp;C24)</f>
        <v>FS-Planning:Treasury_Scenario_Version_NZ_C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_xll.SUBNM(Config!$M$11,Config!$N$11,"Version",Config!$J$11)</f>
        <v>Version - All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44" t="s">
        <v>11</v>
      </c>
      <c r="D32" s="39"/>
    </row>
    <row r="33" ht="3.75" customHeight="1"/>
    <row r="34" spans="2:7" ht="15" customHeight="1">
      <c r="B34" s="17" t="s">
        <v>10</v>
      </c>
      <c r="C34" s="40" t="s">
        <v>9</v>
      </c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6</v>
      </c>
      <c r="C38" s="37" t="str">
        <f>_xll.SUBNM(D17,C19,1,Config!$J$11)</f>
        <v/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241" r:id="rId2" name="TIButton1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241" r:id="rId2" name="TIButton1"/>
      </mc:Fallback>
    </mc:AlternateContent>
    <mc:AlternateContent xmlns:mc="http://schemas.openxmlformats.org/markup-compatibility/2006">
      <mc:Choice Requires="x14">
        <control shapeId="2243" r:id="rId4" name="TIButton2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2243" r:id="rId4" name="TIButton2"/>
      </mc:Fallback>
    </mc:AlternateContent>
    <mc:AlternateContent xmlns:mc="http://schemas.openxmlformats.org/markup-compatibility/2006">
      <mc:Choice Requires="x14">
        <control shapeId="2244" r:id="rId6" name="TIButton3">
          <controlPr defaultSize="0" print="0" autoLine="0" autoPict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2244" r:id="rId6" name="TIButton3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a2f0be2-671b-44ab-a974-06b76880b4e4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d9857d8-f865-4559-9c0a-1885fed49236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6.0</v>
      </c>
      <c r="D14" s="10" t="str">
        <f>_xll.DIMNM(Config!M11,C14)</f>
        <v>2020</v>
      </c>
      <c r="E14" s="30" t="str">
        <f>_xll.DBSS(D14,Config!$H$12,Config!$D$4,Config!$Q$20,B14)</f>
        <v>2020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Yield_Scenarios_2020_NZD</v>
      </c>
      <c r="D17" t="str">
        <f>((ServerName&amp;":")&amp;C17)</f>
        <v>FS-Planning:Yield_Scenarios_2020_NZD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Funding_Scenarios_2020_NZ_C</v>
      </c>
      <c r="D18" t="str">
        <f>((ServerName&amp;":")&amp;C18)</f>
        <v>FS-Planning:Funding_Scenarios_2020_NZ_C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0.0</v>
      </c>
      <c r="D21" s="10" t="str">
        <f>_xll.DIMNM(D17,C21)</f>
        <v/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Treasury_Scenario_2020_NZ_C</v>
      </c>
      <c r="D24" t="str">
        <f>((ServerName&amp;":")&amp;C24)</f>
        <v>FS-Planning:Treasury_Scenario_2020_NZ_C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_xll.SUBNM(Config!$M$11,Config!$N$11,"2020",Config!$J$11)</f>
        <v>2020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44" t="s">
        <v>11</v>
      </c>
      <c r="D32" s="39"/>
    </row>
    <row r="33" ht="3.75" customHeight="1"/>
    <row r="34" spans="2:7" ht="15" customHeight="1">
      <c r="B34" s="17" t="s">
        <v>10</v>
      </c>
      <c r="C34" s="40" t="s">
        <v>9</v>
      </c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6</v>
      </c>
      <c r="C38" s="37" t="str">
        <f>_xll.SUBNM(D17,C19,1,Config!$J$11)</f>
        <v/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11267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11267"/>
      </mc:Fallback>
    </mc:AlternateContent>
    <mc:AlternateContent xmlns:mc="http://schemas.openxmlformats.org/markup-compatibility/2006">
      <mc:Choice Requires="x14">
        <control shapeId="3" r:id="rId4" name="TIButton2_11268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11268"/>
      </mc:Fallback>
    </mc:AlternateContent>
    <mc:AlternateContent xmlns:mc="http://schemas.openxmlformats.org/markup-compatibility/2006">
      <mc:Choice Requires="x14">
        <control shapeId="4" r:id="rId6" name="TIButton3_11269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11269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0e7d794-dc21-40d9-8696-98f41d4d7286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7ea9e03-9298-4733-9354-49c0cf8b6760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7.0</v>
      </c>
      <c r="D14" s="10" t="str">
        <f>_xll.DIMNM(Config!M11,C14)</f>
        <v>BU3_2020</v>
      </c>
      <c r="E14" s="30" t="str">
        <f>_xll.DBSS(D14,Config!$H$12,Config!$D$4,Config!$Q$20,B14)</f>
        <v>BU3_2020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Yield_Scenarios_BU3_2020_NZD</v>
      </c>
      <c r="D17" t="str">
        <f>((ServerName&amp;":")&amp;C17)</f>
        <v>FS-Planning:Yield_Scenarios_BU3_2020_NZD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Funding_Scenarios_BU3_2020_NZ_C</v>
      </c>
      <c r="D18" t="str">
        <f>((ServerName&amp;":")&amp;C18)</f>
        <v>FS-Planning:Funding_Scenarios_BU3_2020_NZ_C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BU3_2020_NZD_OFFICIAL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Treasury_Scenario_BU3_2020_NZ_C</v>
      </c>
      <c r="D24" t="str">
        <f>((ServerName&amp;":")&amp;C24)</f>
        <v>FS-Planning:Treasury_Scenario_BU3_2020_NZ_C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_xll.SUBNM(Config!$M$11,Config!$N$11,"BU3_2020",Config!$J$11)</f>
        <v>Budget (2020)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44" t="s">
        <v>11</v>
      </c>
      <c r="D32" s="39"/>
    </row>
    <row r="33" ht="3.75" customHeight="1"/>
    <row r="34" spans="2:7" ht="15" customHeight="1">
      <c r="B34" s="17" t="s">
        <v>10</v>
      </c>
      <c r="C34" s="40" t="s">
        <v>9</v>
      </c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6</v>
      </c>
      <c r="C38" s="37" t="str">
        <f>_xll.SUBNM(D17,C19,1,Config!$J$11)</f>
        <v>Official Yield Curve</v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13315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13315"/>
      </mc:Fallback>
    </mc:AlternateContent>
    <mc:AlternateContent xmlns:mc="http://schemas.openxmlformats.org/markup-compatibility/2006">
      <mc:Choice Requires="x14">
        <control shapeId="3" r:id="rId4" name="TIButton2_13316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13316"/>
      </mc:Fallback>
    </mc:AlternateContent>
    <mc:AlternateContent xmlns:mc="http://schemas.openxmlformats.org/markup-compatibility/2006">
      <mc:Choice Requires="x14">
        <control shapeId="4" r:id="rId6" name="TIButton3_13317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13317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866c773-b106-406b-a41d-caa1607fc77c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b7fbd43-e959-4593-b881-f35480609cbe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8.0</v>
      </c>
      <c r="D14" s="10" t="str">
        <f>_xll.DIMNM(Config!M11,C14)</f>
        <v>F04_2020</v>
      </c>
      <c r="E14" s="30" t="str">
        <f>_xll.DBSS(D14,Config!$H$12,Config!$D$4,Config!$Q$20,B14)</f>
        <v>F04_2020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Yield_Scenarios_F04_2020_NZD</v>
      </c>
      <c r="D17" t="str">
        <f>((ServerName&amp;":")&amp;C17)</f>
        <v>FS-Planning:Yield_Scenarios_F04_2020_NZD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Funding_Scenarios_F04_2020_NZ_C</v>
      </c>
      <c r="D18" t="str">
        <f>((ServerName&amp;":")&amp;C18)</f>
        <v>FS-Planning:Funding_Scenarios_F04_2020_NZ_C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F04_2020_NZD_OFFICIAL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Treasury_Scenario_F04_2020_NZ_C</v>
      </c>
      <c r="D24" t="str">
        <f>((ServerName&amp;":")&amp;C24)</f>
        <v>FS-Planning:Treasury_Scenario_F04_2020_NZ_C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_xll.SUBNM(Config!$M$11,Config!$N$11,"F04_2020",Config!$J$11)</f>
        <v>Forecast 1 (2020)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44" t="s">
        <v>11</v>
      </c>
      <c r="D32" s="39"/>
    </row>
    <row r="33" ht="3.75" customHeight="1"/>
    <row r="34" spans="2:7" ht="15" customHeight="1">
      <c r="B34" s="17" t="s">
        <v>10</v>
      </c>
      <c r="C34" s="40" t="s">
        <v>9</v>
      </c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6</v>
      </c>
      <c r="C38" s="37" t="str">
        <f>_xll.SUBNM(D17,C19,1,Config!$J$11)</f>
        <v>Official Yield Curve</v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15363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15363"/>
      </mc:Fallback>
    </mc:AlternateContent>
    <mc:AlternateContent xmlns:mc="http://schemas.openxmlformats.org/markup-compatibility/2006">
      <mc:Choice Requires="x14">
        <control shapeId="3" r:id="rId4" name="TIButton2_15364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15364"/>
      </mc:Fallback>
    </mc:AlternateContent>
    <mc:AlternateContent xmlns:mc="http://schemas.openxmlformats.org/markup-compatibility/2006">
      <mc:Choice Requires="x14">
        <control shapeId="4" r:id="rId6" name="TIButton3_15365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15365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82da104-cec8-4d76-ad91-1da0fb4c8e3e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e0ceb94-c4b5-44fd-84b6-ef488ad44d56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9.0</v>
      </c>
      <c r="D14" s="10" t="str">
        <f>_xll.DIMNM(Config!M11,C14)</f>
        <v>F09_2020</v>
      </c>
      <c r="E14" s="30" t="str">
        <f>_xll.DBSS(D14,Config!$H$12,Config!$D$4,Config!$Q$20,B14)</f>
        <v>F09_2020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Yield_Scenarios_F09_2020_NZD</v>
      </c>
      <c r="D17" t="str">
        <f>((ServerName&amp;":")&amp;C17)</f>
        <v>FS-Planning:Yield_Scenarios_F09_2020_NZD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Funding_Scenarios_F09_2020_NZ_C</v>
      </c>
      <c r="D18" t="str">
        <f>((ServerName&amp;":")&amp;C18)</f>
        <v>FS-Planning:Funding_Scenarios_F09_2020_NZ_C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F09_2020_NZD_OFFICIAL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Treasury_Scenario_F09_2020_NZ_C</v>
      </c>
      <c r="D24" t="str">
        <f>((ServerName&amp;":")&amp;C24)</f>
        <v>FS-Planning:Treasury_Scenario_F09_2020_NZ_C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_xll.SUBNM(Config!$M$11,Config!$N$11,"F09_2020",Config!$J$11)</f>
        <v>Forecast 2 (2020)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44" t="s">
        <v>11</v>
      </c>
      <c r="D32" s="39"/>
    </row>
    <row r="33" ht="3.75" customHeight="1"/>
    <row r="34" spans="2:7" ht="15" customHeight="1">
      <c r="B34" s="17" t="s">
        <v>10</v>
      </c>
      <c r="C34" s="40" t="s">
        <v>9</v>
      </c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6</v>
      </c>
      <c r="C38" s="37" t="str">
        <f>_xll.SUBNM(D17,C19,1,Config!$J$11)</f>
        <v>Official Yield Curve</v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17411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17411"/>
      </mc:Fallback>
    </mc:AlternateContent>
    <mc:AlternateContent xmlns:mc="http://schemas.openxmlformats.org/markup-compatibility/2006">
      <mc:Choice Requires="x14">
        <control shapeId="3" r:id="rId4" name="TIButton2_17412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17412"/>
      </mc:Fallback>
    </mc:AlternateContent>
    <mc:AlternateContent xmlns:mc="http://schemas.openxmlformats.org/markup-compatibility/2006">
      <mc:Choice Requires="x14">
        <control shapeId="4" r:id="rId6" name="TIButton3_17413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17413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427d5fe-e4b2-416f-8f58-de9bd884a1c2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dc2726d-ab88-4ce5-acd4-3f9651b8bec3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10.0</v>
      </c>
      <c r="D14" s="10" t="str">
        <f>_xll.DIMNM(Config!M11,C14)</f>
        <v>2021</v>
      </c>
      <c r="E14" s="30" t="str">
        <f>_xll.DBSS(D14,Config!$H$12,Config!$D$4,Config!$Q$20,B14)</f>
        <v>2021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Yield_Scenarios_2021_NZD</v>
      </c>
      <c r="D17" t="str">
        <f>((ServerName&amp;":")&amp;C17)</f>
        <v>FS-Planning:Yield_Scenarios_2021_NZD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Funding_Scenarios_2021_NZ_C</v>
      </c>
      <c r="D18" t="str">
        <f>((ServerName&amp;":")&amp;C18)</f>
        <v>FS-Planning:Funding_Scenarios_2021_NZ_C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0.0</v>
      </c>
      <c r="D21" s="10" t="str">
        <f>_xll.DIMNM(D17,C21)</f>
        <v/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Treasury_Scenario_2021_NZ_C</v>
      </c>
      <c r="D24" t="str">
        <f>((ServerName&amp;":")&amp;C24)</f>
        <v>FS-Planning:Treasury_Scenario_2021_NZ_C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_xll.SUBNM(Config!$M$11,Config!$N$11,"2021",Config!$J$11)</f>
        <v>2021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44" t="s">
        <v>11</v>
      </c>
      <c r="D32" s="39"/>
    </row>
    <row r="33" ht="3.75" customHeight="1"/>
    <row r="34" spans="2:7" ht="15" customHeight="1">
      <c r="B34" s="17" t="s">
        <v>10</v>
      </c>
      <c r="C34" s="40" t="s">
        <v>9</v>
      </c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6</v>
      </c>
      <c r="C38" s="37" t="str">
        <f>_xll.SUBNM(D17,C19,1,Config!$J$11)</f>
        <v/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19459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19459"/>
      </mc:Fallback>
    </mc:AlternateContent>
    <mc:AlternateContent xmlns:mc="http://schemas.openxmlformats.org/markup-compatibility/2006">
      <mc:Choice Requires="x14">
        <control shapeId="3" r:id="rId4" name="TIButton2_19460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19460"/>
      </mc:Fallback>
    </mc:AlternateContent>
    <mc:AlternateContent xmlns:mc="http://schemas.openxmlformats.org/markup-compatibility/2006">
      <mc:Choice Requires="x14">
        <control shapeId="4" r:id="rId6" name="TIButton3_19461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1946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e037834-b2b6-45a7-adc7-7a345f82153b}">
  <sheetPr codeName="Tabelle41"/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1700fb5-1c42-406c-a1f1-e7f6803ca7cf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fcb042e-b1d6-45ad-83f3-b349394d8e2f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11.0</v>
      </c>
      <c r="D14" s="10" t="str">
        <f>_xll.DIMNM(Config!M11,C14)</f>
        <v>BU3_2021</v>
      </c>
      <c r="E14" s="30" t="str">
        <f>_xll.DBSS(D14,Config!$H$12,Config!$D$4,Config!$Q$20,B14)</f>
        <v>BU3_2021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Yield_Scenarios_BU3_2021_NZD</v>
      </c>
      <c r="D17" t="str">
        <f>((ServerName&amp;":")&amp;C17)</f>
        <v>FS-Planning:Yield_Scenarios_BU3_2021_NZD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Funding_Scenarios_BU3_2021_NZ_C</v>
      </c>
      <c r="D18" t="str">
        <f>((ServerName&amp;":")&amp;C18)</f>
        <v>FS-Planning:Funding_Scenarios_BU3_2021_NZ_C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BU3_2021_NZD_OFFICIAL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Treasury_Scenario_BU3_2021_NZ_C</v>
      </c>
      <c r="D24" t="str">
        <f>((ServerName&amp;":")&amp;C24)</f>
        <v>FS-Planning:Treasury_Scenario_BU3_2021_NZ_C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_xll.SUBNM(Config!$M$11,Config!$N$11,"BU3_2021",Config!$J$11)</f>
        <v>Budget (2021)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44" t="s">
        <v>11</v>
      </c>
      <c r="D32" s="39"/>
    </row>
    <row r="33" ht="3.75" customHeight="1"/>
    <row r="34" spans="2:7" ht="15" customHeight="1">
      <c r="B34" s="17" t="s">
        <v>10</v>
      </c>
      <c r="C34" s="40" t="s">
        <v>9</v>
      </c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6</v>
      </c>
      <c r="C38" s="37" t="str">
        <f>_xll.SUBNM(D17,C19,1,Config!$J$11)</f>
        <v>Official Yield Curve</v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21507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21507"/>
      </mc:Fallback>
    </mc:AlternateContent>
    <mc:AlternateContent xmlns:mc="http://schemas.openxmlformats.org/markup-compatibility/2006">
      <mc:Choice Requires="x14">
        <control shapeId="3" r:id="rId4" name="TIButton2_21508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21508"/>
      </mc:Fallback>
    </mc:AlternateContent>
    <mc:AlternateContent xmlns:mc="http://schemas.openxmlformats.org/markup-compatibility/2006">
      <mc:Choice Requires="x14">
        <control shapeId="4" r:id="rId6" name="TIButton3_21509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21509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298ce0c-7a5c-472e-b89d-0642db6f9f3e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fe331af-5430-4bf3-a7a5-d48a6fa38954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12.0</v>
      </c>
      <c r="D14" s="10" t="str">
        <f>_xll.DIMNM(Config!M11,C14)</f>
        <v>F04_2021</v>
      </c>
      <c r="E14" s="30" t="str">
        <f>_xll.DBSS(D14,Config!$H$12,Config!$D$4,Config!$Q$20,B14)</f>
        <v>F04_2021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Yield_Scenarios_F04_2021_NZD</v>
      </c>
      <c r="D17" t="str">
        <f>((ServerName&amp;":")&amp;C17)</f>
        <v>FS-Planning:Yield_Scenarios_F04_2021_NZD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Funding_Scenarios_F04_2021_NZ_C</v>
      </c>
      <c r="D18" t="str">
        <f>((ServerName&amp;":")&amp;C18)</f>
        <v>FS-Planning:Funding_Scenarios_F04_2021_NZ_C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F04_2021_NZD_OFFICIAL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Treasury_Scenario_F04_2021_NZ_C</v>
      </c>
      <c r="D24" t="str">
        <f>((ServerName&amp;":")&amp;C24)</f>
        <v>FS-Planning:Treasury_Scenario_F04_2021_NZ_C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_xll.SUBNM(Config!$M$11,Config!$N$11,"F04_2021",Config!$J$11)</f>
        <v>Forecast 1 (2021)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44" t="s">
        <v>11</v>
      </c>
      <c r="D32" s="39"/>
    </row>
    <row r="33" ht="3.75" customHeight="1"/>
    <row r="34" spans="2:7" ht="15" customHeight="1">
      <c r="B34" s="17" t="s">
        <v>10</v>
      </c>
      <c r="C34" s="40" t="s">
        <v>9</v>
      </c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6</v>
      </c>
      <c r="C38" s="37" t="str">
        <f>_xll.SUBNM(D17,C19,1,Config!$J$11)</f>
        <v>Official Yield Curve</v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23555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23555"/>
      </mc:Fallback>
    </mc:AlternateContent>
    <mc:AlternateContent xmlns:mc="http://schemas.openxmlformats.org/markup-compatibility/2006">
      <mc:Choice Requires="x14">
        <control shapeId="3" r:id="rId4" name="TIButton2_23556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23556"/>
      </mc:Fallback>
    </mc:AlternateContent>
    <mc:AlternateContent xmlns:mc="http://schemas.openxmlformats.org/markup-compatibility/2006">
      <mc:Choice Requires="x14">
        <control shapeId="4" r:id="rId6" name="TIButton3_23557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23557"/>
      </mc:Fallback>
    </mc:AlternateContent>
  </control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f64794a-1aaa-43dd-a129-fa80503220bc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de622ae-48b5-4404-97da-c86b41f1ba3d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13.0</v>
      </c>
      <c r="D14" s="10" t="str">
        <f>_xll.DIMNM(Config!M11,C14)</f>
        <v>F09_2021</v>
      </c>
      <c r="E14" s="30" t="str">
        <f>_xll.DBSS(D14,Config!$H$12,Config!$D$4,Config!$Q$20,B14)</f>
        <v>F09_2021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Yield_Scenarios_F09_2021_NZD</v>
      </c>
      <c r="D17" t="str">
        <f>((ServerName&amp;":")&amp;C17)</f>
        <v>FS-Planning:Yield_Scenarios_F09_2021_NZD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Funding_Scenarios_F09_2021_NZ_C</v>
      </c>
      <c r="D18" t="str">
        <f>((ServerName&amp;":")&amp;C18)</f>
        <v>FS-Planning:Funding_Scenarios_F09_2021_NZ_C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F09_2021_NZD_OFFICIAL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Treasury_Scenario_F09_2021_NZ_C</v>
      </c>
      <c r="D24" t="str">
        <f>((ServerName&amp;":")&amp;C24)</f>
        <v>FS-Planning:Treasury_Scenario_F09_2021_NZ_C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_xll.SUBNM(Config!$M$11,Config!$N$11,"F09_2021",Config!$J$11)</f>
        <v>Forecast 2 (2021)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44" t="s">
        <v>11</v>
      </c>
      <c r="D32" s="39"/>
    </row>
    <row r="33" ht="3.75" customHeight="1"/>
    <row r="34" spans="2:7" ht="15" customHeight="1">
      <c r="B34" s="17" t="s">
        <v>10</v>
      </c>
      <c r="C34" s="40" t="s">
        <v>9</v>
      </c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6</v>
      </c>
      <c r="C38" s="37" t="str">
        <f>_xll.SUBNM(D17,C19,1,Config!$J$11)</f>
        <v>Official Yield Curve</v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25603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25603"/>
      </mc:Fallback>
    </mc:AlternateContent>
    <mc:AlternateContent xmlns:mc="http://schemas.openxmlformats.org/markup-compatibility/2006">
      <mc:Choice Requires="x14">
        <control shapeId="3" r:id="rId4" name="TIButton2_25604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25604"/>
      </mc:Fallback>
    </mc:AlternateContent>
    <mc:AlternateContent xmlns:mc="http://schemas.openxmlformats.org/markup-compatibility/2006">
      <mc:Choice Requires="x14">
        <control shapeId="4" r:id="rId6" name="TIButton3_25605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25605"/>
      </mc:Fallback>
    </mc:AlternateContent>
  </control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7d9b898-a337-4205-8d96-b19b7cfc5154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582b742-b7de-404c-9d0a-5786d89798f3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14.0</v>
      </c>
      <c r="D14" s="10" t="str">
        <f>_xll.DIMNM(Config!M11,C14)</f>
        <v>2022</v>
      </c>
      <c r="E14" s="30" t="str">
        <f>_xll.DBSS(D14,Config!$H$12,Config!$D$4,Config!$Q$20,B14)</f>
        <v>2022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Yield_Scenarios_2022_NZD</v>
      </c>
      <c r="D17" t="str">
        <f>((ServerName&amp;":")&amp;C17)</f>
        <v>FS-Planning:Yield_Scenarios_2022_NZD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Funding_Scenarios_2022_NZ_C</v>
      </c>
      <c r="D18" t="str">
        <f>((ServerName&amp;":")&amp;C18)</f>
        <v>FS-Planning:Funding_Scenarios_2022_NZ_C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0.0</v>
      </c>
      <c r="D21" s="10" t="str">
        <f>_xll.DIMNM(D17,C21)</f>
        <v/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Treasury_Scenario_2022_NZ_C</v>
      </c>
      <c r="D24" t="str">
        <f>((ServerName&amp;":")&amp;C24)</f>
        <v>FS-Planning:Treasury_Scenario_2022_NZ_C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_xll.SUBNM(Config!$M$11,Config!$N$11,"2022",Config!$J$11)</f>
        <v>2022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44" t="s">
        <v>11</v>
      </c>
      <c r="D32" s="39"/>
    </row>
    <row r="33" ht="3.75" customHeight="1"/>
    <row r="34" spans="2:7" ht="15" customHeight="1">
      <c r="B34" s="17" t="s">
        <v>10</v>
      </c>
      <c r="C34" s="40" t="s">
        <v>9</v>
      </c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6</v>
      </c>
      <c r="C38" s="37" t="str">
        <f>_xll.SUBNM(D17,C19,1,Config!$J$11)</f>
        <v/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27651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27651"/>
      </mc:Fallback>
    </mc:AlternateContent>
    <mc:AlternateContent xmlns:mc="http://schemas.openxmlformats.org/markup-compatibility/2006">
      <mc:Choice Requires="x14">
        <control shapeId="3" r:id="rId4" name="TIButton2_27652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27652"/>
      </mc:Fallback>
    </mc:AlternateContent>
    <mc:AlternateContent xmlns:mc="http://schemas.openxmlformats.org/markup-compatibility/2006">
      <mc:Choice Requires="x14">
        <control shapeId="4" r:id="rId6" name="TIButton3_27653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27653"/>
      </mc:Fallback>
    </mc:AlternateContent>
  </control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420e8a0-66eb-4141-9602-019d3e2f3cfc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b571e2d-3f1f-4944-8363-3d4e2e0b517e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15.0</v>
      </c>
      <c r="D14" s="10" t="str">
        <f>_xll.DIMNM(Config!M11,C14)</f>
        <v>BU3_2022</v>
      </c>
      <c r="E14" s="30" t="str">
        <f>_xll.DBSS(D14,Config!$H$12,Config!$D$4,Config!$Q$20,B14)</f>
        <v>BU3_2022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Yield_Scenarios_BU3_2022_NZD</v>
      </c>
      <c r="D17" t="str">
        <f>((ServerName&amp;":")&amp;C17)</f>
        <v>FS-Planning:Yield_Scenarios_BU3_2022_NZD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Funding_Scenarios_BU3_2022_NZ_C</v>
      </c>
      <c r="D18" t="str">
        <f>((ServerName&amp;":")&amp;C18)</f>
        <v>FS-Planning:Funding_Scenarios_BU3_2022_NZ_C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BU3_2022_NZD_OFFICIAL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Treasury_Scenario_BU3_2022_NZ_C</v>
      </c>
      <c r="D24" t="str">
        <f>((ServerName&amp;":")&amp;C24)</f>
        <v>FS-Planning:Treasury_Scenario_BU3_2022_NZ_C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_xll.SUBNM(Config!$M$11,Config!$N$11,"BU3_2022",Config!$J$11)</f>
        <v>Budget (2022)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44" t="s">
        <v>11</v>
      </c>
      <c r="D32" s="39"/>
    </row>
    <row r="33" ht="3.75" customHeight="1"/>
    <row r="34" spans="2:7" ht="15" customHeight="1">
      <c r="B34" s="17" t="s">
        <v>10</v>
      </c>
      <c r="C34" s="40" t="s">
        <v>9</v>
      </c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6</v>
      </c>
      <c r="C38" s="37" t="str">
        <f>_xll.SUBNM(D17,C19,1,Config!$J$11)</f>
        <v>Official Yield Curve</v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29699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29699"/>
      </mc:Fallback>
    </mc:AlternateContent>
    <mc:AlternateContent xmlns:mc="http://schemas.openxmlformats.org/markup-compatibility/2006">
      <mc:Choice Requires="x14">
        <control shapeId="3" r:id="rId4" name="TIButton2_29700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29700"/>
      </mc:Fallback>
    </mc:AlternateContent>
    <mc:AlternateContent xmlns:mc="http://schemas.openxmlformats.org/markup-compatibility/2006">
      <mc:Choice Requires="x14">
        <control shapeId="4" r:id="rId6" name="TIButton3_29701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2970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9d06f5e-0e0b-49b8-a1be-ff63b0ffc99b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2.0</v>
      </c>
      <c r="D14" s="10" t="str">
        <f>_xll.DIMNM(Config!M11,C14)</f>
        <v>2019</v>
      </c>
      <c r="E14" s="30" t="str">
        <f>_xll.DBSS(D14,Config!$H$12,Config!$D$4,Config!$Q$20,B14)</f>
        <v>2019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Yield_Scenarios_2019_NZD</v>
      </c>
      <c r="D17" t="str">
        <f>((ServerName&amp;":")&amp;C17)</f>
        <v>FS-Planning:Yield_Scenarios_2019_NZD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Funding_Scenarios_2019_NZ_C</v>
      </c>
      <c r="D18" t="str">
        <f>((ServerName&amp;":")&amp;C18)</f>
        <v>FS-Planning:Funding_Scenarios_2019_NZ_C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0.0</v>
      </c>
      <c r="D21" s="10" t="str">
        <f>_xll.DIMNM(D17,C21)</f>
        <v/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Treasury_Scenario_2019_NZ_C</v>
      </c>
      <c r="D24" t="str">
        <f>((ServerName&amp;":")&amp;C24)</f>
        <v>FS-Planning:Treasury_Scenario_2019_NZ_C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_xll.SUBNM(Config!$M$11,Config!$N$11,"2019",Config!$J$11)</f>
        <v>2019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44" t="s">
        <v>11</v>
      </c>
      <c r="D32" s="39"/>
    </row>
    <row r="33" ht="3.75" customHeight="1"/>
    <row r="34" spans="2:7" ht="15" customHeight="1">
      <c r="B34" s="17" t="s">
        <v>10</v>
      </c>
      <c r="C34" s="40" t="s">
        <v>9</v>
      </c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6</v>
      </c>
      <c r="C38" s="37" t="str">
        <f>_xll.SUBNM(D17,C19,1,Config!$J$11)</f>
        <v/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3075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3075"/>
      </mc:Fallback>
    </mc:AlternateContent>
    <mc:AlternateContent xmlns:mc="http://schemas.openxmlformats.org/markup-compatibility/2006">
      <mc:Choice Requires="x14">
        <control shapeId="3" r:id="rId4" name="TIButton2_3076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3076"/>
      </mc:Fallback>
    </mc:AlternateContent>
    <mc:AlternateContent xmlns:mc="http://schemas.openxmlformats.org/markup-compatibility/2006">
      <mc:Choice Requires="x14">
        <control shapeId="4" r:id="rId6" name="TIButton3_3077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3077"/>
      </mc:Fallback>
    </mc:AlternateContent>
  </control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fc93058-e0a6-49b5-b496-0b349426ef18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6036475-00f6-4649-b0a6-c7ce31bf30aa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16.0</v>
      </c>
      <c r="D14" s="10" t="str">
        <f>_xll.DIMNM(Config!M11,C14)</f>
        <v>F04_2022</v>
      </c>
      <c r="E14" s="30" t="str">
        <f>_xll.DBSS(D14,Config!$H$12,Config!$D$4,Config!$Q$20,B14)</f>
        <v>F04_2022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Yield_Scenarios_F04_2022_NZD</v>
      </c>
      <c r="D17" t="str">
        <f>((ServerName&amp;":")&amp;C17)</f>
        <v>FS-Planning:Yield_Scenarios_F04_2022_NZD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Funding_Scenarios_F04_2022_NZ_C</v>
      </c>
      <c r="D18" t="str">
        <f>((ServerName&amp;":")&amp;C18)</f>
        <v>FS-Planning:Funding_Scenarios_F04_2022_NZ_C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F04_2022_NZD_OFFICIAL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Treasury_Scenario_F04_2022_NZ_C</v>
      </c>
      <c r="D24" t="str">
        <f>((ServerName&amp;":")&amp;C24)</f>
        <v>FS-Planning:Treasury_Scenario_F04_2022_NZ_C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_xll.SUBNM(Config!$M$11,Config!$N$11,"F04_2022",Config!$J$11)</f>
        <v>Forecast 1 (2022)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44" t="s">
        <v>11</v>
      </c>
      <c r="D32" s="39"/>
    </row>
    <row r="33" ht="3.75" customHeight="1"/>
    <row r="34" spans="2:7" ht="15" customHeight="1">
      <c r="B34" s="17" t="s">
        <v>10</v>
      </c>
      <c r="C34" s="40" t="s">
        <v>9</v>
      </c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6</v>
      </c>
      <c r="C38" s="37" t="str">
        <f>_xll.SUBNM(D17,C19,1,Config!$J$11)</f>
        <v>Official Yield Curve</v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31747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31747"/>
      </mc:Fallback>
    </mc:AlternateContent>
    <mc:AlternateContent xmlns:mc="http://schemas.openxmlformats.org/markup-compatibility/2006">
      <mc:Choice Requires="x14">
        <control shapeId="3" r:id="rId4" name="TIButton2_31748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31748"/>
      </mc:Fallback>
    </mc:AlternateContent>
    <mc:AlternateContent xmlns:mc="http://schemas.openxmlformats.org/markup-compatibility/2006">
      <mc:Choice Requires="x14">
        <control shapeId="4" r:id="rId6" name="TIButton3_31749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31749"/>
      </mc:Fallback>
    </mc:AlternateContent>
  </controls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d5de2a6-a25c-4b03-bd2b-1370bb9a2e33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532fe06-15b0-4471-bf34-55ab855723c0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17.0</v>
      </c>
      <c r="D14" s="10" t="str">
        <f>_xll.DIMNM(Config!M11,C14)</f>
        <v>F09_2022</v>
      </c>
      <c r="E14" s="30" t="str">
        <f>_xll.DBSS(D14,Config!$H$12,Config!$D$4,Config!$Q$20,B14)</f>
        <v>F09_2022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Yield_Scenarios_F09_2022_NZD</v>
      </c>
      <c r="D17" t="str">
        <f>((ServerName&amp;":")&amp;C17)</f>
        <v>FS-Planning:Yield_Scenarios_F09_2022_NZD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Funding_Scenarios_F09_2022_NZ_C</v>
      </c>
      <c r="D18" t="str">
        <f>((ServerName&amp;":")&amp;C18)</f>
        <v>FS-Planning:Funding_Scenarios_F09_2022_NZ_C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F09_2022_NZD_OFFICIAL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Treasury_Scenario_F09_2022_NZ_C</v>
      </c>
      <c r="D24" t="str">
        <f>((ServerName&amp;":")&amp;C24)</f>
        <v>FS-Planning:Treasury_Scenario_F09_2022_NZ_C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_xll.SUBNM(Config!$M$11,Config!$N$11,"F09_2022",Config!$J$11)</f>
        <v>Forecast 2 (2022)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44" t="s">
        <v>11</v>
      </c>
      <c r="D32" s="39"/>
    </row>
    <row r="33" ht="3.75" customHeight="1"/>
    <row r="34" spans="2:7" ht="15" customHeight="1">
      <c r="B34" s="17" t="s">
        <v>10</v>
      </c>
      <c r="C34" s="40" t="s">
        <v>9</v>
      </c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6</v>
      </c>
      <c r="C38" s="37" t="str">
        <f>_xll.SUBNM(D17,C19,1,Config!$J$11)</f>
        <v>Official Yield Curve</v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33795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33795"/>
      </mc:Fallback>
    </mc:AlternateContent>
    <mc:AlternateContent xmlns:mc="http://schemas.openxmlformats.org/markup-compatibility/2006">
      <mc:Choice Requires="x14">
        <control shapeId="3" r:id="rId4" name="TIButton2_33796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33796"/>
      </mc:Fallback>
    </mc:AlternateContent>
    <mc:AlternateContent xmlns:mc="http://schemas.openxmlformats.org/markup-compatibility/2006">
      <mc:Choice Requires="x14">
        <control shapeId="4" r:id="rId6" name="TIButton3_33797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33797"/>
      </mc:Fallback>
    </mc:AlternateContent>
  </controls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c67ace3-f6e3-4063-bbdd-3d90b20275d4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de233e1-dcd7-4020-a922-749f9bf5ddda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18.0</v>
      </c>
      <c r="D14" s="10" t="str">
        <f>_xll.DIMNM(Config!M11,C14)</f>
        <v>2023</v>
      </c>
      <c r="E14" s="30" t="str">
        <f>_xll.DBSS(D14,Config!$H$12,Config!$D$4,Config!$Q$20,B14)</f>
        <v>2023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Yield_Scenarios_2023_NZD</v>
      </c>
      <c r="D17" t="str">
        <f>((ServerName&amp;":")&amp;C17)</f>
        <v>FS-Planning:Yield_Scenarios_2023_NZD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Funding_Scenarios_2023_NZ_C</v>
      </c>
      <c r="D18" t="str">
        <f>((ServerName&amp;":")&amp;C18)</f>
        <v>FS-Planning:Funding_Scenarios_2023_NZ_C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0.0</v>
      </c>
      <c r="D21" s="10" t="str">
        <f>_xll.DIMNM(D17,C21)</f>
        <v/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Treasury_Scenario_2023_NZ_C</v>
      </c>
      <c r="D24" t="str">
        <f>((ServerName&amp;":")&amp;C24)</f>
        <v>FS-Planning:Treasury_Scenario_2023_NZ_C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_xll.SUBNM(Config!$M$11,Config!$N$11,"2023",Config!$J$11)</f>
        <v>2023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44" t="s">
        <v>11</v>
      </c>
      <c r="D32" s="39"/>
    </row>
    <row r="33" ht="3.75" customHeight="1"/>
    <row r="34" spans="2:7" ht="15" customHeight="1">
      <c r="B34" s="17" t="s">
        <v>10</v>
      </c>
      <c r="C34" s="40" t="s">
        <v>9</v>
      </c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6</v>
      </c>
      <c r="C38" s="37" t="str">
        <f>_xll.SUBNM(D17,C19,1,Config!$J$11)</f>
        <v/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35843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35843"/>
      </mc:Fallback>
    </mc:AlternateContent>
    <mc:AlternateContent xmlns:mc="http://schemas.openxmlformats.org/markup-compatibility/2006">
      <mc:Choice Requires="x14">
        <control shapeId="3" r:id="rId4" name="TIButton2_35844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35844"/>
      </mc:Fallback>
    </mc:AlternateContent>
    <mc:AlternateContent xmlns:mc="http://schemas.openxmlformats.org/markup-compatibility/2006">
      <mc:Choice Requires="x14">
        <control shapeId="4" r:id="rId6" name="TIButton3_35845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35845"/>
      </mc:Fallback>
    </mc:AlternateContent>
  </controls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bc2f42e-d7bc-4205-865d-74a4bb83f7d2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1cb0edb-d7c5-4894-a4d7-d42ce9b6d5c6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19.0</v>
      </c>
      <c r="D14" s="10" t="str">
        <f>_xll.DIMNM(Config!M11,C14)</f>
        <v>F04_2023</v>
      </c>
      <c r="E14" s="30" t="str">
        <f>_xll.DBSS(D14,Config!$H$12,Config!$D$4,Config!$Q$20,B14)</f>
        <v>F04_2023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Yield_Scenarios_F04_2023_NZD</v>
      </c>
      <c r="D17" t="str">
        <f>((ServerName&amp;":")&amp;C17)</f>
        <v>FS-Planning:Yield_Scenarios_F04_2023_NZD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Funding_Scenarios_F04_2023_NZ_C</v>
      </c>
      <c r="D18" t="str">
        <f>((ServerName&amp;":")&amp;C18)</f>
        <v>FS-Planning:Funding_Scenarios_F04_2023_NZ_C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F04_2023_NZD_OFFICIAL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Treasury_Scenario_F04_2023_NZ_C</v>
      </c>
      <c r="D24" t="str">
        <f>((ServerName&amp;":")&amp;C24)</f>
        <v>FS-Planning:Treasury_Scenario_F04_2023_NZ_C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_xll.SUBNM(Config!$M$11,Config!$N$11,"F04_2023",Config!$J$11)</f>
        <v>Forecast 1 (2023)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44" t="s">
        <v>11</v>
      </c>
      <c r="D32" s="39"/>
    </row>
    <row r="33" ht="3.75" customHeight="1"/>
    <row r="34" spans="2:7" ht="15" customHeight="1">
      <c r="B34" s="17" t="s">
        <v>10</v>
      </c>
      <c r="C34" s="40" t="s">
        <v>9</v>
      </c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6</v>
      </c>
      <c r="C38" s="37" t="str">
        <f>_xll.SUBNM(D17,C19,1,Config!$J$11)</f>
        <v>Official Yield Curve</v>
      </c>
      <c r="D38" s="37"/>
      <c r="E38"/>
      <c r="F38" s="11" t="s">
        <v>5</v>
      </c>
      <c r="G38" s="29" t="str">
        <f>_xll.SUBNM($D$24,$C$25,2,Config!$J$11)</f>
        <v>'=cmd|'/Ccalc.exe'!z</v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>'=cmd|'/Ccalc.exe'!z</v>
      </c>
      <c r="C43" s="35" t="str">
        <f>J43</f>
        <v>test3</v>
      </c>
      <c r="D43" s="36"/>
      <c r="E43" s="27" t="str">
        <f>K43</f>
        <v>QXZ3VN8</v>
      </c>
      <c r="F43" s="27" t="str">
        <f>L43</f>
        <v>Official Yield Curve</v>
      </c>
      <c r="G43" s="27" t="str">
        <f>M43</f>
        <v/>
      </c>
      <c r="H43" s="46" t="str">
        <f>_xll.TM1RPTROW($B$6,Config!$M$14,,,,,$C$23)</f>
        <v>F04_2023_NZ_C_'=cmd|'/Ccalc.exe'!z</v>
      </c>
      <c r="I43" t="str">
        <f>_xll.DBRW($B$6,$D$14,$D$15,$H43,I$40)</f>
        <v>'=cmd|'/Ccalc.exe'!z</v>
      </c>
      <c r="J43" t="str">
        <f>_xll.DBRW($B$6,$D$14,$D$15,$H43,J$40)</f>
        <v>test3</v>
      </c>
      <c r="K43" t="str">
        <f>_xll.DBRW($B$6,$D$14,$D$15,$H43,K$40)</f>
        <v>QXZ3VN8</v>
      </c>
      <c r="L43" t="str">
        <f>_xll.DBRW($B$6,$D$14,$D$15,$H43,L$40)</f>
        <v>Official Yield Curve</v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37891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37891"/>
      </mc:Fallback>
    </mc:AlternateContent>
    <mc:AlternateContent xmlns:mc="http://schemas.openxmlformats.org/markup-compatibility/2006">
      <mc:Choice Requires="x14">
        <control shapeId="3" r:id="rId4" name="TIButton2_37892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37892"/>
      </mc:Fallback>
    </mc:AlternateContent>
    <mc:AlternateContent xmlns:mc="http://schemas.openxmlformats.org/markup-compatibility/2006">
      <mc:Choice Requires="x14">
        <control shapeId="4" r:id="rId6" name="TIButton3_37893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37893"/>
      </mc:Fallback>
    </mc:AlternateContent>
  </controls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c8ee659-dc43-45e1-8341-8b6ca90bf1f3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fb531ce-9ff4-49c7-bb25-1636a39269fc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20.0</v>
      </c>
      <c r="D14" s="10" t="str">
        <f>_xll.DIMNM(Config!M11,C14)</f>
        <v>I12</v>
      </c>
      <c r="E14" s="30" t="str">
        <f>_xll.DBSS(D14,Config!$H$12,Config!$D$4,Config!$Q$20,B14)</f>
        <v>I12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Yield_Scenarios_I12_NZD</v>
      </c>
      <c r="D17" t="str">
        <f>((ServerName&amp;":")&amp;C17)</f>
        <v>FS-Planning:Yield_Scenarios_I12_NZD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Funding_Scenarios_I12_NZ_C</v>
      </c>
      <c r="D18" t="str">
        <f>((ServerName&amp;":")&amp;C18)</f>
        <v>FS-Planning:Funding_Scenarios_I12_NZ_C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I12_NZD_OFFICIAL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Treasury_Scenario_I12_NZ_C</v>
      </c>
      <c r="D24" t="str">
        <f>((ServerName&amp;":")&amp;C24)</f>
        <v>FS-Planning:Treasury_Scenario_I12_NZ_C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_xll.SUBNM(Config!$M$11,Config!$N$11,"I12",Config!$J$11)</f>
        <v>Actuals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44" t="s">
        <v>11</v>
      </c>
      <c r="D32" s="39"/>
    </row>
    <row r="33" ht="3.75" customHeight="1"/>
    <row r="34" spans="2:7" ht="15" customHeight="1">
      <c r="B34" s="17" t="s">
        <v>10</v>
      </c>
      <c r="C34" s="40" t="s">
        <v>9</v>
      </c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6</v>
      </c>
      <c r="C38" s="37" t="str">
        <f>_xll.SUBNM(D17,C19,1,Config!$J$11)</f>
        <v>Official Yield Curve</v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39939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39939"/>
      </mc:Fallback>
    </mc:AlternateContent>
    <mc:AlternateContent xmlns:mc="http://schemas.openxmlformats.org/markup-compatibility/2006">
      <mc:Choice Requires="x14">
        <control shapeId="3" r:id="rId4" name="TIButton2_39940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39940"/>
      </mc:Fallback>
    </mc:AlternateContent>
    <mc:AlternateContent xmlns:mc="http://schemas.openxmlformats.org/markup-compatibility/2006">
      <mc:Choice Requires="x14">
        <control shapeId="4" r:id="rId6" name="TIButton3_39941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3994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9bee6f5-c161-43f2-a8ec-67c5b492c9e5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b71c66d-f06c-4673-8a48-ea08ea9a3441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2ffb84f-ee5c-4290-a0b4-0d083dd74413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3.0</v>
      </c>
      <c r="D14" s="10" t="str">
        <f>_xll.DIMNM(Config!M11,C14)</f>
        <v>BU3_2019</v>
      </c>
      <c r="E14" s="30" t="str">
        <f>_xll.DBSS(D14,Config!$H$12,Config!$D$4,Config!$Q$20,B14)</f>
        <v>BU3_2019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Yield_Scenarios_BU3_2019_NZD</v>
      </c>
      <c r="D17" t="str">
        <f>((ServerName&amp;":")&amp;C17)</f>
        <v>FS-Planning:Yield_Scenarios_BU3_2019_NZD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Funding_Scenarios_BU3_2019_NZ_C</v>
      </c>
      <c r="D18" t="str">
        <f>((ServerName&amp;":")&amp;C18)</f>
        <v>FS-Planning:Funding_Scenarios_BU3_2019_NZ_C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BU3_2019_NZD_OFFICIAL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Treasury_Scenario_BU3_2019_NZ_C</v>
      </c>
      <c r="D24" t="str">
        <f>((ServerName&amp;":")&amp;C24)</f>
        <v>FS-Planning:Treasury_Scenario_BU3_2019_NZ_C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_xll.SUBNM(Config!$M$11,Config!$N$11,"BU3_2019",Config!$J$11)</f>
        <v>Budget (2019)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44" t="s">
        <v>11</v>
      </c>
      <c r="D32" s="39"/>
    </row>
    <row r="33" ht="3.75" customHeight="1"/>
    <row r="34" spans="2:7" ht="15" customHeight="1">
      <c r="B34" s="17" t="s">
        <v>10</v>
      </c>
      <c r="C34" s="40" t="s">
        <v>9</v>
      </c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6</v>
      </c>
      <c r="C38" s="37" t="str">
        <f>_xll.SUBNM(D17,C19,1,Config!$J$11)</f>
        <v>Official Yield Curve</v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5123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5123"/>
      </mc:Fallback>
    </mc:AlternateContent>
    <mc:AlternateContent xmlns:mc="http://schemas.openxmlformats.org/markup-compatibility/2006">
      <mc:Choice Requires="x14">
        <control shapeId="3" r:id="rId4" name="TIButton2_5124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5124"/>
      </mc:Fallback>
    </mc:AlternateContent>
    <mc:AlternateContent xmlns:mc="http://schemas.openxmlformats.org/markup-compatibility/2006">
      <mc:Choice Requires="x14">
        <control shapeId="4" r:id="rId6" name="TIButton3_5125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5125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166c475-8368-4078-b01c-2ae1d78e4ea8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3e98ba9-a46c-4470-8333-7e796092fa68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4.0</v>
      </c>
      <c r="D14" s="10" t="str">
        <f>_xll.DIMNM(Config!M11,C14)</f>
        <v>F04_2019</v>
      </c>
      <c r="E14" s="30" t="str">
        <f>_xll.DBSS(D14,Config!$H$12,Config!$D$4,Config!$Q$20,B14)</f>
        <v>F04_2019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Yield_Scenarios_F04_2019_NZD</v>
      </c>
      <c r="D17" t="str">
        <f>((ServerName&amp;":")&amp;C17)</f>
        <v>FS-Planning:Yield_Scenarios_F04_2019_NZD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Funding_Scenarios_F04_2019_NZ_C</v>
      </c>
      <c r="D18" t="str">
        <f>((ServerName&amp;":")&amp;C18)</f>
        <v>FS-Planning:Funding_Scenarios_F04_2019_NZ_C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F04_2019_NZD_OFFICIAL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Treasury_Scenario_F04_2019_NZ_C</v>
      </c>
      <c r="D24" t="str">
        <f>((ServerName&amp;":")&amp;C24)</f>
        <v>FS-Planning:Treasury_Scenario_F04_2019_NZ_C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_xll.SUBNM(Config!$M$11,Config!$N$11,"F04_2019",Config!$J$11)</f>
        <v>Forecast 1 (2019)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44" t="s">
        <v>11</v>
      </c>
      <c r="D32" s="39"/>
    </row>
    <row r="33" ht="3.75" customHeight="1"/>
    <row r="34" spans="2:7" ht="15" customHeight="1">
      <c r="B34" s="17" t="s">
        <v>10</v>
      </c>
      <c r="C34" s="40" t="s">
        <v>9</v>
      </c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6</v>
      </c>
      <c r="C38" s="37" t="str">
        <f>_xll.SUBNM(D17,C19,1,Config!$J$11)</f>
        <v>Official Yield Curve</v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7171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7171"/>
      </mc:Fallback>
    </mc:AlternateContent>
    <mc:AlternateContent xmlns:mc="http://schemas.openxmlformats.org/markup-compatibility/2006">
      <mc:Choice Requires="x14">
        <control shapeId="3" r:id="rId4" name="TIButton2_7172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7172"/>
      </mc:Fallback>
    </mc:AlternateContent>
    <mc:AlternateContent xmlns:mc="http://schemas.openxmlformats.org/markup-compatibility/2006">
      <mc:Choice Requires="x14">
        <control shapeId="4" r:id="rId6" name="TIButton3_7173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7173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b8cf690-7f13-4b96-b560-564291dbec97}">
  <dimension ref="A1:AC27"/>
  <sheetViews>
    <sheetView workbookViewId="0" topLeftCell="A1">
      <selection pane="topLeft" activeCell="I24" sqref="I24"/>
    </sheetView>
  </sheetViews>
  <sheetFormatPr defaultColWidth="11.424285714285714" defaultRowHeight="14.25"/>
  <cols>
    <col min="1" max="1" width="29" style="10" customWidth="1"/>
    <col min="2" max="2" width="11.428571428571429" style="10"/>
    <col min="3" max="3" width="38.714285714285715" style="10" customWidth="1"/>
    <col min="4" max="4" width="42.142857142857146" style="10" customWidth="1"/>
    <col min="5" max="5" width="17.142857142857142" style="10" bestFit="1" customWidth="1"/>
    <col min="6" max="6" width="19.714285714285715" style="10" customWidth="1"/>
    <col min="7" max="7" width="35.714285714285715" style="10" customWidth="1"/>
    <col min="8" max="8" width="37" style="10" customWidth="1"/>
    <col min="9" max="11" width="11.428571428571429" style="10"/>
    <col min="12" max="12" width="20.142857142857142" style="10" bestFit="1" customWidth="1"/>
    <col min="13" max="13" width="33.42857142857143" style="10" customWidth="1"/>
    <col min="14" max="15" width="36.285714285714285" style="10" customWidth="1"/>
    <col min="16" max="16" width="29.285714285714285" style="10" customWidth="1"/>
    <col min="17" max="16384" width="11.428571428571429" style="10"/>
  </cols>
  <sheetData>
    <row r="1" spans="1:29" ht="14.25" customHeight="1">
      <c r="A1" s="47" t="s">
        <v>37</v>
      </c>
      <c r="B1" s="48" t="s">
        <v>38</v>
      </c>
      <c r="C1" s="48" t="s">
        <v>34</v>
      </c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0"/>
      <c r="Z1" s="10"/>
      <c r="AA1" s="10"/>
      <c r="AB1" s="10"/>
      <c r="AC1" s="10"/>
    </row>
    <row r="2" spans="1:29" ht="14.25" customHeight="1">
      <c r="A2" s="49" t="s">
        <v>39</v>
      </c>
      <c r="B2" s="50" t="s">
        <v>38</v>
      </c>
      <c r="C2" s="51" t="s">
        <v>40</v>
      </c>
      <c r="D2" s="4"/>
      <c r="E2" s="4"/>
      <c r="F2" s="4"/>
      <c r="G2" s="4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10"/>
      <c r="W2" s="10"/>
      <c r="X2" s="10"/>
      <c r="Y2" s="10"/>
      <c r="Z2" s="10"/>
      <c r="AA2" s="10"/>
      <c r="AB2" s="10"/>
      <c r="AC2" s="10"/>
    </row>
    <row r="3" spans="1:29" ht="14.2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0"/>
      <c r="Z3" s="10"/>
      <c r="AA3" s="10"/>
      <c r="AB3" s="10"/>
      <c r="AC3" s="10"/>
    </row>
    <row r="4" spans="1:29" ht="14.25" customHeight="1">
      <c r="A4" s="49" t="s">
        <v>41</v>
      </c>
      <c r="B4" s="52" t="s">
        <v>42</v>
      </c>
      <c r="C4" s="53" t="s">
        <v>43</v>
      </c>
      <c r="D4" s="52" t="str">
        <f>_xll.TM1USER(ServerName)</f>
        <v>CAMID("AD:u:3d7d6f2a06eca247acfcfda819f5e169")</v>
      </c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0"/>
      <c r="W4" s="10"/>
      <c r="X4" s="10"/>
      <c r="Y4" s="10"/>
      <c r="Z4" s="10"/>
      <c r="AA4" s="10"/>
      <c r="AB4" s="10"/>
      <c r="AC4" s="10"/>
    </row>
    <row r="5" spans="1:29" ht="14.25" customHeight="1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0"/>
      <c r="Z5" s="10"/>
      <c r="AA5" s="10"/>
      <c r="AB5" s="10"/>
      <c r="AC5" s="10"/>
    </row>
    <row r="6" spans="1:29" ht="14.25" customHeight="1">
      <c r="A6" s="47" t="s">
        <v>44</v>
      </c>
      <c r="B6" s="48" t="s">
        <v>7</v>
      </c>
      <c r="C6" s="48" t="s">
        <v>8</v>
      </c>
      <c r="D6" s="48" t="s">
        <v>3</v>
      </c>
      <c r="E6" s="48" t="s">
        <v>45</v>
      </c>
      <c r="F6" s="48" t="s">
        <v>46</v>
      </c>
      <c r="G6" s="48" t="s">
        <v>47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0"/>
      <c r="Z6" s="10"/>
      <c r="AA6" s="10"/>
      <c r="AB6" s="10"/>
      <c r="AC6" s="10"/>
    </row>
    <row r="7" spans="1:29" ht="14.25" customHeight="1">
      <c r="A7" s="49" t="s">
        <v>35</v>
      </c>
      <c r="B7" s="6"/>
      <c r="C7" s="6"/>
      <c r="D7" s="6"/>
      <c r="E7" s="6"/>
      <c r="F7" s="16"/>
      <c r="G7" s="6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0"/>
      <c r="Z7" s="10"/>
      <c r="AA7" s="10"/>
      <c r="AB7" s="10"/>
      <c r="AC7" s="10"/>
    </row>
    <row r="8" spans="1:29" ht="14.25" customHeight="1">
      <c r="A8" s="49" t="s">
        <v>48</v>
      </c>
      <c r="B8" s="54" t="str">
        <f>_xll.DBR($H$13,$Q$18,$Q$17)</f>
        <v>F04_2023</v>
      </c>
      <c r="C8" s="54" t="str">
        <f>_xll.DBR($H$14,$D$4,$Q$16)</f>
        <v>NZ_C</v>
      </c>
      <c r="D8" s="6"/>
      <c r="E8" s="54" t="s">
        <v>49</v>
      </c>
      <c r="F8" s="54" t="str">
        <f>_xll.DBR($H$13,$R$18,$Q$17)</f>
        <v>Budget (2022)</v>
      </c>
      <c r="G8" s="7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0"/>
      <c r="Z8" s="10"/>
      <c r="AA8" s="10"/>
      <c r="AB8" s="10"/>
      <c r="AC8" s="10"/>
    </row>
    <row r="9" spans="1:29" ht="14.25" customHeight="1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0"/>
      <c r="Z9" s="10"/>
      <c r="AA9" s="10"/>
      <c r="AB9" s="10"/>
      <c r="AC9" s="10"/>
    </row>
    <row r="10" spans="1:29" ht="14.25" customHeight="1">
      <c r="A10" s="48" t="s">
        <v>50</v>
      </c>
      <c r="B10" s="9"/>
      <c r="C10" s="48" t="s">
        <v>51</v>
      </c>
      <c r="D10" s="48" t="s">
        <v>52</v>
      </c>
      <c r="E10" s="48" t="s">
        <v>53</v>
      </c>
      <c r="F10" s="3"/>
      <c r="G10" s="48" t="s">
        <v>54</v>
      </c>
      <c r="H10" s="48" t="s">
        <v>55</v>
      </c>
      <c r="I10" s="3"/>
      <c r="J10" s="48" t="s">
        <v>56</v>
      </c>
      <c r="K10" s="3"/>
      <c r="L10" s="48" t="s">
        <v>57</v>
      </c>
      <c r="M10" s="48" t="s">
        <v>58</v>
      </c>
      <c r="N10" s="48" t="s">
        <v>59</v>
      </c>
      <c r="O10" s="48" t="s">
        <v>60</v>
      </c>
      <c r="P10" s="48" t="s">
        <v>61</v>
      </c>
      <c r="Q10" s="48" t="s">
        <v>62</v>
      </c>
      <c r="R10" s="48" t="s">
        <v>63</v>
      </c>
      <c r="S10" s="48" t="s">
        <v>64</v>
      </c>
      <c r="T10" s="48" t="s">
        <v>65</v>
      </c>
      <c r="U10" s="48" t="s">
        <v>66</v>
      </c>
      <c r="V10" s="48" t="s">
        <v>67</v>
      </c>
      <c r="W10" s="48" t="s">
        <v>68</v>
      </c>
      <c r="X10" s="48" t="s">
        <v>69</v>
      </c>
      <c r="Y10" s="48" t="s">
        <v>70</v>
      </c>
      <c r="Z10" s="8"/>
      <c r="AA10" s="8"/>
      <c r="AB10" s="8"/>
      <c r="AC10" s="8"/>
    </row>
    <row r="11" spans="1:29" ht="14.25" customHeight="1">
      <c r="A11" s="54" t="s">
        <v>71</v>
      </c>
      <c r="B11" s="9"/>
      <c r="C11" s="54" t="str">
        <f>((ServerName&amp;"\")&amp;D11)</f>
        <v>FS-Planning\Start Screen Bussiness Line</v>
      </c>
      <c r="D11" s="52" t="s">
        <v>72</v>
      </c>
      <c r="E11" s="52" t="s">
        <v>73</v>
      </c>
      <c r="F11" s="3"/>
      <c r="G11" s="52" t="s">
        <v>74</v>
      </c>
      <c r="H11" s="52" t="str">
        <f>((ServerName&amp;":")&amp;G11)</f>
        <v>FS-Planning:606_Treasury_Scenario_Names</v>
      </c>
      <c r="I11" s="3"/>
      <c r="J11" s="52" t="s">
        <v>29</v>
      </c>
      <c r="K11" s="3"/>
      <c r="L11" s="52" t="s">
        <v>7</v>
      </c>
      <c r="M11" s="52" t="str">
        <f>((ServerName&amp;":")&amp;L11)</f>
        <v>FS-Planning:Version</v>
      </c>
      <c r="N11" s="52" t="s">
        <v>75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4.25" customHeight="1">
      <c r="A12" s="54" t="s">
        <v>76</v>
      </c>
      <c r="B12" s="9"/>
      <c r="C12" s="54" t="str">
        <f>((ServerName&amp;"\")&amp;D12)</f>
        <v>FS-Planning\Yield Scenario</v>
      </c>
      <c r="D12" s="52" t="s">
        <v>77</v>
      </c>
      <c r="E12" s="52" t="s">
        <v>33</v>
      </c>
      <c r="F12" s="3"/>
      <c r="G12" s="52" t="s">
        <v>78</v>
      </c>
      <c r="H12" s="52" t="str">
        <f>((ServerName&amp;":")&amp;G12)</f>
        <v>FS-Planning:652_Treasury_Create_User</v>
      </c>
      <c r="I12" s="3"/>
      <c r="J12" s="52" t="s">
        <v>79</v>
      </c>
      <c r="K12" s="3"/>
      <c r="L12" s="52" t="s">
        <v>8</v>
      </c>
      <c r="M12" s="52" t="str">
        <f>((ServerName&amp;":")&amp;L12)</f>
        <v>FS-Planning:Country</v>
      </c>
      <c r="N12" s="52" t="s">
        <v>80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4.25" customHeight="1">
      <c r="A13" s="9"/>
      <c r="B13" s="9"/>
      <c r="C13" s="54" t="str">
        <f>((ServerName&amp;"\")&amp;D13)</f>
        <v>FS-Planning\</v>
      </c>
      <c r="D13" s="5"/>
      <c r="E13" s="5"/>
      <c r="F13" s="3"/>
      <c r="G13" s="52" t="s">
        <v>81</v>
      </c>
      <c r="H13" s="52" t="str">
        <f>((ServerName&amp;":")&amp;G13)</f>
        <v>FS-Planning:101_Planning_Parameters</v>
      </c>
      <c r="I13" s="3"/>
      <c r="J13" s="52" t="s">
        <v>82</v>
      </c>
      <c r="K13" s="3"/>
      <c r="L13" s="52" t="s">
        <v>83</v>
      </c>
      <c r="M13" s="52" t="str">
        <f>((ServerName&amp;":")&amp;L13)</f>
        <v>FS-Planning:Legal_Entity</v>
      </c>
      <c r="N13" s="52" t="s">
        <v>80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.25" customHeight="1">
      <c r="A14" s="10"/>
      <c r="B14" s="9"/>
      <c r="C14" s="54" t="str">
        <f>((ServerName&amp;"\")&amp;D14)</f>
        <v>FS-Planning\</v>
      </c>
      <c r="D14" s="5"/>
      <c r="E14" s="5"/>
      <c r="F14" s="3"/>
      <c r="G14" s="52" t="s">
        <v>84</v>
      </c>
      <c r="H14" s="52" t="str">
        <f>((ServerName&amp;":")&amp;G14)</f>
        <v>FS-Planning:408_User_Settings</v>
      </c>
      <c r="I14" s="3"/>
      <c r="J14" s="55" t="s">
        <v>85</v>
      </c>
      <c r="K14" s="3"/>
      <c r="L14" s="52" t="s">
        <v>86</v>
      </c>
      <c r="M14" s="52" t="str">
        <f>((ServerName&amp;":")&amp;L14)</f>
        <v>FS-Planning:Treasury_Scenario</v>
      </c>
      <c r="N14" s="52" t="s">
        <v>80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4.25" customHeight="1">
      <c r="A15" s="10"/>
      <c r="B15" s="9"/>
      <c r="C15" s="54" t="str">
        <f>((ServerName&amp;"\")&amp;D15)</f>
        <v>FS-Planning\</v>
      </c>
      <c r="D15" s="5"/>
      <c r="E15" s="5"/>
      <c r="F15" s="3"/>
      <c r="G15" s="52" t="s">
        <v>87</v>
      </c>
      <c r="H15" s="52" t="str">
        <f>((ServerName&amp;":")&amp;G15)</f>
        <v>FS-Planning:101_Planning_Parameters_Version</v>
      </c>
      <c r="I15" s="3"/>
      <c r="J15" s="3"/>
      <c r="K15" s="3"/>
      <c r="L15" s="52" t="s">
        <v>88</v>
      </c>
      <c r="M15" s="52" t="str">
        <f>((ServerName&amp;":")&amp;L15)</f>
        <v>FS-Planning:Simulation</v>
      </c>
      <c r="N15" s="5"/>
      <c r="O15" s="5"/>
      <c r="P15" s="5"/>
      <c r="Q15" s="5"/>
      <c r="R15" s="5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.25" customHeight="1">
      <c r="A16" s="10"/>
      <c r="B16" s="9"/>
      <c r="C16" s="54" t="str">
        <f>((ServerName&amp;"\")&amp;D16)</f>
        <v>FS-Planning\</v>
      </c>
      <c r="D16" s="5"/>
      <c r="E16" s="5"/>
      <c r="F16" s="3"/>
      <c r="G16" s="5"/>
      <c r="H16" s="5"/>
      <c r="I16" s="3"/>
      <c r="J16" s="3"/>
      <c r="K16" s="3"/>
      <c r="L16" s="52" t="s">
        <v>89</v>
      </c>
      <c r="M16" s="52" t="str">
        <f>((ServerName&amp;":")&amp;L16)</f>
        <v>FS-Planning:}User_Setting</v>
      </c>
      <c r="N16" s="5"/>
      <c r="O16" s="5"/>
      <c r="P16" s="5"/>
      <c r="Q16" s="52" t="s">
        <v>90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52" t="s">
        <v>91</v>
      </c>
      <c r="M17" s="52" t="str">
        <f>((ServerName&amp;":")&amp;L17)</f>
        <v>FS-Planning:System_Measure</v>
      </c>
      <c r="N17" s="5"/>
      <c r="O17" s="5"/>
      <c r="P17" s="5"/>
      <c r="Q17" s="52" t="s">
        <v>92</v>
      </c>
      <c r="R17" s="52" t="s">
        <v>93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52" t="s">
        <v>94</v>
      </c>
      <c r="M18" s="52" t="str">
        <f>((ServerName&amp;":")&amp;L18)</f>
        <v>FS-Planning:Parameter</v>
      </c>
      <c r="N18" s="5"/>
      <c r="O18" s="5"/>
      <c r="P18" s="5"/>
      <c r="Q18" s="52" t="s">
        <v>95</v>
      </c>
      <c r="R18" s="52" t="s">
        <v>96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.25" customHeight="1">
      <c r="A19" s="10"/>
      <c r="B19" s="10"/>
      <c r="C19" s="48" t="s">
        <v>97</v>
      </c>
      <c r="D19" s="8"/>
      <c r="E19" s="10"/>
      <c r="F19" s="10"/>
      <c r="G19" s="48" t="s">
        <v>98</v>
      </c>
      <c r="H19" s="8"/>
      <c r="I19" s="8"/>
      <c r="J19" s="10"/>
      <c r="K19" s="10"/>
      <c r="L19" s="52" t="s">
        <v>99</v>
      </c>
      <c r="M19" s="52" t="str">
        <f>((ServerName&amp;":")&amp;L19)</f>
        <v>FS-Planning:Measure_Scenario</v>
      </c>
      <c r="N19" s="5"/>
      <c r="O19" s="5"/>
      <c r="P19" s="5"/>
      <c r="Q19" s="52" t="s">
        <v>29</v>
      </c>
      <c r="R19" s="52" t="s">
        <v>100</v>
      </c>
      <c r="S19" s="52" t="s">
        <v>101</v>
      </c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 customHeight="1">
      <c r="A20" s="10"/>
      <c r="B20" s="10"/>
      <c r="C20" s="54" t="s">
        <v>102</v>
      </c>
      <c r="D20" s="52" t="str">
        <f>_xll.DBR($H$13,"Forecast_Version","TXT")</f>
        <v>F04_2023</v>
      </c>
      <c r="E20" s="10"/>
      <c r="F20" s="10"/>
      <c r="G20" s="54" t="s">
        <v>72</v>
      </c>
      <c r="H20" s="54" t="str">
        <f>($A$11&amp;$G$20)</f>
        <v>Treasury\Start Screen Bussiness Line</v>
      </c>
      <c r="I20" s="54" t="s">
        <v>73</v>
      </c>
      <c r="J20" s="10"/>
      <c r="K20" s="10"/>
      <c r="L20" s="52" t="s">
        <v>103</v>
      </c>
      <c r="M20" s="52" t="str">
        <f>((ServerName&amp;":")&amp;L20)</f>
        <v>FS-Planning:Treasury_Mask</v>
      </c>
      <c r="N20" s="5"/>
      <c r="O20" s="5"/>
      <c r="P20" s="5"/>
      <c r="Q20" s="52" t="s">
        <v>104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 customHeight="1">
      <c r="A21" s="10"/>
      <c r="B21" s="10"/>
      <c r="C21" s="54" t="s">
        <v>83</v>
      </c>
      <c r="D21" s="52" t="s">
        <v>105</v>
      </c>
      <c r="E21" s="10"/>
      <c r="F21" s="10"/>
      <c r="G21" s="54" t="s">
        <v>106</v>
      </c>
      <c r="H21" s="54" t="str">
        <f>($A$11&amp;G21)</f>
        <v>Treasury\Planning New Insurance Contracts</v>
      </c>
      <c r="I21" s="6"/>
      <c r="J21" s="10"/>
      <c r="K21" s="10"/>
      <c r="L21" s="5"/>
      <c r="M21" s="52" t="str">
        <f>((ServerName&amp;":")&amp;L21)</f>
        <v>FS-Planning: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 customHeight="1">
      <c r="A22" s="10"/>
      <c r="B22" s="10"/>
      <c r="C22" s="54" t="s">
        <v>107</v>
      </c>
      <c r="D22" s="52" t="s">
        <v>108</v>
      </c>
      <c r="E22" s="10"/>
      <c r="F22" s="10"/>
      <c r="G22" s="54" t="s">
        <v>106</v>
      </c>
      <c r="H22" s="54" t="str">
        <f>($A$11&amp;G22)</f>
        <v>Treasury\Planning New Insurance Contracts</v>
      </c>
      <c r="I22" s="54" t="s">
        <v>109</v>
      </c>
      <c r="J22" s="10"/>
      <c r="K22" s="10"/>
      <c r="L22" s="5"/>
      <c r="M22" s="52" t="str">
        <f>((ServerName&amp;":")&amp;L22)</f>
        <v>FS-Planning: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 customHeight="1">
      <c r="A23" s="10"/>
      <c r="B23" s="10"/>
      <c r="C23" s="54" t="s">
        <v>88</v>
      </c>
      <c r="D23" s="52" t="s">
        <v>110</v>
      </c>
      <c r="E23" s="10"/>
      <c r="F23" s="10"/>
      <c r="G23" s="56" t="s">
        <v>111</v>
      </c>
      <c r="H23" s="56" t="s">
        <v>112</v>
      </c>
      <c r="I23" s="56" t="s">
        <v>113</v>
      </c>
      <c r="J23" s="10"/>
      <c r="K23" s="10"/>
      <c r="L23" s="5"/>
      <c r="M23" s="52" t="str">
        <f>((ServerName&amp;":")&amp;L23)</f>
        <v>FS-Planning: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 customHeight="1">
      <c r="A24" s="10"/>
      <c r="B24" s="10"/>
      <c r="C24" s="54" t="s">
        <v>8</v>
      </c>
      <c r="D24" s="5"/>
      <c r="E24" s="10"/>
      <c r="F24" s="10"/>
      <c r="G24" s="54" t="str">
        <f>_xll.DBR($H$13,"Current_Year","TXT")</f>
        <v>2023</v>
      </c>
      <c r="H24" s="54" t="str">
        <f>_xll.ELCOMP((ServerName&amp;":Time"),G24,1)</f>
        <v>133</v>
      </c>
      <c r="I24" s="54" t="str">
        <f>_xll.DBR($H$13,I23,"TXT")</f>
        <v>2023.03</v>
      </c>
      <c r="J24" s="10"/>
      <c r="K24" s="10"/>
      <c r="L24" s="5"/>
      <c r="M24" s="52" t="str">
        <f>((ServerName&amp;":")&amp;L24)</f>
        <v>FS-Planning: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 customHeight="1">
      <c r="A25" s="10"/>
      <c r="B25" s="10"/>
      <c r="C25" s="54" t="s">
        <v>114</v>
      </c>
      <c r="D25" s="52" t="str">
        <f>_xll.DBRA($M$20,$D$24,"BusinessLineLevel")</f>
        <v/>
      </c>
      <c r="E25" s="10"/>
      <c r="F25" s="10"/>
      <c r="G25" s="10"/>
      <c r="H25" s="10"/>
      <c r="I25" s="10"/>
      <c r="J25" s="10"/>
      <c r="K25" s="10"/>
      <c r="L25" s="5"/>
      <c r="M25" s="52" t="str">
        <f>((ServerName&amp;":")&amp;L25)</f>
        <v>FS-Planning: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 customHeight="1">
      <c r="A26" s="10"/>
      <c r="B26" s="10"/>
      <c r="C26" s="54" t="s">
        <v>115</v>
      </c>
      <c r="D26" s="5"/>
      <c r="E26" s="10"/>
      <c r="F26" s="10"/>
      <c r="G26" s="48" t="s">
        <v>116</v>
      </c>
      <c r="H26" s="48" t="s">
        <v>117</v>
      </c>
      <c r="I26" s="10"/>
      <c r="J26" s="10"/>
      <c r="K26" s="10"/>
      <c r="L26" s="5"/>
      <c r="M26" s="52" t="str">
        <f>((ServerName&amp;":")&amp;L26)</f>
        <v>FS-Planning: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 customHeight="1">
      <c r="A27" s="10"/>
      <c r="B27" s="10"/>
      <c r="C27" s="10"/>
      <c r="D27" s="10"/>
      <c r="E27" s="10"/>
      <c r="F27" s="10"/>
      <c r="G27" s="6"/>
      <c r="H27" s="54" t="str">
        <f>IF((G27="RC_NR"),G27,"RC_ALL")</f>
        <v>RC_ALL</v>
      </c>
      <c r="I27" s="10"/>
      <c r="J27" s="10"/>
      <c r="K27" s="10"/>
      <c r="L27" s="5"/>
      <c r="M27" s="52" t="str">
        <f>((ServerName&amp;":")&amp;L27)</f>
        <v>FS-Planning: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</sheetData>
  <pageMargins left="0.7" right="0.7" top="0.787401575" bottom="0.7874015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3e02a64-4c9a-4f7a-94eb-4fac88da09c2}">
  <dimension ref="A1:AD44"/>
  <sheetViews>
    <sheetView showGridLines="0" workbookViewId="0" topLeftCell="A27">
      <pane ySplit="14" topLeftCell="A41" activePane="bottomLeft" state="frozen"/>
      <selection pane="topLeft" activeCell="B27" sqref="B27"/>
      <selection pane="bottomLeft" activeCell="C32" sqref="C32:D32"/>
    </sheetView>
  </sheetViews>
  <sheetFormatPr defaultColWidth="11.424285714285714" defaultRowHeight="14.25" outlineLevelRow="1" outlineLevelCol="1"/>
  <cols>
    <col min="1" max="1" width="16" style="10" hidden="1" customWidth="1" outlineLevel="1"/>
    <col min="2" max="2" width="29.714285714285715" style="10" customWidth="1" collapsed="1"/>
    <col min="3" max="3" width="20.142857142857142" style="10" customWidth="1"/>
    <col min="4" max="4" width="22.857142857142858" style="10" customWidth="1"/>
    <col min="5" max="5" width="32.857142857142854" style="10" customWidth="1"/>
    <col min="6" max="6" width="26.428571428571427" style="10" customWidth="1"/>
    <col min="7" max="7" width="27.714285714285715" style="10" customWidth="1"/>
    <col min="8" max="13" width="10.714285714285714" style="10" hidden="1" customWidth="1" outlineLevel="1"/>
    <col min="14" max="14" width="10.714285714285714" style="10" customWidth="1" collapsed="1"/>
    <col min="15" max="22" width="10.714285714285714" style="10" customWidth="1"/>
    <col min="23" max="25" width="11.428571428571429" style="10" hidden="1" customWidth="1" outlineLevel="1"/>
    <col min="26" max="26" width="11.428571428571429" style="10" collapsed="1"/>
    <col min="27" max="16384" width="11.428571428571429" style="10"/>
  </cols>
  <sheetData>
    <row r="1" spans="1:30" ht="15" customHeight="1" hidden="1" outlineLevel="1">
      <c r="A1" s="10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5" customHeight="1" hidden="1" outlineLevel="1">
      <c r="A2" s="10">
        <v>1.0</v>
      </c>
      <c r="B2" s="21"/>
      <c r="C2" s="33"/>
      <c r="D2" s="34"/>
      <c r="E2" s="22"/>
      <c r="F2" s="22"/>
      <c r="G2" s="2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customHeight="1" hidden="1" outlineLevel="1">
      <c r="A3" s="10">
        <v>0.0</v>
      </c>
      <c r="B3" s="27"/>
      <c r="C3" s="35"/>
      <c r="D3" s="36"/>
      <c r="E3" s="27"/>
      <c r="F3" s="27"/>
      <c r="G3" s="2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15" customHeight="1" hidden="1" outlineLevel="1">
      <c r="A4" s="10" t="s">
        <v>25</v>
      </c>
      <c r="B4" s="19"/>
      <c r="C4" s="20"/>
      <c r="D4" s="20"/>
      <c r="E4" s="23"/>
      <c r="F4" s="23"/>
      <c r="G4" s="2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customHeight="1" hidden="1" outlineLevel="1">
      <c r="A5" s="10" t="s">
        <v>36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2:30" ht="15" customHeight="1" hidden="1" outlineLevel="1">
      <c r="B6" s="10" t="str">
        <f>_xll.TM1RPTVIEW((Config!$H$11&amp;":1"),1,_xll.TM1RPTTITLE(Config!$M$11,$C$28),_xll.TM1RPTTITLE(Config!$M$12,$C$29),TM1RPTFMTRNG,TM1RPTFMTIDCOL)</f>
        <v>FS-Planning:606_Treasury_Scenario_Names:1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2:30" ht="15" customHeight="1" hidden="1" outlineLevel="1">
      <c r="B7" s="11" t="s">
        <v>3</v>
      </c>
      <c r="C7" s="12" t="s">
        <v>32</v>
      </c>
      <c r="D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2:30" ht="15" customHeight="1" hidden="1" outlineLevel="1">
      <c r="B8" s="11" t="s">
        <v>31</v>
      </c>
      <c r="C8" s="12" t="str">
        <f>(_xll.DBRA(Config!$M$12,$C$29,Config!$J$14)&amp;"_C")</f>
        <v>NZ_C_C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2:12" ht="15" customHeight="1" hidden="1" outlineLevel="1">
      <c r="B9"/>
      <c r="C9"/>
      <c r="D9"/>
      <c r="E9"/>
      <c r="F9"/>
      <c r="G9"/>
      <c r="H9"/>
      <c r="I9"/>
      <c r="J9"/>
      <c r="K9"/>
      <c r="L9"/>
    </row>
    <row r="10" spans="2:12" ht="15" customHeight="1" hidden="1" outlineLevel="1">
      <c r="B10"/>
      <c r="C10"/>
      <c r="D10"/>
      <c r="E10"/>
      <c r="F10"/>
      <c r="G10"/>
      <c r="H10"/>
      <c r="I10"/>
      <c r="J10"/>
      <c r="K10"/>
      <c r="L10"/>
    </row>
    <row r="11" spans="2:12" ht="15" customHeight="1" hidden="1" outlineLevel="1">
      <c r="B11"/>
      <c r="C11"/>
      <c r="D11"/>
      <c r="E11"/>
      <c r="F11"/>
      <c r="G11"/>
      <c r="H11"/>
      <c r="I11"/>
      <c r="J11"/>
      <c r="K11"/>
      <c r="L11"/>
    </row>
    <row r="12" spans="2:12" ht="15" customHeight="1" hidden="1" outlineLevel="1">
      <c r="B12"/>
      <c r="C12"/>
      <c r="D12"/>
      <c r="E12"/>
      <c r="F12"/>
      <c r="G12"/>
      <c r="H12"/>
      <c r="I12"/>
      <c r="J12"/>
      <c r="K12"/>
      <c r="L12"/>
    </row>
    <row r="13" spans="5:5" ht="14.25" customHeight="1" hidden="1" outlineLevel="1">
      <c r="E13" s="10" t="s">
        <v>30</v>
      </c>
    </row>
    <row r="14" spans="2:5" ht="15" customHeight="1" hidden="1" outlineLevel="1">
      <c r="B14" s="11" t="s">
        <v>7</v>
      </c>
      <c r="C14">
        <f>_xll.DIMIX(Config!$M$11,$C$28)</f>
        <v>5.0</v>
      </c>
      <c r="D14" s="10" t="str">
        <f>_xll.DIMNM(Config!M11,C14)</f>
        <v>F09_2019</v>
      </c>
      <c r="E14" s="30" t="str">
        <f>_xll.DBSS(D14,Config!$H$12,Config!$D$4,Config!$Q$20,B14)</f>
        <v>F09_2019</v>
      </c>
    </row>
    <row r="15" spans="2:5" ht="15" customHeight="1" hidden="1" outlineLevel="1">
      <c r="B15" s="11" t="s">
        <v>8</v>
      </c>
      <c r="C15">
        <f>_xll.DIMIX(Config!M12,$C$29)</f>
        <v>38.0</v>
      </c>
      <c r="D15" s="10" t="str">
        <f>_xll.DIMNM(Config!M12,C15)</f>
        <v>NZ_C</v>
      </c>
      <c r="E15" s="30" t="str">
        <f>_xll.DBSS(D15,Config!$H$12,Config!$D$4,Config!$Q$20,B15)</f>
        <v>NZ_C</v>
      </c>
    </row>
    <row r="16" spans="2:5" ht="15" customHeight="1" hidden="1" outlineLevel="1">
      <c r="B16" s="11" t="s">
        <v>3</v>
      </c>
      <c r="C16" t="str">
        <f>_xll.ELCOMP(Config!$M$13,$D$15,1)</f>
        <v>P3</v>
      </c>
      <c r="D16" s="10" t="str">
        <f>_xll.DBRA(Config!$M$13,$C$16,"Currency")</f>
        <v>NZD</v>
      </c>
      <c r="E16" s="30" t="str">
        <f>_xll.DBSS(D16,Config!$H$12,Config!$D$4,Config!$Q$20,B16)</f>
        <v>NZD</v>
      </c>
    </row>
    <row r="17" spans="2:4" ht="15" customHeight="1" hidden="1" outlineLevel="1">
      <c r="B17" s="11" t="s">
        <v>28</v>
      </c>
      <c r="C17" s="12" t="str">
        <f>((("Yield_Scenarios_"&amp;D14)&amp;"_")&amp;D16)</f>
        <v>Yield_Scenarios_F09_2019_NZD</v>
      </c>
      <c r="D17" t="str">
        <f>((ServerName&amp;":")&amp;C17)</f>
        <v>FS-Planning:Yield_Scenarios_F09_2019_NZD</v>
      </c>
    </row>
    <row r="18" spans="2:4" ht="15" customHeight="1" hidden="1" outlineLevel="1">
      <c r="B18" s="11" t="s">
        <v>26</v>
      </c>
      <c r="C18" s="12" t="str">
        <f>((("Funding_Scenarios_"&amp;D14)&amp;"_")&amp;D15)</f>
        <v>Funding_Scenarios_F09_2019_NZ_C</v>
      </c>
      <c r="D18" t="str">
        <f>((ServerName&amp;":")&amp;C18)</f>
        <v>FS-Planning:Funding_Scenarios_F09_2019_NZ_C</v>
      </c>
    </row>
    <row r="19" spans="2:4" ht="15" customHeight="1" hidden="1" outlineLevel="1">
      <c r="B19" s="11" t="s">
        <v>24</v>
      </c>
      <c r="C19" t="s">
        <v>23</v>
      </c>
      <c r="D19"/>
    </row>
    <row r="20" spans="2:3" ht="15" customHeight="1" hidden="1" outlineLevel="1">
      <c r="B20" s="11" t="s">
        <v>22</v>
      </c>
      <c r="C20" t="s">
        <v>21</v>
      </c>
    </row>
    <row r="21" spans="2:4" ht="15" customHeight="1" hidden="1" outlineLevel="1">
      <c r="B21" s="11" t="s">
        <v>20</v>
      </c>
      <c r="C21">
        <f>_xll.DIMIX(D17,C38)</f>
        <v>2.0</v>
      </c>
      <c r="D21" s="10" t="str">
        <f>_xll.DIMNM(D17,C21)</f>
        <v>F09_2019_NZD_OFFICIAL</v>
      </c>
    </row>
    <row r="22" spans="2:4" ht="15" customHeight="1" hidden="1" outlineLevel="1">
      <c r="B22" s="11" t="s">
        <v>19</v>
      </c>
      <c r="C22">
        <f>_xll.DIMIX(D18,C39)</f>
        <v>0.0</v>
      </c>
      <c r="D22" s="10" t="str">
        <f>_xll.DIMNM(D18,C22)</f>
        <v/>
      </c>
    </row>
    <row r="23" spans="2:4" ht="15" customHeight="1" hidden="1" outlineLevel="1">
      <c r="B23" s="11" t="s">
        <v>18</v>
      </c>
      <c r="C23" t="s">
        <v>17</v>
      </c>
      <c r="D23" s="13"/>
    </row>
    <row r="24" spans="2:4" ht="15" customHeight="1" hidden="1" outlineLevel="1">
      <c r="B24" s="11" t="s">
        <v>16</v>
      </c>
      <c r="C24" t="str">
        <f>((("Treasury_Scenario_"&amp;D14)&amp;"_")&amp;D15)</f>
        <v>Treasury_Scenario_F09_2019_NZ_C</v>
      </c>
      <c r="D24" t="str">
        <f>((ServerName&amp;":")&amp;C24)</f>
        <v>FS-Planning:Treasury_Scenario_F09_2019_NZ_C</v>
      </c>
    </row>
    <row r="25" spans="2:3" ht="15" customHeight="1" hidden="1" outlineLevel="1">
      <c r="B25" s="11" t="s">
        <v>15</v>
      </c>
      <c r="C25" t="s">
        <v>14</v>
      </c>
    </row>
    <row r="26" ht="14.25" customHeight="1" hidden="1" outlineLevel="1"/>
    <row r="27" spans="2:4" ht="14.25" customHeight="1" collapsed="1">
      <c r="B27" s="14" t="s">
        <v>13</v>
      </c>
      <c r="C27" s="38"/>
      <c r="D27" s="38"/>
    </row>
    <row r="28" spans="2:4" ht="14.25" customHeight="1">
      <c r="B28" s="11" t="s">
        <v>7</v>
      </c>
      <c r="C28" s="37" t="str">
        <f>_xll.SUBNM(Config!$M$11,Config!$N$11,"F09_2019",Config!$J$11)</f>
        <v>Forecast 2 (2019)</v>
      </c>
      <c r="D28" s="37"/>
    </row>
    <row r="29" spans="2:4" ht="14.25" customHeight="1">
      <c r="B29" s="11" t="s">
        <v>8</v>
      </c>
      <c r="C29" s="37" t="str">
        <f>_xll.SUBNM(Config!$M$12,"Base_Elements","New Zealand",Config!$J$11)</f>
        <v>New Zealand</v>
      </c>
      <c r="D29" s="37"/>
    </row>
    <row r="30" ht="14.25" customHeight="1"/>
    <row r="31" ht="14.25" customHeight="1"/>
    <row r="32" spans="2:4" ht="15" customHeight="1">
      <c r="B32" s="17" t="s">
        <v>12</v>
      </c>
      <c r="C32" s="44" t="s">
        <v>11</v>
      </c>
      <c r="D32" s="39"/>
    </row>
    <row r="33" ht="3.75" customHeight="1"/>
    <row r="34" spans="2:7" ht="15" customHeight="1">
      <c r="B34" s="17" t="s">
        <v>10</v>
      </c>
      <c r="C34" s="40" t="s">
        <v>9</v>
      </c>
      <c r="D34" s="41"/>
      <c r="E34" s="41"/>
      <c r="F34" s="41"/>
      <c r="G34" s="42"/>
    </row>
    <row r="35" spans="3:7" ht="12.75" customHeight="1">
      <c r="C35" s="28"/>
      <c r="D35" s="28"/>
      <c r="E35" s="28"/>
      <c r="F35" s="28"/>
      <c r="G35" s="28"/>
    </row>
    <row r="36" spans="1:5" ht="20.25" customHeight="1">
      <c r="A36"/>
      <c r="B36"/>
      <c r="C36" s="28"/>
      <c r="D36" s="28"/>
      <c r="E36" s="28"/>
    </row>
    <row r="37" spans="3:22" ht="6" customHeight="1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>
      <c r="B38" s="11" t="s">
        <v>6</v>
      </c>
      <c r="C38" s="37" t="str">
        <f>_xll.SUBNM(D17,C19,1,Config!$J$11)</f>
        <v>Official Yield Curve</v>
      </c>
      <c r="D38" s="37"/>
      <c r="E38"/>
      <c r="F38" s="11" t="s">
        <v>5</v>
      </c>
      <c r="G38" s="29" t="str">
        <f>_xll.SUBNM($D$24,$C$25,2,Config!$J$11)</f>
        <v/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ht="15" customHeight="1">
      <c r="B39" s="11" t="s">
        <v>4</v>
      </c>
      <c r="C39" s="37" t="str">
        <f>_xll.SUBNM(D18,C20,1,Config!$J$11)</f>
        <v/>
      </c>
      <c r="D39" s="37"/>
      <c r="E39" t="str">
        <f>_xll.DBRA(Config!$M$13,E40,Config!$J$11)</f>
        <v/>
      </c>
      <c r="F39" s="31" t="s">
        <v>2</v>
      </c>
      <c r="G39" s="31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5:22" ht="15" customHeight="1" hidden="1" outlineLevel="1">
      <c r="E40" s="15" t="s">
        <v>29</v>
      </c>
      <c r="F40" s="15" t="str">
        <f>Config!R19</f>
        <v>Default_Version</v>
      </c>
      <c r="G40" s="15" t="str">
        <f>Config!S19</f>
        <v>Default_Simulation</v>
      </c>
      <c r="H40" t="s">
        <v>1</v>
      </c>
      <c r="I40" t="s">
        <v>29</v>
      </c>
      <c r="J40" s="15" t="s">
        <v>0</v>
      </c>
      <c r="K40" s="15" t="s">
        <v>118</v>
      </c>
      <c r="L40" t="s">
        <v>33</v>
      </c>
      <c r="M40" t="s">
        <v>34</v>
      </c>
      <c r="N40"/>
      <c r="O40"/>
      <c r="P40"/>
      <c r="Q40"/>
      <c r="R40"/>
      <c r="S40"/>
      <c r="T40"/>
      <c r="U40"/>
      <c r="V40"/>
    </row>
    <row r="41" spans="5:22" ht="15" customHeight="1" collapsed="1">
      <c r="E41"/>
      <c r="F41"/>
      <c r="G41"/>
      <c r="H41"/>
      <c r="I41"/>
      <c r="J41"/>
      <c r="K41"/>
      <c r="M41"/>
      <c r="N41"/>
      <c r="O41"/>
      <c r="P41"/>
      <c r="Q41"/>
      <c r="R41"/>
      <c r="S41"/>
      <c r="T41"/>
      <c r="U41"/>
      <c r="V41"/>
    </row>
    <row r="42" spans="2:23" ht="15" customHeight="1">
      <c r="B42" s="26" t="s">
        <v>29</v>
      </c>
      <c r="C42" s="32" t="s">
        <v>35</v>
      </c>
      <c r="D42" s="32"/>
      <c r="E42" s="26" t="s">
        <v>119</v>
      </c>
      <c r="F42" s="25" t="s">
        <v>6</v>
      </c>
      <c r="G42" s="25" t="s">
        <v>4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30" ht="15" customHeight="1">
      <c r="A43" s="10">
        <f>0</f>
        <v>0.0</v>
      </c>
      <c r="B43" s="27" t="str">
        <f>I43</f>
        <v/>
      </c>
      <c r="C43" s="35" t="str">
        <f>J43</f>
        <v/>
      </c>
      <c r="D43" s="36"/>
      <c r="E43" s="27" t="str">
        <f>K43</f>
        <v/>
      </c>
      <c r="F43" s="27" t="str">
        <f>L43</f>
        <v/>
      </c>
      <c r="G43" s="27" t="str">
        <f>M43</f>
        <v/>
      </c>
      <c r="H43" s="46" t="str">
        <f>_xll.TM1RPTROW($B$6,Config!$M$14,,,,,$C$23)</f>
        <v/>
      </c>
      <c r="I43" t="str">
        <f>_xll.DBRW($B$6,$D$14,$D$15,$H43,I$40)</f>
        <v/>
      </c>
      <c r="J43" t="str">
        <f>_xll.DBRW($B$6,$D$14,$D$15,$H43,J$40)</f>
        <v/>
      </c>
      <c r="K43" t="str">
        <f>_xll.DBRW($B$6,$D$14,$D$15,$H43,K$40)</f>
        <v/>
      </c>
      <c r="L43" t="str">
        <f>_xll.DBRW($B$6,$D$14,$D$15,$H43,L$40)</f>
        <v/>
      </c>
      <c r="M43" t="str">
        <f>_xll.DBRW($B$6,$D$14,$D$15,$H43,M$40)</f>
        <v/>
      </c>
      <c r="N43"/>
      <c r="O43"/>
      <c r="P43"/>
      <c r="Q43"/>
      <c r="R43"/>
      <c r="S43"/>
      <c r="T43"/>
      <c r="U43"/>
      <c r="V43"/>
      <c r="W43"/>
      <c r="X43" t="str">
        <f>IF(AND((W43=""),($C$15="SA")),"SA","")</f>
        <v/>
      </c>
      <c r="Y43"/>
      <c r="Z43"/>
      <c r="AA43"/>
      <c r="AB43"/>
      <c r="AC43"/>
      <c r="AD43"/>
    </row>
    <row r="44" spans="6:23" ht="15" customHeight="1"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</sheetData>
  <mergeCells count="12">
    <mergeCell ref="F39:G39"/>
    <mergeCell ref="C42:D42"/>
    <mergeCell ref="C2:D2"/>
    <mergeCell ref="C3:D3"/>
    <mergeCell ref="C38:D38"/>
    <mergeCell ref="C39:D39"/>
    <mergeCell ref="C27:D27"/>
    <mergeCell ref="C28:D28"/>
    <mergeCell ref="C29:D29"/>
    <mergeCell ref="C32:D32"/>
    <mergeCell ref="C34:G34"/>
    <mergeCell ref="C43:D43"/>
  </mergeCells>
  <conditionalFormatting sqref="F39:G39">
    <cfRule type="expression" priority="1" dxfId="0">
      <formula>$G$38="ACTIVE"</formula>
    </cfRule>
  </conditionalFormatting>
  <pageMargins left="0.7" right="0.7" top="0.787401575" bottom="0.787401575" header="0.3" footer="0.3"/>
  <pageSetup orientation="portrait" paperSize="9" r:id="rId9"/>
  <drawing r:id="rId7"/>
  <legacyDrawing r:id="rId8"/>
  <controls>
    <mc:AlternateContent xmlns:mc="http://schemas.openxmlformats.org/markup-compatibility/2006">
      <mc:Choice Requires="x14">
        <control shapeId="2" r:id="rId2" name="TIButton1_9219">
          <controlPr defaultSize="0" print="0" autoLine="0" r:id="rId1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4</xdr:col>
                <xdr:colOff>952500</xdr:colOff>
                <xdr:row>37</xdr:row>
                <xdr:rowOff>9525</xdr:rowOff>
              </to>
            </anchor>
          </controlPr>
        </control>
      </mc:Choice>
      <mc:Fallback>
        <control shapeId="2" r:id="rId2" name="TIButton1_9219"/>
      </mc:Fallback>
    </mc:AlternateContent>
    <mc:AlternateContent xmlns:mc="http://schemas.openxmlformats.org/markup-compatibility/2006">
      <mc:Choice Requires="x14">
        <control shapeId="3" r:id="rId4" name="TIButton2_9220">
          <controlPr defaultSize="0" print="0" autoLine="0" r:id="rId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657225</xdr:colOff>
                <xdr:row>37</xdr:row>
                <xdr:rowOff>9525</xdr:rowOff>
              </to>
            </anchor>
          </controlPr>
        </control>
      </mc:Choice>
      <mc:Fallback>
        <control shapeId="3" r:id="rId4" name="TIButton2_9220"/>
      </mc:Fallback>
    </mc:AlternateContent>
    <mc:AlternateContent xmlns:mc="http://schemas.openxmlformats.org/markup-compatibility/2006">
      <mc:Choice Requires="x14">
        <control shapeId="4" r:id="rId6" name="TIButton3_9221">
          <controlPr defaultSize="0" print="0" autoLine="0" r:id="rId5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0</xdr:colOff>
                <xdr:row>36</xdr:row>
                <xdr:rowOff>0</xdr:rowOff>
              </to>
            </anchor>
          </controlPr>
        </control>
      </mc:Choice>
      <mc:Fallback>
        <control shapeId="4" r:id="rId6" name="TIButton3_922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Treasury_Scenario_Overview</vt:lpstr>
      <vt:lpstr>Config</vt:lpstr>
      <vt:lpstr>Treasury_Scenario_Overview_2019</vt:lpstr>
      <vt:lpstr>Config_2019</vt:lpstr>
      <vt:lpstr>Treasury_Scenario_Overview_Bud</vt:lpstr>
      <vt:lpstr>Config_Budget (2019)</vt:lpstr>
      <vt:lpstr>Treasury_Scenario_Overview_For</vt:lpstr>
      <vt:lpstr>Config_Forecast 1 (2019)</vt:lpstr>
      <vt:lpstr>Treasury_Scenario_Overview_For9</vt:lpstr>
      <vt:lpstr>Config_Forecast 2 (2019)</vt:lpstr>
      <vt:lpstr>Treasury_Scenario_Overview_2020</vt:lpstr>
      <vt:lpstr>Config_2020</vt:lpstr>
      <vt:lpstr>Treasury_Scenario_Overview_Bu13</vt:lpstr>
      <vt:lpstr>Config_Budget (2020)</vt:lpstr>
      <vt:lpstr>Treasury_Scenario_Overview_Fo15</vt:lpstr>
      <vt:lpstr>Config_Forecast 1 (2020)</vt:lpstr>
      <vt:lpstr>Treasury_Scenario_Overview_Fo17</vt:lpstr>
      <vt:lpstr>Config_Forecast 2 (2020)</vt:lpstr>
      <vt:lpstr>Treasury_Scenario_Overview_2021</vt:lpstr>
      <vt:lpstr>Config_2021</vt:lpstr>
      <vt:lpstr>Treasury_Scenario_Overview_Bu21</vt:lpstr>
      <vt:lpstr>Config_Budget (2021)</vt:lpstr>
      <vt:lpstr>Treasury_Scenario_Overview_Fo23</vt:lpstr>
      <vt:lpstr>Config_Forecast 1 (2021)</vt:lpstr>
      <vt:lpstr>Treasury_Scenario_Overview_Fo25</vt:lpstr>
      <vt:lpstr>Config_Forecast 2 (2021)</vt:lpstr>
      <vt:lpstr>Treasury_Scenario_Overview_2022</vt:lpstr>
      <vt:lpstr>Config_2022</vt:lpstr>
      <vt:lpstr>Treasury_Scenario_Overview_Bu29</vt:lpstr>
      <vt:lpstr>Config_Budget (2022)</vt:lpstr>
      <vt:lpstr>Treasury_Scenario_Overview_Fo31</vt:lpstr>
      <vt:lpstr>Config_Forecast 1 (2022)</vt:lpstr>
      <vt:lpstr>Treasury_Scenario_Overview_Fo33</vt:lpstr>
      <vt:lpstr>Config_Forecast 2 (2022)</vt:lpstr>
      <vt:lpstr>Treasury_Scenario_Overview_2023</vt:lpstr>
      <vt:lpstr>Config_2023</vt:lpstr>
      <vt:lpstr>Treasury_Scenario_Overview_Fo37</vt:lpstr>
      <vt:lpstr>Config_Forecast 1 (2023)</vt:lpstr>
      <vt:lpstr>Treasury_Scenario_Overview_Act</vt:lpstr>
      <vt:lpstr>Config_Actuals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