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4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5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drawings/drawing6.xml" ContentType="application/vnd.openxmlformats-officedocument.drawing+xml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drawings/drawing7.xml" ContentType="application/vnd.openxmlformats-officedocument.drawing+xml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drawings/drawing8.xml" ContentType="application/vnd.openxmlformats-officedocument.drawing+xml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drawings/drawing9.xml" ContentType="application/vnd.openxmlformats-officedocument.drawing+xml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drawings/drawing10.xml" ContentType="application/vnd.openxmlformats-officedocument.drawing+xml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drawings/drawing11.xml" ContentType="application/vnd.openxmlformats-officedocument.drawing+xml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drawings/drawing12.xml" ContentType="application/vnd.openxmlformats-officedocument.drawing+xml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drawings/drawing13.xml" ContentType="application/vnd.openxmlformats-officedocument.drawing+xml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drawings/drawing14.xml" ContentType="application/vnd.openxmlformats-officedocument.drawing+xml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drawings/drawing15.xml" ContentType="application/vnd.openxmlformats-officedocument.drawing+xml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drawings/drawing16.xml" ContentType="application/vnd.openxmlformats-officedocument.drawing+xml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drawings/drawing17.xml" ContentType="application/vnd.openxmlformats-officedocument.drawing+xml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drawings/drawing18.xml" ContentType="application/vnd.openxmlformats-officedocument.drawing+xml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drawings/drawing19.xml" ContentType="application/vnd.openxmlformats-officedocument.drawing+xml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drawings/drawing20.xml" ContentType="application/vnd.openxmlformats-officedocument.drawing+xml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azar\OneDrive\Desktop\"/>
    </mc:Choice>
  </mc:AlternateContent>
  <xr:revisionPtr revIDLastSave="0" documentId="13_ncr:1_{2058A9A3-66D5-4B60-88E0-6257B79D4B4F}" xr6:coauthVersionLast="47" xr6:coauthVersionMax="47" xr10:uidLastSave="{00000000-0000-0000-0000-000000000000}"/>
  <bookViews>
    <workbookView showSheetTabs="0" xWindow="3420" yWindow="1665" windowWidth="21585" windowHeight="9135" activeTab="2" xr2:uid="{00000000-000D-0000-FFFF-FFFF00000000}"/>
  </bookViews>
  <sheets>
    <sheet name="Treasury_Scenario_Overview" sheetId="1" r:id="rId1"/>
    <sheet name="Config" sheetId="2" state="hidden" r:id="rId2"/>
    <sheet name="Treasury_Scenario_Overview_2019" sheetId="3" r:id="rId3"/>
    <sheet name="Config_2019" sheetId="4" state="hidden" r:id="rId4"/>
    <sheet name="Treasury_Scenario_Overview_Bud" sheetId="5" r:id="rId5"/>
    <sheet name="Config_Budget (2019)" sheetId="6" state="hidden" r:id="rId6"/>
    <sheet name="Treasury_Scenario_Overview_For" sheetId="7" r:id="rId7"/>
    <sheet name="Config_Forecast 1 (2019)" sheetId="8" state="hidden" r:id="rId8"/>
    <sheet name="Treasury_Scenario_Overview_For9" sheetId="9" r:id="rId9"/>
    <sheet name="Config_Forecast 2 (2019)" sheetId="10" state="hidden" r:id="rId10"/>
    <sheet name="Treasury_Scenario_Overview_2020" sheetId="11" r:id="rId11"/>
    <sheet name="Config_2020" sheetId="12" state="hidden" r:id="rId12"/>
    <sheet name="Treasury_Scenario_Overview_Bu13" sheetId="13" r:id="rId13"/>
    <sheet name="Config_Budget (2020)" sheetId="14" state="hidden" r:id="rId14"/>
    <sheet name="Treasury_Scenario_Overview_Fo15" sheetId="15" r:id="rId15"/>
    <sheet name="Config_Forecast 1 (2020)" sheetId="16" state="hidden" r:id="rId16"/>
    <sheet name="Treasury_Scenario_Overview_Fo17" sheetId="17" r:id="rId17"/>
    <sheet name="Config_Forecast 2 (2020)" sheetId="18" state="hidden" r:id="rId18"/>
    <sheet name="Treasury_Scenario_Overview_2021" sheetId="19" r:id="rId19"/>
    <sheet name="Config_2021" sheetId="20" state="hidden" r:id="rId20"/>
    <sheet name="Treasury_Scenario_Overview_Bu21" sheetId="21" r:id="rId21"/>
    <sheet name="Config_Budget (2021)" sheetId="22" state="hidden" r:id="rId22"/>
    <sheet name="Treasury_Scenario_Overview_Fo23" sheetId="23" r:id="rId23"/>
    <sheet name="Config_Forecast 1 (2021)" sheetId="24" state="hidden" r:id="rId24"/>
    <sheet name="Treasury_Scenario_Overview_Fo25" sheetId="25" r:id="rId25"/>
    <sheet name="Config_Forecast 2 (2021)" sheetId="26" state="hidden" r:id="rId26"/>
    <sheet name="Treasury_Scenario_Overview_2022" sheetId="27" r:id="rId27"/>
    <sheet name="Config_2022" sheetId="28" state="hidden" r:id="rId28"/>
    <sheet name="Treasury_Scenario_Overview_Bu29" sheetId="29" r:id="rId29"/>
    <sheet name="Config_Budget (2022)" sheetId="30" state="hidden" r:id="rId30"/>
    <sheet name="Treasury_Scenario_Overview_Fo31" sheetId="31" r:id="rId31"/>
    <sheet name="Config_Forecast 1 (2022)" sheetId="32" state="hidden" r:id="rId32"/>
    <sheet name="Treasury_Scenario_Overview_Fo33" sheetId="33" r:id="rId33"/>
    <sheet name="Config_Forecast 2 (2022)" sheetId="34" state="hidden" r:id="rId34"/>
    <sheet name="Treasury_Scenario_Overview_2023" sheetId="35" r:id="rId35"/>
    <sheet name="Config_2023" sheetId="36" state="hidden" r:id="rId36"/>
    <sheet name="Treasury_Scenario_Overview_Fo37" sheetId="37" r:id="rId37"/>
    <sheet name="Config_Forecast 1 (2023)" sheetId="38" state="hidden" r:id="rId38"/>
    <sheet name="Treasury_Scenario_Overview_Act" sheetId="39" r:id="rId39"/>
    <sheet name="Config_Actuals" sheetId="40" state="hidden" r:id="rId40"/>
  </sheets>
  <externalReferences>
    <externalReference r:id="rId41"/>
  </externalReferences>
  <definedNames>
    <definedName name="ServerName" localSheetId="3">Config_2019!$B$4</definedName>
    <definedName name="ServerName" localSheetId="11">Config_2020!$B$4</definedName>
    <definedName name="ServerName" localSheetId="19">Config_2021!$B$4</definedName>
    <definedName name="ServerName" localSheetId="27">Config_2022!$B$4</definedName>
    <definedName name="ServerName" localSheetId="35">Config_2023!$B$4</definedName>
    <definedName name="ServerName" localSheetId="39">Config_Actuals!$B$4</definedName>
    <definedName name="ServerName" localSheetId="5">'Config_Budget (2019)'!$B$4</definedName>
    <definedName name="ServerName" localSheetId="13">'Config_Budget (2020)'!$B$4</definedName>
    <definedName name="ServerName" localSheetId="21">'Config_Budget (2021)'!$B$4</definedName>
    <definedName name="ServerName" localSheetId="29">'Config_Budget (2022)'!$B$4</definedName>
    <definedName name="ServerName" localSheetId="7">'Config_Forecast 1 (2019)'!$B$4</definedName>
    <definedName name="ServerName" localSheetId="15">'Config_Forecast 1 (2020)'!$B$4</definedName>
    <definedName name="ServerName" localSheetId="23">'Config_Forecast 1 (2021)'!$B$4</definedName>
    <definedName name="ServerName" localSheetId="31">'Config_Forecast 1 (2022)'!$B$4</definedName>
    <definedName name="ServerName" localSheetId="37">'Config_Forecast 1 (2023)'!$B$4</definedName>
    <definedName name="ServerName" localSheetId="9">'Config_Forecast 2 (2019)'!$B$4</definedName>
    <definedName name="ServerName" localSheetId="17">'Config_Forecast 2 (2020)'!$B$4</definedName>
    <definedName name="ServerName" localSheetId="25">'Config_Forecast 2 (2021)'!$B$4</definedName>
    <definedName name="ServerName" localSheetId="33">'Config_Forecast 2 (2022)'!$B$4</definedName>
    <definedName name="ServerName">Config!$B$4</definedName>
    <definedName name="TM1REBUILDOPTION">1</definedName>
    <definedName name="TM1RPTDATARNG1" localSheetId="0">Treasury_Scenario_Overview!$43:$43</definedName>
    <definedName name="TM1RPTDATARNG1" localSheetId="2">Treasury_Scenario_Overview_2019!$43:$43</definedName>
    <definedName name="TM1RPTDATARNG1" localSheetId="10">Treasury_Scenario_Overview_2020!$43:$43</definedName>
    <definedName name="TM1RPTDATARNG1" localSheetId="18">Treasury_Scenario_Overview_2021!$43:$43</definedName>
    <definedName name="TM1RPTDATARNG1" localSheetId="26">Treasury_Scenario_Overview_2022!$43:$43</definedName>
    <definedName name="TM1RPTDATARNG1" localSheetId="34">Treasury_Scenario_Overview_2023!$43:$43</definedName>
    <definedName name="TM1RPTDATARNG1" localSheetId="38">Treasury_Scenario_Overview_Act!$43:$43</definedName>
    <definedName name="TM1RPTDATARNG1" localSheetId="12">Treasury_Scenario_Overview_Bu13!$43:$43</definedName>
    <definedName name="TM1RPTDATARNG1" localSheetId="20">Treasury_Scenario_Overview_Bu21!$43:$43</definedName>
    <definedName name="TM1RPTDATARNG1" localSheetId="28">Treasury_Scenario_Overview_Bu29!$43:$43</definedName>
    <definedName name="TM1RPTDATARNG1" localSheetId="4">Treasury_Scenario_Overview_Bud!$43:$43</definedName>
    <definedName name="TM1RPTDATARNG1" localSheetId="14">Treasury_Scenario_Overview_Fo15!$43:$43</definedName>
    <definedName name="TM1RPTDATARNG1" localSheetId="16">Treasury_Scenario_Overview_Fo17!$43:$43</definedName>
    <definedName name="TM1RPTDATARNG1" localSheetId="22">Treasury_Scenario_Overview_Fo23!$43:$43</definedName>
    <definedName name="TM1RPTDATARNG1" localSheetId="24">Treasury_Scenario_Overview_Fo25!$43:$43</definedName>
    <definedName name="TM1RPTDATARNG1" localSheetId="30">Treasury_Scenario_Overview_Fo31!$43:$43</definedName>
    <definedName name="TM1RPTDATARNG1" localSheetId="32">Treasury_Scenario_Overview_Fo33!$43:$43</definedName>
    <definedName name="TM1RPTDATARNG1" localSheetId="36">Treasury_Scenario_Overview_Fo37!$43:$48</definedName>
    <definedName name="TM1RPTDATARNG1" localSheetId="6">Treasury_Scenario_Overview_For!$43:$43</definedName>
    <definedName name="TM1RPTDATARNG1" localSheetId="8">Treasury_Scenario_Overview_For9!$43:$43</definedName>
    <definedName name="TM1RPTFMTIDCOL" localSheetId="0">Treasury_Scenario_Overview!$A$1:$A$5</definedName>
    <definedName name="TM1RPTFMTIDCOL" localSheetId="2">Treasury_Scenario_Overview_2019!$A$1:$A$5</definedName>
    <definedName name="TM1RPTFMTIDCOL" localSheetId="10">Treasury_Scenario_Overview_2020!$A$1:$A$5</definedName>
    <definedName name="TM1RPTFMTIDCOL" localSheetId="18">Treasury_Scenario_Overview_2021!$A$1:$A$5</definedName>
    <definedName name="TM1RPTFMTIDCOL" localSheetId="26">Treasury_Scenario_Overview_2022!$A$1:$A$5</definedName>
    <definedName name="TM1RPTFMTIDCOL" localSheetId="34">Treasury_Scenario_Overview_2023!$A$1:$A$5</definedName>
    <definedName name="TM1RPTFMTIDCOL" localSheetId="38">Treasury_Scenario_Overview_Act!$A$1:$A$5</definedName>
    <definedName name="TM1RPTFMTIDCOL" localSheetId="12">Treasury_Scenario_Overview_Bu13!$A$1:$A$5</definedName>
    <definedName name="TM1RPTFMTIDCOL" localSheetId="20">Treasury_Scenario_Overview_Bu21!$A$1:$A$5</definedName>
    <definedName name="TM1RPTFMTIDCOL" localSheetId="28">Treasury_Scenario_Overview_Bu29!$A$1:$A$5</definedName>
    <definedName name="TM1RPTFMTIDCOL" localSheetId="4">Treasury_Scenario_Overview_Bud!$A$1:$A$5</definedName>
    <definedName name="TM1RPTFMTIDCOL" localSheetId="14">Treasury_Scenario_Overview_Fo15!$A$1:$A$5</definedName>
    <definedName name="TM1RPTFMTIDCOL" localSheetId="16">Treasury_Scenario_Overview_Fo17!$A$1:$A$5</definedName>
    <definedName name="TM1RPTFMTIDCOL" localSheetId="22">Treasury_Scenario_Overview_Fo23!$A$1:$A$5</definedName>
    <definedName name="TM1RPTFMTIDCOL" localSheetId="24">Treasury_Scenario_Overview_Fo25!$A$1:$A$5</definedName>
    <definedName name="TM1RPTFMTIDCOL" localSheetId="30">Treasury_Scenario_Overview_Fo31!$A$1:$A$5</definedName>
    <definedName name="TM1RPTFMTIDCOL" localSheetId="32">Treasury_Scenario_Overview_Fo33!$A$1:$A$5</definedName>
    <definedName name="TM1RPTFMTIDCOL" localSheetId="36">Treasury_Scenario_Overview_Fo37!$A$1:$A$5</definedName>
    <definedName name="TM1RPTFMTIDCOL" localSheetId="6">Treasury_Scenario_Overview_For!$A$1:$A$5</definedName>
    <definedName name="TM1RPTFMTIDCOL" localSheetId="8">Treasury_Scenario_Overview_For9!$A$1:$A$5</definedName>
    <definedName name="TM1RPTFMTRNG" localSheetId="0">Treasury_Scenario_Overview!$B$2:$M$4</definedName>
    <definedName name="TM1RPTFMTRNG" localSheetId="2">Treasury_Scenario_Overview_2019!$B$2:$M$4</definedName>
    <definedName name="TM1RPTFMTRNG" localSheetId="10">Treasury_Scenario_Overview_2020!$B$2:$M$4</definedName>
    <definedName name="TM1RPTFMTRNG" localSheetId="18">Treasury_Scenario_Overview_2021!$B$2:$M$4</definedName>
    <definedName name="TM1RPTFMTRNG" localSheetId="26">Treasury_Scenario_Overview_2022!$B$2:$M$4</definedName>
    <definedName name="TM1RPTFMTRNG" localSheetId="34">Treasury_Scenario_Overview_2023!$B$2:$M$4</definedName>
    <definedName name="TM1RPTFMTRNG" localSheetId="38">Treasury_Scenario_Overview_Act!$B$2:$M$4</definedName>
    <definedName name="TM1RPTFMTRNG" localSheetId="12">Treasury_Scenario_Overview_Bu13!$B$2:$M$4</definedName>
    <definedName name="TM1RPTFMTRNG" localSheetId="20">Treasury_Scenario_Overview_Bu21!$B$2:$M$4</definedName>
    <definedName name="TM1RPTFMTRNG" localSheetId="28">Treasury_Scenario_Overview_Bu29!$B$2:$M$4</definedName>
    <definedName name="TM1RPTFMTRNG" localSheetId="4">Treasury_Scenario_Overview_Bud!$B$2:$M$4</definedName>
    <definedName name="TM1RPTFMTRNG" localSheetId="14">Treasury_Scenario_Overview_Fo15!$B$2:$M$4</definedName>
    <definedName name="TM1RPTFMTRNG" localSheetId="16">Treasury_Scenario_Overview_Fo17!$B$2:$M$4</definedName>
    <definedName name="TM1RPTFMTRNG" localSheetId="22">Treasury_Scenario_Overview_Fo23!$B$2:$M$4</definedName>
    <definedName name="TM1RPTFMTRNG" localSheetId="24">Treasury_Scenario_Overview_Fo25!$B$2:$M$4</definedName>
    <definedName name="TM1RPTFMTRNG" localSheetId="30">Treasury_Scenario_Overview_Fo31!$B$2:$M$4</definedName>
    <definedName name="TM1RPTFMTRNG" localSheetId="32">Treasury_Scenario_Overview_Fo33!$B$2:$M$4</definedName>
    <definedName name="TM1RPTFMTRNG" localSheetId="36">Treasury_Scenario_Overview_Fo37!$B$2:$M$4</definedName>
    <definedName name="TM1RPTFMTRNG" localSheetId="6">Treasury_Scenario_Overview_For!$B$2:$M$4</definedName>
    <definedName name="TM1RPTFMTRNG" localSheetId="8">Treasury_Scenario_Overview_For9!$B$2:$M$4</definedName>
    <definedName name="vCountry" localSheetId="3">Config_2019!$C$8</definedName>
    <definedName name="vCountry" localSheetId="11">Config_2020!$C$8</definedName>
    <definedName name="vCountry" localSheetId="19">Config_2021!$C$8</definedName>
    <definedName name="vCountry" localSheetId="27">Config_2022!$C$8</definedName>
    <definedName name="vCountry" localSheetId="35">Config_2023!$C$8</definedName>
    <definedName name="vCountry" localSheetId="39">Config_Actuals!$C$8</definedName>
    <definedName name="vCountry" localSheetId="5">'Config_Budget (2019)'!$C$8</definedName>
    <definedName name="vCountry" localSheetId="13">'Config_Budget (2020)'!$C$8</definedName>
    <definedName name="vCountry" localSheetId="21">'Config_Budget (2021)'!$C$8</definedName>
    <definedName name="vCountry" localSheetId="29">'Config_Budget (2022)'!$C$8</definedName>
    <definedName name="vCountry" localSheetId="7">'Config_Forecast 1 (2019)'!$C$8</definedName>
    <definedName name="vCountry" localSheetId="15">'Config_Forecast 1 (2020)'!$C$8</definedName>
    <definedName name="vCountry" localSheetId="23">'Config_Forecast 1 (2021)'!$C$8</definedName>
    <definedName name="vCountry" localSheetId="31">'Config_Forecast 1 (2022)'!$C$8</definedName>
    <definedName name="vCountry" localSheetId="37">'Config_Forecast 1 (2023)'!$C$8</definedName>
    <definedName name="vCountry" localSheetId="9">'Config_Forecast 2 (2019)'!$C$8</definedName>
    <definedName name="vCountry" localSheetId="17">'Config_Forecast 2 (2020)'!$C$8</definedName>
    <definedName name="vCountry" localSheetId="25">'Config_Forecast 2 (2021)'!$C$8</definedName>
    <definedName name="vCountry" localSheetId="33">'Config_Forecast 2 (2022)'!$C$8</definedName>
    <definedName name="vCountry">Config!$C$8</definedName>
    <definedName name="vVers" localSheetId="3">Config_2019!$B$8</definedName>
    <definedName name="vVers" localSheetId="11">Config_2020!$B$8</definedName>
    <definedName name="vVers" localSheetId="19">Config_2021!$B$8</definedName>
    <definedName name="vVers" localSheetId="27">Config_2022!$B$8</definedName>
    <definedName name="vVers" localSheetId="35">Config_2023!$B$8</definedName>
    <definedName name="vVers" localSheetId="39">Config_Actuals!$B$8</definedName>
    <definedName name="vVers" localSheetId="5">'Config_Budget (2019)'!$B$8</definedName>
    <definedName name="vVers" localSheetId="13">'Config_Budget (2020)'!$B$8</definedName>
    <definedName name="vVers" localSheetId="21">'Config_Budget (2021)'!$B$8</definedName>
    <definedName name="vVers" localSheetId="29">'Config_Budget (2022)'!$B$8</definedName>
    <definedName name="vVers" localSheetId="7">'Config_Forecast 1 (2019)'!$B$8</definedName>
    <definedName name="vVers" localSheetId="15">'Config_Forecast 1 (2020)'!$B$8</definedName>
    <definedName name="vVers" localSheetId="23">'Config_Forecast 1 (2021)'!$B$8</definedName>
    <definedName name="vVers" localSheetId="31">'Config_Forecast 1 (2022)'!$B$8</definedName>
    <definedName name="vVers" localSheetId="37">'Config_Forecast 1 (2023)'!$B$8</definedName>
    <definedName name="vVers" localSheetId="9">'Config_Forecast 2 (2019)'!$B$8</definedName>
    <definedName name="vVers" localSheetId="17">'Config_Forecast 2 (2020)'!$B$8</definedName>
    <definedName name="vVers" localSheetId="25">'Config_Forecast 2 (2021)'!$B$8</definedName>
    <definedName name="vVers" localSheetId="33">'Config_Forecast 2 (2022)'!$B$8</definedName>
    <definedName name="vVers">Config!$B$8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3" l="1" a="1"/>
  <c r="B30" i="3"/>
  <c r="M27" i="40"/>
  <c r="H27" i="40"/>
  <c r="M26" i="40"/>
  <c r="M25" i="40"/>
  <c r="D25" i="40"/>
  <c r="M24" i="40"/>
  <c r="I24" i="40"/>
  <c r="H24" i="40"/>
  <c r="G24" i="40"/>
  <c r="M23" i="40"/>
  <c r="M22" i="40"/>
  <c r="H22" i="40"/>
  <c r="M21" i="40"/>
  <c r="H21" i="40"/>
  <c r="M20" i="40"/>
  <c r="H20" i="40"/>
  <c r="D20" i="40"/>
  <c r="M19" i="40"/>
  <c r="M18" i="40"/>
  <c r="M17" i="40"/>
  <c r="M16" i="40"/>
  <c r="C16" i="40"/>
  <c r="M15" i="40"/>
  <c r="H15" i="40"/>
  <c r="C15" i="40"/>
  <c r="M14" i="40"/>
  <c r="H14" i="40"/>
  <c r="C14" i="40"/>
  <c r="M13" i="40"/>
  <c r="H13" i="40"/>
  <c r="C13" i="40"/>
  <c r="M12" i="40"/>
  <c r="H12" i="40"/>
  <c r="C12" i="40"/>
  <c r="M11" i="40"/>
  <c r="H11" i="40"/>
  <c r="C11" i="40"/>
  <c r="F8" i="40"/>
  <c r="C8" i="40"/>
  <c r="B8" i="40"/>
  <c r="D4" i="40"/>
  <c r="M43" i="39"/>
  <c r="L43" i="39"/>
  <c r="K43" i="39"/>
  <c r="J43" i="39"/>
  <c r="I43" i="39"/>
  <c r="H43" i="39"/>
  <c r="G43" i="39"/>
  <c r="F43" i="39"/>
  <c r="E43" i="39"/>
  <c r="C43" i="39"/>
  <c r="B43" i="39"/>
  <c r="A43" i="39"/>
  <c r="G40" i="39"/>
  <c r="F40" i="39"/>
  <c r="E39" i="39"/>
  <c r="C39" i="39"/>
  <c r="G38" i="39"/>
  <c r="C38" i="39"/>
  <c r="C29" i="39"/>
  <c r="C28" i="39"/>
  <c r="D22" i="39"/>
  <c r="C22" i="39"/>
  <c r="D21" i="39"/>
  <c r="C21" i="39"/>
  <c r="E16" i="39"/>
  <c r="D16" i="39"/>
  <c r="C16" i="39"/>
  <c r="E15" i="39"/>
  <c r="D15" i="39"/>
  <c r="C15" i="39"/>
  <c r="X43" i="39" s="1"/>
  <c r="E14" i="39"/>
  <c r="D14" i="39"/>
  <c r="C24" i="39" s="1"/>
  <c r="D24" i="39" s="1"/>
  <c r="C14" i="39"/>
  <c r="C8" i="39"/>
  <c r="M27" i="38"/>
  <c r="H27" i="38"/>
  <c r="M26" i="38"/>
  <c r="M25" i="38"/>
  <c r="D25" i="38"/>
  <c r="M24" i="38"/>
  <c r="I24" i="38"/>
  <c r="H24" i="38"/>
  <c r="G24" i="38"/>
  <c r="M23" i="38"/>
  <c r="M22" i="38"/>
  <c r="H22" i="38"/>
  <c r="M21" i="38"/>
  <c r="H21" i="38"/>
  <c r="M20" i="38"/>
  <c r="H20" i="38"/>
  <c r="D20" i="38"/>
  <c r="M19" i="38"/>
  <c r="M18" i="38"/>
  <c r="M17" i="38"/>
  <c r="M16" i="38"/>
  <c r="C16" i="38"/>
  <c r="M15" i="38"/>
  <c r="H15" i="38"/>
  <c r="C15" i="38"/>
  <c r="M14" i="38"/>
  <c r="H14" i="38"/>
  <c r="C14" i="38"/>
  <c r="M13" i="38"/>
  <c r="H13" i="38"/>
  <c r="C13" i="38"/>
  <c r="M12" i="38"/>
  <c r="H12" i="38"/>
  <c r="C12" i="38"/>
  <c r="M11" i="38"/>
  <c r="H11" i="38"/>
  <c r="C11" i="38"/>
  <c r="F8" i="38"/>
  <c r="C8" i="38"/>
  <c r="B8" i="38"/>
  <c r="D4" i="38"/>
  <c r="M48" i="37"/>
  <c r="L48" i="37"/>
  <c r="K48" i="37"/>
  <c r="J48" i="37"/>
  <c r="I48" i="37"/>
  <c r="G48" i="37"/>
  <c r="F48" i="37"/>
  <c r="E48" i="37"/>
  <c r="C48" i="37"/>
  <c r="B48" i="37"/>
  <c r="A48" i="37"/>
  <c r="M47" i="37"/>
  <c r="L47" i="37"/>
  <c r="K47" i="37"/>
  <c r="J47" i="37"/>
  <c r="I47" i="37"/>
  <c r="G47" i="37"/>
  <c r="F47" i="37"/>
  <c r="E47" i="37"/>
  <c r="C47" i="37"/>
  <c r="B47" i="37"/>
  <c r="A47" i="37"/>
  <c r="M46" i="37"/>
  <c r="L46" i="37"/>
  <c r="K46" i="37"/>
  <c r="J46" i="37"/>
  <c r="I46" i="37"/>
  <c r="G46" i="37"/>
  <c r="F46" i="37"/>
  <c r="E46" i="37"/>
  <c r="C46" i="37"/>
  <c r="B46" i="37"/>
  <c r="A46" i="37"/>
  <c r="M45" i="37"/>
  <c r="L45" i="37"/>
  <c r="K45" i="37"/>
  <c r="J45" i="37"/>
  <c r="I45" i="37"/>
  <c r="G45" i="37"/>
  <c r="F45" i="37"/>
  <c r="E45" i="37"/>
  <c r="C45" i="37"/>
  <c r="B45" i="37"/>
  <c r="A45" i="37"/>
  <c r="M44" i="37"/>
  <c r="L44" i="37"/>
  <c r="K44" i="37"/>
  <c r="J44" i="37"/>
  <c r="I44" i="37"/>
  <c r="G44" i="37"/>
  <c r="F44" i="37"/>
  <c r="E44" i="37"/>
  <c r="C44" i="37"/>
  <c r="B44" i="37"/>
  <c r="A44" i="37"/>
  <c r="M43" i="37"/>
  <c r="L43" i="37"/>
  <c r="K43" i="37"/>
  <c r="J43" i="37"/>
  <c r="I43" i="37"/>
  <c r="H43" i="37"/>
  <c r="G43" i="37"/>
  <c r="F43" i="37"/>
  <c r="E43" i="37"/>
  <c r="C43" i="37"/>
  <c r="B43" i="37"/>
  <c r="A43" i="37"/>
  <c r="G40" i="37"/>
  <c r="F40" i="37"/>
  <c r="E39" i="37"/>
  <c r="C39" i="37"/>
  <c r="G38" i="37"/>
  <c r="C38" i="37"/>
  <c r="C29" i="37"/>
  <c r="C28" i="37"/>
  <c r="D22" i="37"/>
  <c r="C22" i="37"/>
  <c r="D21" i="37"/>
  <c r="C21" i="37"/>
  <c r="E16" i="37"/>
  <c r="D16" i="37"/>
  <c r="C16" i="37"/>
  <c r="E15" i="37"/>
  <c r="D15" i="37"/>
  <c r="C15" i="37"/>
  <c r="X48" i="37" s="1"/>
  <c r="E14" i="37"/>
  <c r="D14" i="37"/>
  <c r="C24" i="37" s="1"/>
  <c r="D24" i="37" s="1"/>
  <c r="C14" i="37"/>
  <c r="C8" i="37"/>
  <c r="M27" i="36"/>
  <c r="H27" i="36"/>
  <c r="M26" i="36"/>
  <c r="M25" i="36"/>
  <c r="D25" i="36"/>
  <c r="M24" i="36"/>
  <c r="I24" i="36"/>
  <c r="H24" i="36"/>
  <c r="G24" i="36"/>
  <c r="M23" i="36"/>
  <c r="M22" i="36"/>
  <c r="H22" i="36"/>
  <c r="M21" i="36"/>
  <c r="H21" i="36"/>
  <c r="M20" i="36"/>
  <c r="H20" i="36"/>
  <c r="D20" i="36"/>
  <c r="M19" i="36"/>
  <c r="M18" i="36"/>
  <c r="M17" i="36"/>
  <c r="M16" i="36"/>
  <c r="C16" i="36"/>
  <c r="M15" i="36"/>
  <c r="H15" i="36"/>
  <c r="C15" i="36"/>
  <c r="M14" i="36"/>
  <c r="H14" i="36"/>
  <c r="C14" i="36"/>
  <c r="M13" i="36"/>
  <c r="H13" i="36"/>
  <c r="C13" i="36"/>
  <c r="M12" i="36"/>
  <c r="H12" i="36"/>
  <c r="C12" i="36"/>
  <c r="M11" i="36"/>
  <c r="H11" i="36"/>
  <c r="C11" i="36"/>
  <c r="F8" i="36"/>
  <c r="C8" i="36"/>
  <c r="B8" i="36"/>
  <c r="D4" i="36"/>
  <c r="M43" i="35"/>
  <c r="L43" i="35"/>
  <c r="K43" i="35"/>
  <c r="J43" i="35"/>
  <c r="I43" i="35"/>
  <c r="H43" i="35"/>
  <c r="G43" i="35"/>
  <c r="F43" i="35"/>
  <c r="E43" i="35"/>
  <c r="C43" i="35"/>
  <c r="B43" i="35"/>
  <c r="A43" i="35"/>
  <c r="G40" i="35"/>
  <c r="F40" i="35"/>
  <c r="E39" i="35"/>
  <c r="C39" i="35"/>
  <c r="G38" i="35"/>
  <c r="C38" i="35"/>
  <c r="C29" i="35"/>
  <c r="C28" i="35"/>
  <c r="D22" i="35"/>
  <c r="C22" i="35"/>
  <c r="D21" i="35"/>
  <c r="C21" i="35"/>
  <c r="E16" i="35"/>
  <c r="D16" i="35"/>
  <c r="C16" i="35"/>
  <c r="E15" i="35"/>
  <c r="D15" i="35"/>
  <c r="C15" i="35"/>
  <c r="X43" i="35" s="1"/>
  <c r="E14" i="35"/>
  <c r="D14" i="35"/>
  <c r="C24" i="35" s="1"/>
  <c r="D24" i="35" s="1"/>
  <c r="C14" i="35"/>
  <c r="C8" i="35"/>
  <c r="M27" i="34"/>
  <c r="H27" i="34"/>
  <c r="M26" i="34"/>
  <c r="M25" i="34"/>
  <c r="D25" i="34"/>
  <c r="M24" i="34"/>
  <c r="I24" i="34"/>
  <c r="H24" i="34"/>
  <c r="G24" i="34"/>
  <c r="M23" i="34"/>
  <c r="M22" i="34"/>
  <c r="H22" i="34"/>
  <c r="M21" i="34"/>
  <c r="H21" i="34"/>
  <c r="M20" i="34"/>
  <c r="H20" i="34"/>
  <c r="D20" i="34"/>
  <c r="M19" i="34"/>
  <c r="M18" i="34"/>
  <c r="M17" i="34"/>
  <c r="M16" i="34"/>
  <c r="C16" i="34"/>
  <c r="M15" i="34"/>
  <c r="H15" i="34"/>
  <c r="C15" i="34"/>
  <c r="M14" i="34"/>
  <c r="H14" i="34"/>
  <c r="C14" i="34"/>
  <c r="M13" i="34"/>
  <c r="H13" i="34"/>
  <c r="C13" i="34"/>
  <c r="M12" i="34"/>
  <c r="H12" i="34"/>
  <c r="C12" i="34"/>
  <c r="M11" i="34"/>
  <c r="H11" i="34"/>
  <c r="C11" i="34"/>
  <c r="F8" i="34"/>
  <c r="C8" i="34"/>
  <c r="B8" i="34"/>
  <c r="D4" i="34"/>
  <c r="M43" i="33"/>
  <c r="L43" i="33"/>
  <c r="K43" i="33"/>
  <c r="J43" i="33"/>
  <c r="I43" i="33"/>
  <c r="H43" i="33"/>
  <c r="G43" i="33"/>
  <c r="F43" i="33"/>
  <c r="E43" i="33"/>
  <c r="C43" i="33"/>
  <c r="B43" i="33"/>
  <c r="A43" i="33"/>
  <c r="G40" i="33"/>
  <c r="F40" i="33"/>
  <c r="E39" i="33"/>
  <c r="C39" i="33"/>
  <c r="G38" i="33"/>
  <c r="C38" i="33"/>
  <c r="C29" i="33"/>
  <c r="C28" i="33"/>
  <c r="D22" i="33"/>
  <c r="C22" i="33"/>
  <c r="D21" i="33"/>
  <c r="C21" i="33"/>
  <c r="E16" i="33"/>
  <c r="D16" i="33"/>
  <c r="C16" i="33"/>
  <c r="E15" i="33"/>
  <c r="D15" i="33"/>
  <c r="C15" i="33"/>
  <c r="X43" i="33" s="1"/>
  <c r="E14" i="33"/>
  <c r="D14" i="33"/>
  <c r="C24" i="33" s="1"/>
  <c r="D24" i="33" s="1"/>
  <c r="C14" i="33"/>
  <c r="C8" i="33"/>
  <c r="M27" i="32"/>
  <c r="H27" i="32"/>
  <c r="M26" i="32"/>
  <c r="M25" i="32"/>
  <c r="D25" i="32"/>
  <c r="M24" i="32"/>
  <c r="I24" i="32"/>
  <c r="H24" i="32"/>
  <c r="G24" i="32"/>
  <c r="M23" i="32"/>
  <c r="M22" i="32"/>
  <c r="H22" i="32"/>
  <c r="M21" i="32"/>
  <c r="H21" i="32"/>
  <c r="M20" i="32"/>
  <c r="H20" i="32"/>
  <c r="D20" i="32"/>
  <c r="M19" i="32"/>
  <c r="M18" i="32"/>
  <c r="M17" i="32"/>
  <c r="M16" i="32"/>
  <c r="C16" i="32"/>
  <c r="M15" i="32"/>
  <c r="H15" i="32"/>
  <c r="C15" i="32"/>
  <c r="M14" i="32"/>
  <c r="H14" i="32"/>
  <c r="C14" i="32"/>
  <c r="M13" i="32"/>
  <c r="H13" i="32"/>
  <c r="C13" i="32"/>
  <c r="M12" i="32"/>
  <c r="H12" i="32"/>
  <c r="C12" i="32"/>
  <c r="M11" i="32"/>
  <c r="H11" i="32"/>
  <c r="C11" i="32"/>
  <c r="F8" i="32"/>
  <c r="C8" i="32"/>
  <c r="B8" i="32"/>
  <c r="D4" i="32"/>
  <c r="M43" i="31"/>
  <c r="L43" i="31"/>
  <c r="K43" i="31"/>
  <c r="J43" i="31"/>
  <c r="I43" i="31"/>
  <c r="H43" i="31"/>
  <c r="G43" i="31"/>
  <c r="F43" i="31"/>
  <c r="E43" i="31"/>
  <c r="C43" i="31"/>
  <c r="B43" i="31"/>
  <c r="A43" i="31"/>
  <c r="G40" i="31"/>
  <c r="F40" i="31"/>
  <c r="E39" i="31"/>
  <c r="C39" i="31"/>
  <c r="G38" i="31"/>
  <c r="C38" i="31"/>
  <c r="C29" i="31"/>
  <c r="C28" i="31"/>
  <c r="D22" i="31"/>
  <c r="C22" i="31"/>
  <c r="D21" i="31"/>
  <c r="C21" i="31"/>
  <c r="E16" i="31"/>
  <c r="D16" i="31"/>
  <c r="C16" i="31"/>
  <c r="E15" i="31"/>
  <c r="D15" i="31"/>
  <c r="C15" i="31"/>
  <c r="X43" i="31" s="1"/>
  <c r="E14" i="31"/>
  <c r="D14" i="31"/>
  <c r="C24" i="31" s="1"/>
  <c r="D24" i="31" s="1"/>
  <c r="C14" i="31"/>
  <c r="C8" i="31"/>
  <c r="M27" i="30"/>
  <c r="H27" i="30"/>
  <c r="M26" i="30"/>
  <c r="M25" i="30"/>
  <c r="D25" i="30"/>
  <c r="M24" i="30"/>
  <c r="I24" i="30"/>
  <c r="H24" i="30"/>
  <c r="G24" i="30"/>
  <c r="M23" i="30"/>
  <c r="M22" i="30"/>
  <c r="H22" i="30"/>
  <c r="M21" i="30"/>
  <c r="H21" i="30"/>
  <c r="M20" i="30"/>
  <c r="H20" i="30"/>
  <c r="D20" i="30"/>
  <c r="M19" i="30"/>
  <c r="M18" i="30"/>
  <c r="M17" i="30"/>
  <c r="M16" i="30"/>
  <c r="C16" i="30"/>
  <c r="M15" i="30"/>
  <c r="H15" i="30"/>
  <c r="C15" i="30"/>
  <c r="M14" i="30"/>
  <c r="H14" i="30"/>
  <c r="C14" i="30"/>
  <c r="M13" i="30"/>
  <c r="H13" i="30"/>
  <c r="C13" i="30"/>
  <c r="M12" i="30"/>
  <c r="H12" i="30"/>
  <c r="C12" i="30"/>
  <c r="M11" i="30"/>
  <c r="H11" i="30"/>
  <c r="C11" i="30"/>
  <c r="F8" i="30"/>
  <c r="C8" i="30"/>
  <c r="B8" i="30"/>
  <c r="D4" i="30"/>
  <c r="M43" i="29"/>
  <c r="L43" i="29"/>
  <c r="K43" i="29"/>
  <c r="J43" i="29"/>
  <c r="I43" i="29"/>
  <c r="H43" i="29"/>
  <c r="G43" i="29"/>
  <c r="F43" i="29"/>
  <c r="E43" i="29"/>
  <c r="C43" i="29"/>
  <c r="B43" i="29"/>
  <c r="A43" i="29"/>
  <c r="G40" i="29"/>
  <c r="F40" i="29"/>
  <c r="E39" i="29"/>
  <c r="C39" i="29"/>
  <c r="G38" i="29"/>
  <c r="C38" i="29"/>
  <c r="C29" i="29"/>
  <c r="C28" i="29"/>
  <c r="D22" i="29"/>
  <c r="C22" i="29"/>
  <c r="D21" i="29"/>
  <c r="C21" i="29"/>
  <c r="E16" i="29"/>
  <c r="D16" i="29"/>
  <c r="C16" i="29"/>
  <c r="E15" i="29"/>
  <c r="D15" i="29"/>
  <c r="C15" i="29"/>
  <c r="X43" i="29" s="1"/>
  <c r="E14" i="29"/>
  <c r="D14" i="29"/>
  <c r="C24" i="29" s="1"/>
  <c r="D24" i="29" s="1"/>
  <c r="C14" i="29"/>
  <c r="C8" i="29"/>
  <c r="M27" i="28"/>
  <c r="H27" i="28"/>
  <c r="M26" i="28"/>
  <c r="M25" i="28"/>
  <c r="D25" i="28"/>
  <c r="M24" i="28"/>
  <c r="I24" i="28"/>
  <c r="H24" i="28"/>
  <c r="G24" i="28"/>
  <c r="M23" i="28"/>
  <c r="M22" i="28"/>
  <c r="H22" i="28"/>
  <c r="M21" i="28"/>
  <c r="H21" i="28"/>
  <c r="M20" i="28"/>
  <c r="H20" i="28"/>
  <c r="D20" i="28"/>
  <c r="M19" i="28"/>
  <c r="M18" i="28"/>
  <c r="M17" i="28"/>
  <c r="M16" i="28"/>
  <c r="C16" i="28"/>
  <c r="M15" i="28"/>
  <c r="H15" i="28"/>
  <c r="C15" i="28"/>
  <c r="M14" i="28"/>
  <c r="H14" i="28"/>
  <c r="C14" i="28"/>
  <c r="M13" i="28"/>
  <c r="H13" i="28"/>
  <c r="C13" i="28"/>
  <c r="M12" i="28"/>
  <c r="H12" i="28"/>
  <c r="C12" i="28"/>
  <c r="M11" i="28"/>
  <c r="H11" i="28"/>
  <c r="C11" i="28"/>
  <c r="F8" i="28"/>
  <c r="C8" i="28"/>
  <c r="B8" i="28"/>
  <c r="D4" i="28"/>
  <c r="M43" i="27"/>
  <c r="L43" i="27"/>
  <c r="K43" i="27"/>
  <c r="J43" i="27"/>
  <c r="I43" i="27"/>
  <c r="H43" i="27"/>
  <c r="G43" i="27"/>
  <c r="F43" i="27"/>
  <c r="E43" i="27"/>
  <c r="C43" i="27"/>
  <c r="B43" i="27"/>
  <c r="A43" i="27"/>
  <c r="G40" i="27"/>
  <c r="F40" i="27"/>
  <c r="E39" i="27"/>
  <c r="C39" i="27"/>
  <c r="G38" i="27"/>
  <c r="C38" i="27"/>
  <c r="C29" i="27"/>
  <c r="C28" i="27"/>
  <c r="D22" i="27"/>
  <c r="C22" i="27"/>
  <c r="D21" i="27"/>
  <c r="C21" i="27"/>
  <c r="E16" i="27"/>
  <c r="D16" i="27"/>
  <c r="C16" i="27"/>
  <c r="E15" i="27"/>
  <c r="D15" i="27"/>
  <c r="C15" i="27"/>
  <c r="X43" i="27" s="1"/>
  <c r="E14" i="27"/>
  <c r="D14" i="27"/>
  <c r="C24" i="27" s="1"/>
  <c r="D24" i="27" s="1"/>
  <c r="C14" i="27"/>
  <c r="C8" i="27"/>
  <c r="M27" i="26"/>
  <c r="H27" i="26"/>
  <c r="M26" i="26"/>
  <c r="M25" i="26"/>
  <c r="D25" i="26"/>
  <c r="M24" i="26"/>
  <c r="I24" i="26"/>
  <c r="H24" i="26"/>
  <c r="G24" i="26"/>
  <c r="M23" i="26"/>
  <c r="M22" i="26"/>
  <c r="H22" i="26"/>
  <c r="M21" i="26"/>
  <c r="H21" i="26"/>
  <c r="M20" i="26"/>
  <c r="H20" i="26"/>
  <c r="D20" i="26"/>
  <c r="M19" i="26"/>
  <c r="M18" i="26"/>
  <c r="M17" i="26"/>
  <c r="M16" i="26"/>
  <c r="C16" i="26"/>
  <c r="M15" i="26"/>
  <c r="H15" i="26"/>
  <c r="C15" i="26"/>
  <c r="M14" i="26"/>
  <c r="H14" i="26"/>
  <c r="C14" i="26"/>
  <c r="M13" i="26"/>
  <c r="H13" i="26"/>
  <c r="C13" i="26"/>
  <c r="M12" i="26"/>
  <c r="H12" i="26"/>
  <c r="C12" i="26"/>
  <c r="M11" i="26"/>
  <c r="H11" i="26"/>
  <c r="C11" i="26"/>
  <c r="F8" i="26"/>
  <c r="C8" i="26"/>
  <c r="B8" i="26"/>
  <c r="D4" i="26"/>
  <c r="M43" i="25"/>
  <c r="L43" i="25"/>
  <c r="K43" i="25"/>
  <c r="J43" i="25"/>
  <c r="I43" i="25"/>
  <c r="H43" i="25"/>
  <c r="G43" i="25"/>
  <c r="F43" i="25"/>
  <c r="E43" i="25"/>
  <c r="C43" i="25"/>
  <c r="B43" i="25"/>
  <c r="A43" i="25"/>
  <c r="G40" i="25"/>
  <c r="F40" i="25"/>
  <c r="E39" i="25"/>
  <c r="C39" i="25"/>
  <c r="G38" i="25"/>
  <c r="C38" i="25"/>
  <c r="C29" i="25"/>
  <c r="C28" i="25"/>
  <c r="D22" i="25"/>
  <c r="C22" i="25"/>
  <c r="D21" i="25"/>
  <c r="C21" i="25"/>
  <c r="E16" i="25"/>
  <c r="D16" i="25"/>
  <c r="C16" i="25"/>
  <c r="E15" i="25"/>
  <c r="D15" i="25"/>
  <c r="C15" i="25"/>
  <c r="X43" i="25" s="1"/>
  <c r="E14" i="25"/>
  <c r="D14" i="25"/>
  <c r="C24" i="25" s="1"/>
  <c r="D24" i="25" s="1"/>
  <c r="C14" i="25"/>
  <c r="C8" i="25"/>
  <c r="M27" i="24"/>
  <c r="H27" i="24"/>
  <c r="M26" i="24"/>
  <c r="M25" i="24"/>
  <c r="D25" i="24"/>
  <c r="M24" i="24"/>
  <c r="I24" i="24"/>
  <c r="H24" i="24"/>
  <c r="G24" i="24"/>
  <c r="M23" i="24"/>
  <c r="M22" i="24"/>
  <c r="H22" i="24"/>
  <c r="M21" i="24"/>
  <c r="H21" i="24"/>
  <c r="M20" i="24"/>
  <c r="H20" i="24"/>
  <c r="D20" i="24"/>
  <c r="M19" i="24"/>
  <c r="M18" i="24"/>
  <c r="M17" i="24"/>
  <c r="M16" i="24"/>
  <c r="C16" i="24"/>
  <c r="M15" i="24"/>
  <c r="H15" i="24"/>
  <c r="C15" i="24"/>
  <c r="M14" i="24"/>
  <c r="H14" i="24"/>
  <c r="C14" i="24"/>
  <c r="M13" i="24"/>
  <c r="H13" i="24"/>
  <c r="C13" i="24"/>
  <c r="M12" i="24"/>
  <c r="H12" i="24"/>
  <c r="C12" i="24"/>
  <c r="M11" i="24"/>
  <c r="H11" i="24"/>
  <c r="C11" i="24"/>
  <c r="F8" i="24"/>
  <c r="C8" i="24"/>
  <c r="B8" i="24"/>
  <c r="D4" i="24"/>
  <c r="M43" i="23"/>
  <c r="L43" i="23"/>
  <c r="K43" i="23"/>
  <c r="J43" i="23"/>
  <c r="I43" i="23"/>
  <c r="H43" i="23"/>
  <c r="G43" i="23"/>
  <c r="F43" i="23"/>
  <c r="E43" i="23"/>
  <c r="C43" i="23"/>
  <c r="B43" i="23"/>
  <c r="A43" i="23"/>
  <c r="G40" i="23"/>
  <c r="F40" i="23"/>
  <c r="E39" i="23"/>
  <c r="C39" i="23"/>
  <c r="G38" i="23"/>
  <c r="C38" i="23"/>
  <c r="C29" i="23"/>
  <c r="C28" i="23"/>
  <c r="D22" i="23"/>
  <c r="C22" i="23"/>
  <c r="D21" i="23"/>
  <c r="C21" i="23"/>
  <c r="E16" i="23"/>
  <c r="D16" i="23"/>
  <c r="C16" i="23"/>
  <c r="E15" i="23"/>
  <c r="D15" i="23"/>
  <c r="C15" i="23"/>
  <c r="X43" i="23" s="1"/>
  <c r="E14" i="23"/>
  <c r="D14" i="23"/>
  <c r="C24" i="23" s="1"/>
  <c r="D24" i="23" s="1"/>
  <c r="C14" i="23"/>
  <c r="C8" i="23"/>
  <c r="M27" i="22"/>
  <c r="H27" i="22"/>
  <c r="M26" i="22"/>
  <c r="M25" i="22"/>
  <c r="D25" i="22"/>
  <c r="M24" i="22"/>
  <c r="I24" i="22"/>
  <c r="H24" i="22"/>
  <c r="G24" i="22"/>
  <c r="M23" i="22"/>
  <c r="M22" i="22"/>
  <c r="H22" i="22"/>
  <c r="M21" i="22"/>
  <c r="H21" i="22"/>
  <c r="M20" i="22"/>
  <c r="H20" i="22"/>
  <c r="D20" i="22"/>
  <c r="M19" i="22"/>
  <c r="M18" i="22"/>
  <c r="M17" i="22"/>
  <c r="M16" i="22"/>
  <c r="C16" i="22"/>
  <c r="M15" i="22"/>
  <c r="H15" i="22"/>
  <c r="C15" i="22"/>
  <c r="M14" i="22"/>
  <c r="H14" i="22"/>
  <c r="C14" i="22"/>
  <c r="M13" i="22"/>
  <c r="H13" i="22"/>
  <c r="C13" i="22"/>
  <c r="M12" i="22"/>
  <c r="H12" i="22"/>
  <c r="C12" i="22"/>
  <c r="M11" i="22"/>
  <c r="H11" i="22"/>
  <c r="C11" i="22"/>
  <c r="F8" i="22"/>
  <c r="C8" i="22"/>
  <c r="B8" i="22"/>
  <c r="D4" i="22"/>
  <c r="M43" i="21"/>
  <c r="L43" i="21"/>
  <c r="K43" i="21"/>
  <c r="J43" i="21"/>
  <c r="I43" i="21"/>
  <c r="H43" i="21"/>
  <c r="G43" i="21"/>
  <c r="F43" i="21"/>
  <c r="E43" i="21"/>
  <c r="C43" i="21"/>
  <c r="B43" i="21"/>
  <c r="A43" i="21"/>
  <c r="G40" i="21"/>
  <c r="F40" i="21"/>
  <c r="E39" i="21"/>
  <c r="C39" i="21"/>
  <c r="G38" i="21"/>
  <c r="C38" i="21"/>
  <c r="C29" i="21"/>
  <c r="C28" i="21"/>
  <c r="D22" i="21"/>
  <c r="C22" i="21"/>
  <c r="D21" i="21"/>
  <c r="C21" i="21"/>
  <c r="E16" i="21"/>
  <c r="D16" i="21"/>
  <c r="C16" i="21"/>
  <c r="E15" i="21"/>
  <c r="D15" i="21"/>
  <c r="C15" i="21"/>
  <c r="X43" i="21" s="1"/>
  <c r="E14" i="21"/>
  <c r="D14" i="21"/>
  <c r="C14" i="21"/>
  <c r="C8" i="21"/>
  <c r="M27" i="20"/>
  <c r="H27" i="20"/>
  <c r="M26" i="20"/>
  <c r="M25" i="20"/>
  <c r="D25" i="20"/>
  <c r="M24" i="20"/>
  <c r="I24" i="20"/>
  <c r="H24" i="20"/>
  <c r="G24" i="20"/>
  <c r="M23" i="20"/>
  <c r="M22" i="20"/>
  <c r="H22" i="20"/>
  <c r="M21" i="20"/>
  <c r="H21" i="20"/>
  <c r="M20" i="20"/>
  <c r="H20" i="20"/>
  <c r="D20" i="20"/>
  <c r="M19" i="20"/>
  <c r="M18" i="20"/>
  <c r="M17" i="20"/>
  <c r="M16" i="20"/>
  <c r="C16" i="20"/>
  <c r="M15" i="20"/>
  <c r="H15" i="20"/>
  <c r="C15" i="20"/>
  <c r="M14" i="20"/>
  <c r="H14" i="20"/>
  <c r="C14" i="20"/>
  <c r="M13" i="20"/>
  <c r="H13" i="20"/>
  <c r="C13" i="20"/>
  <c r="M12" i="20"/>
  <c r="H12" i="20"/>
  <c r="C12" i="20"/>
  <c r="M11" i="20"/>
  <c r="H11" i="20"/>
  <c r="C11" i="20"/>
  <c r="F8" i="20"/>
  <c r="C8" i="20"/>
  <c r="B8" i="20"/>
  <c r="D4" i="20"/>
  <c r="M43" i="19"/>
  <c r="L43" i="19"/>
  <c r="K43" i="19"/>
  <c r="J43" i="19"/>
  <c r="I43" i="19"/>
  <c r="H43" i="19"/>
  <c r="G43" i="19"/>
  <c r="F43" i="19"/>
  <c r="E43" i="19"/>
  <c r="C43" i="19"/>
  <c r="B43" i="19"/>
  <c r="A43" i="19"/>
  <c r="G40" i="19"/>
  <c r="F40" i="19"/>
  <c r="E39" i="19"/>
  <c r="C39" i="19"/>
  <c r="G38" i="19"/>
  <c r="C38" i="19"/>
  <c r="C29" i="19"/>
  <c r="C28" i="19"/>
  <c r="D22" i="19"/>
  <c r="C22" i="19"/>
  <c r="D21" i="19"/>
  <c r="C21" i="19"/>
  <c r="E16" i="19"/>
  <c r="D16" i="19"/>
  <c r="C16" i="19"/>
  <c r="E15" i="19"/>
  <c r="D15" i="19"/>
  <c r="C15" i="19"/>
  <c r="X43" i="19" s="1"/>
  <c r="E14" i="19"/>
  <c r="D14" i="19"/>
  <c r="C24" i="19" s="1"/>
  <c r="D24" i="19" s="1"/>
  <c r="C14" i="19"/>
  <c r="C8" i="19"/>
  <c r="M27" i="18"/>
  <c r="H27" i="18"/>
  <c r="M26" i="18"/>
  <c r="M25" i="18"/>
  <c r="D25" i="18"/>
  <c r="M24" i="18"/>
  <c r="I24" i="18"/>
  <c r="H24" i="18"/>
  <c r="G24" i="18"/>
  <c r="M23" i="18"/>
  <c r="M22" i="18"/>
  <c r="H22" i="18"/>
  <c r="M21" i="18"/>
  <c r="H21" i="18"/>
  <c r="M20" i="18"/>
  <c r="H20" i="18"/>
  <c r="D20" i="18"/>
  <c r="M19" i="18"/>
  <c r="M18" i="18"/>
  <c r="M17" i="18"/>
  <c r="M16" i="18"/>
  <c r="C16" i="18"/>
  <c r="M15" i="18"/>
  <c r="H15" i="18"/>
  <c r="C15" i="18"/>
  <c r="M14" i="18"/>
  <c r="H14" i="18"/>
  <c r="C14" i="18"/>
  <c r="M13" i="18"/>
  <c r="H13" i="18"/>
  <c r="C13" i="18"/>
  <c r="M12" i="18"/>
  <c r="H12" i="18"/>
  <c r="C12" i="18"/>
  <c r="M11" i="18"/>
  <c r="H11" i="18"/>
  <c r="C11" i="18"/>
  <c r="F8" i="18"/>
  <c r="C8" i="18"/>
  <c r="B8" i="18"/>
  <c r="D4" i="18"/>
  <c r="M43" i="17"/>
  <c r="L43" i="17"/>
  <c r="K43" i="17"/>
  <c r="J43" i="17"/>
  <c r="I43" i="17"/>
  <c r="H43" i="17"/>
  <c r="G43" i="17"/>
  <c r="F43" i="17"/>
  <c r="E43" i="17"/>
  <c r="C43" i="17"/>
  <c r="B43" i="17"/>
  <c r="A43" i="17"/>
  <c r="G40" i="17"/>
  <c r="F40" i="17"/>
  <c r="E39" i="17"/>
  <c r="C39" i="17"/>
  <c r="G38" i="17"/>
  <c r="C38" i="17"/>
  <c r="C29" i="17"/>
  <c r="C28" i="17"/>
  <c r="D22" i="17"/>
  <c r="C22" i="17"/>
  <c r="D21" i="17"/>
  <c r="C21" i="17"/>
  <c r="E16" i="17"/>
  <c r="D16" i="17"/>
  <c r="C16" i="17"/>
  <c r="E15" i="17"/>
  <c r="D15" i="17"/>
  <c r="C15" i="17"/>
  <c r="X43" i="17" s="1"/>
  <c r="E14" i="17"/>
  <c r="D14" i="17"/>
  <c r="C24" i="17" s="1"/>
  <c r="D24" i="17" s="1"/>
  <c r="C14" i="17"/>
  <c r="C8" i="17"/>
  <c r="M27" i="16"/>
  <c r="H27" i="16"/>
  <c r="M26" i="16"/>
  <c r="M25" i="16"/>
  <c r="D25" i="16"/>
  <c r="M24" i="16"/>
  <c r="I24" i="16"/>
  <c r="H24" i="16"/>
  <c r="G24" i="16"/>
  <c r="M23" i="16"/>
  <c r="M22" i="16"/>
  <c r="H22" i="16"/>
  <c r="M21" i="16"/>
  <c r="H21" i="16"/>
  <c r="M20" i="16"/>
  <c r="H20" i="16"/>
  <c r="D20" i="16"/>
  <c r="M19" i="16"/>
  <c r="M18" i="16"/>
  <c r="M17" i="16"/>
  <c r="M16" i="16"/>
  <c r="C16" i="16"/>
  <c r="M15" i="16"/>
  <c r="H15" i="16"/>
  <c r="C15" i="16"/>
  <c r="M14" i="16"/>
  <c r="H14" i="16"/>
  <c r="C14" i="16"/>
  <c r="M13" i="16"/>
  <c r="H13" i="16"/>
  <c r="C13" i="16"/>
  <c r="M12" i="16"/>
  <c r="H12" i="16"/>
  <c r="C12" i="16"/>
  <c r="M11" i="16"/>
  <c r="H11" i="16"/>
  <c r="C11" i="16"/>
  <c r="F8" i="16"/>
  <c r="C8" i="16"/>
  <c r="B8" i="16"/>
  <c r="D4" i="16"/>
  <c r="M43" i="15"/>
  <c r="L43" i="15"/>
  <c r="K43" i="15"/>
  <c r="J43" i="15"/>
  <c r="I43" i="15"/>
  <c r="H43" i="15"/>
  <c r="G43" i="15"/>
  <c r="F43" i="15"/>
  <c r="E43" i="15"/>
  <c r="C43" i="15"/>
  <c r="B43" i="15"/>
  <c r="A43" i="15"/>
  <c r="G40" i="15"/>
  <c r="F40" i="15"/>
  <c r="E39" i="15"/>
  <c r="C39" i="15"/>
  <c r="G38" i="15"/>
  <c r="C38" i="15"/>
  <c r="C29" i="15"/>
  <c r="C28" i="15"/>
  <c r="D22" i="15"/>
  <c r="C22" i="15"/>
  <c r="D21" i="15"/>
  <c r="C21" i="15"/>
  <c r="E16" i="15"/>
  <c r="D16" i="15"/>
  <c r="C16" i="15"/>
  <c r="E15" i="15"/>
  <c r="D15" i="15"/>
  <c r="C15" i="15"/>
  <c r="X43" i="15" s="1"/>
  <c r="E14" i="15"/>
  <c r="D14" i="15"/>
  <c r="C24" i="15" s="1"/>
  <c r="D24" i="15" s="1"/>
  <c r="C14" i="15"/>
  <c r="C8" i="15"/>
  <c r="M27" i="14"/>
  <c r="H27" i="14"/>
  <c r="M26" i="14"/>
  <c r="M25" i="14"/>
  <c r="D25" i="14"/>
  <c r="M24" i="14"/>
  <c r="I24" i="14"/>
  <c r="H24" i="14"/>
  <c r="G24" i="14"/>
  <c r="M23" i="14"/>
  <c r="M22" i="14"/>
  <c r="H22" i="14"/>
  <c r="M21" i="14"/>
  <c r="H21" i="14"/>
  <c r="M20" i="14"/>
  <c r="H20" i="14"/>
  <c r="D20" i="14"/>
  <c r="M19" i="14"/>
  <c r="M18" i="14"/>
  <c r="M17" i="14"/>
  <c r="M16" i="14"/>
  <c r="C16" i="14"/>
  <c r="M15" i="14"/>
  <c r="H15" i="14"/>
  <c r="C15" i="14"/>
  <c r="M14" i="14"/>
  <c r="H14" i="14"/>
  <c r="C14" i="14"/>
  <c r="M13" i="14"/>
  <c r="H13" i="14"/>
  <c r="C13" i="14"/>
  <c r="M12" i="14"/>
  <c r="H12" i="14"/>
  <c r="C12" i="14"/>
  <c r="M11" i="14"/>
  <c r="H11" i="14"/>
  <c r="C11" i="14"/>
  <c r="F8" i="14"/>
  <c r="C8" i="14"/>
  <c r="B8" i="14"/>
  <c r="D4" i="14"/>
  <c r="M43" i="13"/>
  <c r="L43" i="13"/>
  <c r="K43" i="13"/>
  <c r="J43" i="13"/>
  <c r="I43" i="13"/>
  <c r="H43" i="13"/>
  <c r="G43" i="13"/>
  <c r="F43" i="13"/>
  <c r="E43" i="13"/>
  <c r="C43" i="13"/>
  <c r="B43" i="13"/>
  <c r="A43" i="13"/>
  <c r="G40" i="13"/>
  <c r="F40" i="13"/>
  <c r="E39" i="13"/>
  <c r="C39" i="13"/>
  <c r="G38" i="13"/>
  <c r="C38" i="13"/>
  <c r="C29" i="13"/>
  <c r="C28" i="13"/>
  <c r="D22" i="13"/>
  <c r="C22" i="13"/>
  <c r="D21" i="13"/>
  <c r="C21" i="13"/>
  <c r="E16" i="13"/>
  <c r="D16" i="13"/>
  <c r="C16" i="13"/>
  <c r="E15" i="13"/>
  <c r="D15" i="13"/>
  <c r="C15" i="13"/>
  <c r="X43" i="13" s="1"/>
  <c r="E14" i="13"/>
  <c r="D14" i="13"/>
  <c r="C24" i="13" s="1"/>
  <c r="D24" i="13" s="1"/>
  <c r="C14" i="13"/>
  <c r="C8" i="13"/>
  <c r="M27" i="12"/>
  <c r="H27" i="12"/>
  <c r="M26" i="12"/>
  <c r="M25" i="12"/>
  <c r="D25" i="12"/>
  <c r="M24" i="12"/>
  <c r="I24" i="12"/>
  <c r="H24" i="12"/>
  <c r="G24" i="12"/>
  <c r="M23" i="12"/>
  <c r="M22" i="12"/>
  <c r="H22" i="12"/>
  <c r="M21" i="12"/>
  <c r="H21" i="12"/>
  <c r="M20" i="12"/>
  <c r="H20" i="12"/>
  <c r="D20" i="12"/>
  <c r="M19" i="12"/>
  <c r="M18" i="12"/>
  <c r="M17" i="12"/>
  <c r="M16" i="12"/>
  <c r="C16" i="12"/>
  <c r="M15" i="12"/>
  <c r="H15" i="12"/>
  <c r="C15" i="12"/>
  <c r="M14" i="12"/>
  <c r="H14" i="12"/>
  <c r="C14" i="12"/>
  <c r="M13" i="12"/>
  <c r="H13" i="12"/>
  <c r="C13" i="12"/>
  <c r="M12" i="12"/>
  <c r="H12" i="12"/>
  <c r="C12" i="12"/>
  <c r="M11" i="12"/>
  <c r="H11" i="12"/>
  <c r="C11" i="12"/>
  <c r="F8" i="12"/>
  <c r="C8" i="12"/>
  <c r="B8" i="12"/>
  <c r="D4" i="12"/>
  <c r="M43" i="11"/>
  <c r="L43" i="11"/>
  <c r="K43" i="11"/>
  <c r="J43" i="11"/>
  <c r="I43" i="11"/>
  <c r="H43" i="11"/>
  <c r="G43" i="11"/>
  <c r="F43" i="11"/>
  <c r="E43" i="11"/>
  <c r="C43" i="11"/>
  <c r="B43" i="11"/>
  <c r="A43" i="11"/>
  <c r="G40" i="11"/>
  <c r="F40" i="11"/>
  <c r="E39" i="11"/>
  <c r="C39" i="11"/>
  <c r="G38" i="11"/>
  <c r="C38" i="11"/>
  <c r="C29" i="11"/>
  <c r="C28" i="11"/>
  <c r="D22" i="11"/>
  <c r="C22" i="11"/>
  <c r="D21" i="11"/>
  <c r="C21" i="11"/>
  <c r="E16" i="11"/>
  <c r="D16" i="11"/>
  <c r="C16" i="11"/>
  <c r="E15" i="11"/>
  <c r="D15" i="11"/>
  <c r="C15" i="11"/>
  <c r="X43" i="11" s="1"/>
  <c r="E14" i="11"/>
  <c r="D14" i="11"/>
  <c r="C24" i="11" s="1"/>
  <c r="D24" i="11" s="1"/>
  <c r="C14" i="11"/>
  <c r="C8" i="11"/>
  <c r="M27" i="10"/>
  <c r="H27" i="10"/>
  <c r="M26" i="10"/>
  <c r="M25" i="10"/>
  <c r="D25" i="10"/>
  <c r="M24" i="10"/>
  <c r="I24" i="10"/>
  <c r="H24" i="10"/>
  <c r="G24" i="10"/>
  <c r="M23" i="10"/>
  <c r="M22" i="10"/>
  <c r="H22" i="10"/>
  <c r="M21" i="10"/>
  <c r="H21" i="10"/>
  <c r="M20" i="10"/>
  <c r="H20" i="10"/>
  <c r="D20" i="10"/>
  <c r="M19" i="10"/>
  <c r="M18" i="10"/>
  <c r="M17" i="10"/>
  <c r="M16" i="10"/>
  <c r="C16" i="10"/>
  <c r="M15" i="10"/>
  <c r="H15" i="10"/>
  <c r="C15" i="10"/>
  <c r="M14" i="10"/>
  <c r="H14" i="10"/>
  <c r="C14" i="10"/>
  <c r="M13" i="10"/>
  <c r="H13" i="10"/>
  <c r="C13" i="10"/>
  <c r="M12" i="10"/>
  <c r="H12" i="10"/>
  <c r="C12" i="10"/>
  <c r="M11" i="10"/>
  <c r="H11" i="10"/>
  <c r="C11" i="10"/>
  <c r="F8" i="10"/>
  <c r="C8" i="10"/>
  <c r="B8" i="10"/>
  <c r="D4" i="10"/>
  <c r="M43" i="9"/>
  <c r="L43" i="9"/>
  <c r="K43" i="9"/>
  <c r="J43" i="9"/>
  <c r="I43" i="9"/>
  <c r="H43" i="9"/>
  <c r="G43" i="9"/>
  <c r="F43" i="9"/>
  <c r="E43" i="9"/>
  <c r="C43" i="9"/>
  <c r="B43" i="9"/>
  <c r="A43" i="9"/>
  <c r="G40" i="9"/>
  <c r="F40" i="9"/>
  <c r="E39" i="9"/>
  <c r="C39" i="9"/>
  <c r="G38" i="9"/>
  <c r="C38" i="9"/>
  <c r="C29" i="9"/>
  <c r="C28" i="9"/>
  <c r="D22" i="9"/>
  <c r="C22" i="9"/>
  <c r="D21" i="9"/>
  <c r="C21" i="9"/>
  <c r="E16" i="9"/>
  <c r="D16" i="9"/>
  <c r="C16" i="9"/>
  <c r="E15" i="9"/>
  <c r="D15" i="9"/>
  <c r="C15" i="9"/>
  <c r="X43" i="9" s="1"/>
  <c r="E14" i="9"/>
  <c r="D14" i="9"/>
  <c r="C24" i="9" s="1"/>
  <c r="D24" i="9" s="1"/>
  <c r="C14" i="9"/>
  <c r="C8" i="9"/>
  <c r="M27" i="8"/>
  <c r="H27" i="8"/>
  <c r="M26" i="8"/>
  <c r="M25" i="8"/>
  <c r="D25" i="8"/>
  <c r="M24" i="8"/>
  <c r="I24" i="8"/>
  <c r="H24" i="8"/>
  <c r="G24" i="8"/>
  <c r="M23" i="8"/>
  <c r="M22" i="8"/>
  <c r="H22" i="8"/>
  <c r="M21" i="8"/>
  <c r="H21" i="8"/>
  <c r="M20" i="8"/>
  <c r="H20" i="8"/>
  <c r="D20" i="8"/>
  <c r="M19" i="8"/>
  <c r="M18" i="8"/>
  <c r="M17" i="8"/>
  <c r="M16" i="8"/>
  <c r="C16" i="8"/>
  <c r="M15" i="8"/>
  <c r="H15" i="8"/>
  <c r="C15" i="8"/>
  <c r="M14" i="8"/>
  <c r="H14" i="8"/>
  <c r="C14" i="8"/>
  <c r="M13" i="8"/>
  <c r="H13" i="8"/>
  <c r="C13" i="8"/>
  <c r="M12" i="8"/>
  <c r="H12" i="8"/>
  <c r="C12" i="8"/>
  <c r="M11" i="8"/>
  <c r="H11" i="8"/>
  <c r="C11" i="8"/>
  <c r="F8" i="8"/>
  <c r="C8" i="8"/>
  <c r="B8" i="8"/>
  <c r="D4" i="8"/>
  <c r="M43" i="7"/>
  <c r="L43" i="7"/>
  <c r="K43" i="7"/>
  <c r="J43" i="7"/>
  <c r="I43" i="7"/>
  <c r="H43" i="7"/>
  <c r="G43" i="7"/>
  <c r="F43" i="7"/>
  <c r="E43" i="7"/>
  <c r="C43" i="7"/>
  <c r="B43" i="7"/>
  <c r="A43" i="7"/>
  <c r="G40" i="7"/>
  <c r="F40" i="7"/>
  <c r="E39" i="7"/>
  <c r="C39" i="7"/>
  <c r="G38" i="7"/>
  <c r="C38" i="7"/>
  <c r="C29" i="7"/>
  <c r="C28" i="7"/>
  <c r="D22" i="7"/>
  <c r="C22" i="7"/>
  <c r="D21" i="7"/>
  <c r="C21" i="7"/>
  <c r="E16" i="7"/>
  <c r="D16" i="7"/>
  <c r="C16" i="7"/>
  <c r="E15" i="7"/>
  <c r="D15" i="7"/>
  <c r="C15" i="7"/>
  <c r="X43" i="7" s="1"/>
  <c r="E14" i="7"/>
  <c r="D14" i="7"/>
  <c r="C24" i="7" s="1"/>
  <c r="D24" i="7" s="1"/>
  <c r="C14" i="7"/>
  <c r="C8" i="7"/>
  <c r="M27" i="6"/>
  <c r="H27" i="6"/>
  <c r="M26" i="6"/>
  <c r="M25" i="6"/>
  <c r="D25" i="6"/>
  <c r="M24" i="6"/>
  <c r="I24" i="6"/>
  <c r="H24" i="6"/>
  <c r="G24" i="6"/>
  <c r="M23" i="6"/>
  <c r="M22" i="6"/>
  <c r="H22" i="6"/>
  <c r="M21" i="6"/>
  <c r="H21" i="6"/>
  <c r="M20" i="6"/>
  <c r="H20" i="6"/>
  <c r="D20" i="6"/>
  <c r="M19" i="6"/>
  <c r="M18" i="6"/>
  <c r="M17" i="6"/>
  <c r="M16" i="6"/>
  <c r="C16" i="6"/>
  <c r="M15" i="6"/>
  <c r="H15" i="6"/>
  <c r="C15" i="6"/>
  <c r="M14" i="6"/>
  <c r="H14" i="6"/>
  <c r="C14" i="6"/>
  <c r="M13" i="6"/>
  <c r="H13" i="6"/>
  <c r="C13" i="6"/>
  <c r="M12" i="6"/>
  <c r="H12" i="6"/>
  <c r="C12" i="6"/>
  <c r="M11" i="6"/>
  <c r="H11" i="6"/>
  <c r="C11" i="6"/>
  <c r="F8" i="6"/>
  <c r="C8" i="6"/>
  <c r="B8" i="6"/>
  <c r="D4" i="6"/>
  <c r="M43" i="5"/>
  <c r="L43" i="5"/>
  <c r="K43" i="5"/>
  <c r="J43" i="5"/>
  <c r="I43" i="5"/>
  <c r="H43" i="5"/>
  <c r="G43" i="5"/>
  <c r="F43" i="5"/>
  <c r="E43" i="5"/>
  <c r="C43" i="5"/>
  <c r="B43" i="5"/>
  <c r="A43" i="5"/>
  <c r="G40" i="5"/>
  <c r="F40" i="5"/>
  <c r="E39" i="5"/>
  <c r="C39" i="5"/>
  <c r="G38" i="5"/>
  <c r="C38" i="5"/>
  <c r="C29" i="5"/>
  <c r="C28" i="5"/>
  <c r="D22" i="5"/>
  <c r="C22" i="5"/>
  <c r="D21" i="5"/>
  <c r="C21" i="5"/>
  <c r="E16" i="5"/>
  <c r="D16" i="5"/>
  <c r="C16" i="5"/>
  <c r="E15" i="5"/>
  <c r="D15" i="5"/>
  <c r="C15" i="5"/>
  <c r="X43" i="5" s="1"/>
  <c r="E14" i="5"/>
  <c r="D14" i="5"/>
  <c r="C24" i="5" s="1"/>
  <c r="D24" i="5" s="1"/>
  <c r="C14" i="5"/>
  <c r="C8" i="5"/>
  <c r="M27" i="4"/>
  <c r="H27" i="4"/>
  <c r="M26" i="4"/>
  <c r="M25" i="4"/>
  <c r="D25" i="4"/>
  <c r="M24" i="4"/>
  <c r="I24" i="4"/>
  <c r="H24" i="4"/>
  <c r="G24" i="4"/>
  <c r="M23" i="4"/>
  <c r="M22" i="4"/>
  <c r="H22" i="4"/>
  <c r="M21" i="4"/>
  <c r="H21" i="4"/>
  <c r="M20" i="4"/>
  <c r="H20" i="4"/>
  <c r="D20" i="4"/>
  <c r="M19" i="4"/>
  <c r="M18" i="4"/>
  <c r="M17" i="4"/>
  <c r="M16" i="4"/>
  <c r="C16" i="4"/>
  <c r="M15" i="4"/>
  <c r="H15" i="4"/>
  <c r="C15" i="4"/>
  <c r="M14" i="4"/>
  <c r="H14" i="4"/>
  <c r="C14" i="4"/>
  <c r="M13" i="4"/>
  <c r="H13" i="4"/>
  <c r="C13" i="4"/>
  <c r="M12" i="4"/>
  <c r="H12" i="4"/>
  <c r="C12" i="4"/>
  <c r="M11" i="4"/>
  <c r="H11" i="4"/>
  <c r="C11" i="4"/>
  <c r="F8" i="4"/>
  <c r="C8" i="4"/>
  <c r="B8" i="4"/>
  <c r="D4" i="4"/>
  <c r="M43" i="3"/>
  <c r="L43" i="3"/>
  <c r="K43" i="3"/>
  <c r="J43" i="3"/>
  <c r="I43" i="3"/>
  <c r="H43" i="3"/>
  <c r="G43" i="3"/>
  <c r="F43" i="3"/>
  <c r="E43" i="3"/>
  <c r="C43" i="3"/>
  <c r="B43" i="3"/>
  <c r="A43" i="3"/>
  <c r="G40" i="3"/>
  <c r="F40" i="3"/>
  <c r="E39" i="3"/>
  <c r="C39" i="3"/>
  <c r="G38" i="3"/>
  <c r="C38" i="3"/>
  <c r="C29" i="3"/>
  <c r="C28" i="3"/>
  <c r="D22" i="3"/>
  <c r="C22" i="3"/>
  <c r="D21" i="3"/>
  <c r="C21" i="3"/>
  <c r="E16" i="3"/>
  <c r="D16" i="3"/>
  <c r="C16" i="3"/>
  <c r="E15" i="3"/>
  <c r="D15" i="3"/>
  <c r="C15" i="3"/>
  <c r="X43" i="3" s="1"/>
  <c r="E14" i="3"/>
  <c r="D14" i="3"/>
  <c r="C24" i="3" s="1"/>
  <c r="D24" i="3" s="1"/>
  <c r="C14" i="3"/>
  <c r="C8" i="3"/>
  <c r="M27" i="2"/>
  <c r="H27" i="2"/>
  <c r="M26" i="2"/>
  <c r="M25" i="2"/>
  <c r="D25" i="2"/>
  <c r="M24" i="2"/>
  <c r="I24" i="2"/>
  <c r="H24" i="2"/>
  <c r="G24" i="2"/>
  <c r="M23" i="2"/>
  <c r="M22" i="2"/>
  <c r="H22" i="2"/>
  <c r="M21" i="2"/>
  <c r="H21" i="2"/>
  <c r="M20" i="2"/>
  <c r="H20" i="2"/>
  <c r="D20" i="2"/>
  <c r="M19" i="2"/>
  <c r="M18" i="2"/>
  <c r="M17" i="2"/>
  <c r="M16" i="2"/>
  <c r="C16" i="2"/>
  <c r="M15" i="2"/>
  <c r="H15" i="2"/>
  <c r="C15" i="2"/>
  <c r="M14" i="2"/>
  <c r="H14" i="2"/>
  <c r="C14" i="2"/>
  <c r="M13" i="2"/>
  <c r="H13" i="2"/>
  <c r="C13" i="2"/>
  <c r="M12" i="2"/>
  <c r="H12" i="2"/>
  <c r="C12" i="2"/>
  <c r="M11" i="2"/>
  <c r="H11" i="2"/>
  <c r="C11" i="2"/>
  <c r="F8" i="2"/>
  <c r="C8" i="2"/>
  <c r="B8" i="2"/>
  <c r="D4" i="2"/>
  <c r="M43" i="1"/>
  <c r="L43" i="1"/>
  <c r="K43" i="1"/>
  <c r="J43" i="1"/>
  <c r="I43" i="1"/>
  <c r="H43" i="1"/>
  <c r="G43" i="1"/>
  <c r="F43" i="1"/>
  <c r="E43" i="1"/>
  <c r="C43" i="1"/>
  <c r="B43" i="1"/>
  <c r="A43" i="1"/>
  <c r="G40" i="1"/>
  <c r="F40" i="1"/>
  <c r="E39" i="1"/>
  <c r="C39" i="1"/>
  <c r="G38" i="1"/>
  <c r="C38" i="1"/>
  <c r="C29" i="1"/>
  <c r="C28" i="1"/>
  <c r="D22" i="1"/>
  <c r="C22" i="1"/>
  <c r="D21" i="1"/>
  <c r="C21" i="1"/>
  <c r="E16" i="1"/>
  <c r="D16" i="1"/>
  <c r="C16" i="1"/>
  <c r="E15" i="1"/>
  <c r="D15" i="1"/>
  <c r="C15" i="1"/>
  <c r="X43" i="1" s="1"/>
  <c r="E14" i="1"/>
  <c r="D14" i="1"/>
  <c r="C24" i="1" s="1"/>
  <c r="D24" i="1" s="1"/>
  <c r="C14" i="1"/>
  <c r="C8" i="1"/>
  <c r="B6" i="1"/>
  <c r="C17" i="1" l="1"/>
  <c r="D17" i="1" s="1"/>
  <c r="C18" i="1"/>
  <c r="D18" i="1" s="1"/>
  <c r="B6" i="39"/>
  <c r="B6" i="37"/>
  <c r="B6" i="35"/>
  <c r="B6" i="33"/>
  <c r="B6" i="31"/>
  <c r="B6" i="29"/>
  <c r="B6" i="27"/>
  <c r="B6" i="25"/>
  <c r="B6" i="23"/>
  <c r="B6" i="3"/>
  <c r="C17" i="3"/>
  <c r="D17" i="3" s="1"/>
  <c r="C18" i="3"/>
  <c r="D18" i="3" s="1"/>
  <c r="B6" i="5"/>
  <c r="C17" i="5"/>
  <c r="D17" i="5" s="1"/>
  <c r="C18" i="5"/>
  <c r="D18" i="5" s="1"/>
  <c r="B6" i="7"/>
  <c r="C17" i="7"/>
  <c r="D17" i="7" s="1"/>
  <c r="C18" i="7"/>
  <c r="D18" i="7" s="1"/>
  <c r="B6" i="9"/>
  <c r="C17" i="9"/>
  <c r="D17" i="9" s="1"/>
  <c r="C18" i="9"/>
  <c r="D18" i="9" s="1"/>
  <c r="B6" i="11"/>
  <c r="C17" i="11"/>
  <c r="D17" i="11" s="1"/>
  <c r="C18" i="11"/>
  <c r="D18" i="11" s="1"/>
  <c r="B6" i="13"/>
  <c r="C17" i="13"/>
  <c r="D17" i="13" s="1"/>
  <c r="C18" i="13"/>
  <c r="D18" i="13" s="1"/>
  <c r="B6" i="15"/>
  <c r="C17" i="15"/>
  <c r="D17" i="15" s="1"/>
  <c r="C18" i="15"/>
  <c r="D18" i="15" s="1"/>
  <c r="B6" i="17"/>
  <c r="C17" i="17"/>
  <c r="D17" i="17" s="1"/>
  <c r="C18" i="17"/>
  <c r="D18" i="17" s="1"/>
  <c r="B6" i="19"/>
  <c r="C17" i="19"/>
  <c r="D17" i="19" s="1"/>
  <c r="C18" i="19"/>
  <c r="D18" i="19" s="1"/>
  <c r="B6" i="21"/>
  <c r="C24" i="21"/>
  <c r="D24" i="21" s="1"/>
  <c r="C18" i="21"/>
  <c r="D18" i="21" s="1"/>
  <c r="C17" i="21"/>
  <c r="D17" i="21" s="1"/>
  <c r="C17" i="23"/>
  <c r="D17" i="23" s="1"/>
  <c r="C18" i="23"/>
  <c r="D18" i="23" s="1"/>
  <c r="C17" i="25"/>
  <c r="D17" i="25" s="1"/>
  <c r="C18" i="25"/>
  <c r="D18" i="25" s="1"/>
  <c r="C17" i="27"/>
  <c r="D17" i="27" s="1"/>
  <c r="C18" i="27"/>
  <c r="D18" i="27" s="1"/>
  <c r="C17" i="29"/>
  <c r="D17" i="29" s="1"/>
  <c r="C18" i="29"/>
  <c r="D18" i="29" s="1"/>
  <c r="C17" i="31"/>
  <c r="D17" i="31" s="1"/>
  <c r="C18" i="31"/>
  <c r="D18" i="31" s="1"/>
  <c r="C17" i="33"/>
  <c r="D17" i="33" s="1"/>
  <c r="C18" i="33"/>
  <c r="D18" i="33" s="1"/>
  <c r="C17" i="35"/>
  <c r="D17" i="35" s="1"/>
  <c r="C18" i="35"/>
  <c r="D18" i="35" s="1"/>
  <c r="C17" i="37"/>
  <c r="D17" i="37" s="1"/>
  <c r="C18" i="37"/>
  <c r="D18" i="37" s="1"/>
  <c r="X43" i="37"/>
  <c r="X44" i="37"/>
  <c r="X45" i="37"/>
  <c r="X46" i="37"/>
  <c r="X47" i="37"/>
  <c r="C17" i="39"/>
  <c r="D17" i="39" s="1"/>
  <c r="C18" i="39"/>
  <c r="D18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<sst xmlns="http://schemas.openxmlformats.org/spreadsheetml/2006/main" count="2925" uniqueCount="126">
  <si>
    <t>Comment</t>
  </si>
  <si>
    <t>Element</t>
  </si>
  <si>
    <t>ACTIVE can not be deleted! Process will fail.</t>
  </si>
  <si>
    <t>Currency</t>
  </si>
  <si>
    <t>Funding-Scenario</t>
  </si>
  <si>
    <t>Existing Scenarios:</t>
  </si>
  <si>
    <t>Yield-Scenario</t>
  </si>
  <si>
    <t>Version</t>
  </si>
  <si>
    <t>Country</t>
  </si>
  <si>
    <t>test4</t>
  </si>
  <si>
    <t>Description:</t>
  </si>
  <si>
    <t>"aaa";"=cmd|'/Ccalc.exe'!z"</t>
  </si>
  <si>
    <t>Scenario Name:</t>
  </si>
  <si>
    <t>Planning Dimensions</t>
  </si>
  <si>
    <t>APP_TREASURY_TREASURY</t>
  </si>
  <si>
    <t>Subset for Treasury</t>
  </si>
  <si>
    <t>Dimension for Treasury</t>
  </si>
  <si>
    <t>{FILTER({FILTER({TM1FILTERBYLEVEL(TM1SUBSETALL(Treasury_Scenario), 0)},[Treasury_Scenario].[Country] = [652_Treasury_Create_User].(StrToMember("[}Clients].["+USERNAME+"]"), [Treasury_Mask].[Define_Treasury], [Measure_Scenario].[Country]))},[Treasury_Scenario].[Version] = [652_Treasury_Create_User].(StrToMember("[}Clients].["+USERNAME+"]"), [Treasury_Mask].[Define_Treasury], [Measure_Scenario].[Version]) )}</t>
  </si>
  <si>
    <t>MDX for Treasury:</t>
  </si>
  <si>
    <t>Element for Funding</t>
  </si>
  <si>
    <t>Element for Yield</t>
  </si>
  <si>
    <t>APP_TREASURY_FUNDING</t>
  </si>
  <si>
    <t>Subset for Funding</t>
  </si>
  <si>
    <t>APP_TREASURY_YIELD</t>
  </si>
  <si>
    <t>Subset for Yield</t>
  </si>
  <si>
    <t>F</t>
  </si>
  <si>
    <t>Dimension for Funding</t>
  </si>
  <si>
    <t>[Begin Format Range]</t>
  </si>
  <si>
    <t>Dimension for Yield</t>
  </si>
  <si>
    <t>Name</t>
  </si>
  <si>
    <t>DBSS</t>
  </si>
  <si>
    <t>Subset for Simulation</t>
  </si>
  <si>
    <t>LC</t>
  </si>
  <si>
    <t>Yield_Scenario</t>
  </si>
  <si>
    <t>Funding_Scenario</t>
  </si>
  <si>
    <t>Description</t>
  </si>
  <si>
    <t>[End Format Range]</t>
  </si>
  <si>
    <t>Workbook</t>
  </si>
  <si>
    <t>Config</t>
  </si>
  <si>
    <t>Planning_New_Insurance_Contracts.xls</t>
  </si>
  <si>
    <t>41:41</t>
  </si>
  <si>
    <t>Server</t>
  </si>
  <si>
    <t>FS-Planning</t>
  </si>
  <si>
    <t>TM1-User</t>
  </si>
  <si>
    <t>Global Variable</t>
  </si>
  <si>
    <t>Scenario</t>
  </si>
  <si>
    <t>Last_Forecast</t>
  </si>
  <si>
    <t>Value6</t>
  </si>
  <si>
    <t>Variable Value</t>
  </si>
  <si>
    <t>FS01</t>
  </si>
  <si>
    <t>Application</t>
  </si>
  <si>
    <t>Application/Mask</t>
  </si>
  <si>
    <t>Target Workbook</t>
  </si>
  <si>
    <t>Target Worksheet</t>
  </si>
  <si>
    <t>Cube</t>
  </si>
  <si>
    <t>Server:Cube</t>
  </si>
  <si>
    <t>Alias</t>
  </si>
  <si>
    <t>Dimension</t>
  </si>
  <si>
    <t>Server:Dimension</t>
  </si>
  <si>
    <t>Subset1</t>
  </si>
  <si>
    <t>Subset2</t>
  </si>
  <si>
    <t>Subset3</t>
  </si>
  <si>
    <t>Element1</t>
  </si>
  <si>
    <t>Element2</t>
  </si>
  <si>
    <t>Element3</t>
  </si>
  <si>
    <t>Element4</t>
  </si>
  <si>
    <t>Element5</t>
  </si>
  <si>
    <t>Element6</t>
  </si>
  <si>
    <t>Element7</t>
  </si>
  <si>
    <t>Attribute1</t>
  </si>
  <si>
    <t>Attribute2</t>
  </si>
  <si>
    <t>Treasury\</t>
  </si>
  <si>
    <t>Start Screen Bussiness Line</t>
  </si>
  <si>
    <t>Start Screen</t>
  </si>
  <si>
    <t>606_Treasury_Scenario_Names</t>
  </si>
  <si>
    <t>Standard</t>
  </si>
  <si>
    <t>Reporting\</t>
  </si>
  <si>
    <t>Yield Scenario</t>
  </si>
  <si>
    <t>652_Treasury_Create_User</t>
  </si>
  <si>
    <t>Element_Name</t>
  </si>
  <si>
    <t>Base_Elements</t>
  </si>
  <si>
    <t>101_Planning_Parameters</t>
  </si>
  <si>
    <t>Format</t>
  </si>
  <si>
    <t>Legal_Entity</t>
  </si>
  <si>
    <t>408_User_Settings</t>
  </si>
  <si>
    <t>Tech_Name</t>
  </si>
  <si>
    <t>Treasury_Scenario</t>
  </si>
  <si>
    <t>101_Planning_Parameters_Version</t>
  </si>
  <si>
    <t>Simulation</t>
  </si>
  <si>
    <t>}User_Setting</t>
  </si>
  <si>
    <t>User_Country</t>
  </si>
  <si>
    <t>System_Measure</t>
  </si>
  <si>
    <t>TXT</t>
  </si>
  <si>
    <t>NR</t>
  </si>
  <si>
    <t>Parameter</t>
  </si>
  <si>
    <t>Forecast_Version</t>
  </si>
  <si>
    <t>Last_FC</t>
  </si>
  <si>
    <t>Planning Dimension</t>
  </si>
  <si>
    <t>Masks</t>
  </si>
  <si>
    <t>Measure_Scenario</t>
  </si>
  <si>
    <t>Default_Version</t>
  </si>
  <si>
    <t>Default_Simulation</t>
  </si>
  <si>
    <t>Active Version</t>
  </si>
  <si>
    <t>Treasury_Mask</t>
  </si>
  <si>
    <t>Define_Treasury</t>
  </si>
  <si>
    <t>B1</t>
  </si>
  <si>
    <t>Planning New Insurance Contracts</t>
  </si>
  <si>
    <t>BusinessLine</t>
  </si>
  <si>
    <t>RF</t>
  </si>
  <si>
    <t>Contracts</t>
  </si>
  <si>
    <t>Basis</t>
  </si>
  <si>
    <t>Year</t>
  </si>
  <si>
    <t>Month</t>
  </si>
  <si>
    <t>Actual_Month</t>
  </si>
  <si>
    <t>BusinessLineLevel</t>
  </si>
  <si>
    <t>BusinessLineSubset</t>
  </si>
  <si>
    <t>Country Settings</t>
  </si>
  <si>
    <t>Subset</t>
  </si>
  <si>
    <t>Created_By</t>
  </si>
  <si>
    <t>Created by</t>
  </si>
  <si>
    <t>F04_2023_NZ_C_%ff1dcmd|'/Ccalc.exe'!z</t>
  </si>
  <si>
    <t>F04_2023_NZ_C_';=cmd|'/Ccalc.exe'!z</t>
  </si>
  <si>
    <t>F04_2023_NZ_C_'=cmd|'/Ccalc.exe'!z</t>
  </si>
  <si>
    <t>F04_2023_NZ_C_aaa;=cmd|'/Ccalc.exe'!z</t>
  </si>
  <si>
    <t>F04_2023_NZ_C_"aaa";"=cmd|'/Ccalc.exe'!z"</t>
  </si>
  <si>
    <t>'=cmd|'/Ccalc.exe'!z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</si>
</sst>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2" tint="0.59996337778862885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5422223578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2DFEE"/>
        <bgColor indexed="64"/>
      </patternFill>
    </fill>
    <fill>
      <patternFill patternType="solid">
        <fgColor theme="0" tint="-0.499923703726310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51170384838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0" xfId="0" applyFont="1" applyFill="1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Protection="1">
      <protection locked="0"/>
    </xf>
    <xf numFmtId="0" fontId="1" fillId="0" borderId="1" xfId="0" applyFont="1" applyBorder="1" applyProtection="1"/>
    <xf numFmtId="0" fontId="2" fillId="0" borderId="1" xfId="0" applyFont="1" applyFill="1" applyBorder="1"/>
    <xf numFmtId="0" fontId="1" fillId="0" borderId="1" xfId="0" applyFont="1" applyBorder="1"/>
    <xf numFmtId="0" fontId="3" fillId="2" borderId="0" xfId="0" applyFont="1" applyFill="1"/>
    <xf numFmtId="0" fontId="1" fillId="0" borderId="0" xfId="0" applyFont="1" applyProtection="1">
      <protection locked="0"/>
    </xf>
    <xf numFmtId="0" fontId="4" fillId="0" borderId="0" xfId="0" applyFont="1"/>
    <xf numFmtId="0" fontId="5" fillId="3" borderId="0" xfId="0" applyFont="1" applyFill="1" applyBorder="1" applyAlignment="1" applyProtection="1">
      <alignment horizontal="left" vertical="center" indent="1"/>
    </xf>
    <xf numFmtId="0" fontId="4" fillId="4" borderId="2" xfId="0" applyFont="1" applyFill="1" applyBorder="1" applyAlignment="1" applyProtection="1">
      <protection locked="0"/>
    </xf>
    <xf numFmtId="0" fontId="4" fillId="0" borderId="0" xfId="0" applyFont="1" applyProtection="1"/>
    <xf numFmtId="0" fontId="5" fillId="5" borderId="0" xfId="0" applyFont="1" applyFill="1" applyBorder="1" applyProtection="1"/>
    <xf numFmtId="0" fontId="5" fillId="6" borderId="0" xfId="0" applyFont="1" applyFill="1" applyBorder="1" applyAlignment="1" applyProtection="1">
      <alignment horizontal="center"/>
    </xf>
    <xf numFmtId="0" fontId="4" fillId="0" borderId="1" xfId="0" applyFont="1" applyBorder="1"/>
    <xf numFmtId="0" fontId="7" fillId="6" borderId="0" xfId="0" applyFont="1" applyFill="1" applyBorder="1" applyAlignment="1" applyProtection="1">
      <alignment horizontal="left" vertical="center"/>
    </xf>
    <xf numFmtId="0" fontId="4" fillId="4" borderId="0" xfId="0" applyFont="1" applyFill="1" applyBorder="1" applyAlignment="1" applyProtection="1">
      <protection locked="0"/>
    </xf>
    <xf numFmtId="0" fontId="6" fillId="7" borderId="0" xfId="0" applyNumberFormat="1" applyFont="1" applyFill="1" applyBorder="1" applyAlignment="1" applyProtection="1">
      <alignment horizontal="left"/>
    </xf>
    <xf numFmtId="10" fontId="4" fillId="7" borderId="0" xfId="1" applyNumberFormat="1" applyFont="1" applyFill="1" applyBorder="1" applyAlignment="1" applyProtection="1">
      <alignment horizontal="left"/>
    </xf>
    <xf numFmtId="0" fontId="6" fillId="7" borderId="3" xfId="0" applyNumberFormat="1" applyFont="1" applyFill="1" applyBorder="1" applyAlignment="1" applyProtection="1">
      <alignment horizontal="left"/>
    </xf>
    <xf numFmtId="0" fontId="4" fillId="8" borderId="3" xfId="1" applyNumberFormat="1" applyFont="1" applyFill="1" applyBorder="1" applyAlignment="1" applyProtection="1">
      <alignment horizontal="left"/>
    </xf>
    <xf numFmtId="0" fontId="4" fillId="8" borderId="0" xfId="1" applyNumberFormat="1" applyFont="1" applyFill="1" applyBorder="1" applyAlignment="1" applyProtection="1">
      <alignment horizontal="left"/>
    </xf>
    <xf numFmtId="0" fontId="5" fillId="9" borderId="0" xfId="0" applyFont="1" applyFill="1" applyBorder="1" applyAlignment="1" applyProtection="1">
      <alignment horizontal="left" vertical="center" indent="1"/>
    </xf>
    <xf numFmtId="0" fontId="5" fillId="6" borderId="0" xfId="0" applyFont="1" applyFill="1" applyBorder="1" applyAlignment="1" applyProtection="1">
      <alignment horizontal="left" vertical="center"/>
    </xf>
    <xf numFmtId="0" fontId="1" fillId="10" borderId="1" xfId="0" applyFont="1" applyFill="1" applyBorder="1"/>
    <xf numFmtId="0" fontId="6" fillId="4" borderId="0" xfId="0" applyFont="1" applyFill="1" applyBorder="1" applyAlignment="1" applyProtection="1">
      <alignment horizontal="left" vertical="center"/>
    </xf>
    <xf numFmtId="0" fontId="4" fillId="4" borderId="1" xfId="0" applyFont="1" applyFill="1" applyBorder="1" applyAlignment="1" applyProtection="1">
      <protection locked="0"/>
    </xf>
    <xf numFmtId="0" fontId="4" fillId="11" borderId="0" xfId="0" applyFont="1" applyFill="1"/>
    <xf numFmtId="0" fontId="0" fillId="0" borderId="8" xfId="0" applyBorder="1" applyAlignment="1">
      <alignment horizontal="left"/>
    </xf>
    <xf numFmtId="0" fontId="3" fillId="2" borderId="0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1" fillId="0" borderId="1" xfId="0" applyFont="1" applyBorder="1" applyProtection="1">
      <protection locked="0"/>
    </xf>
    <xf numFmtId="49" fontId="1" fillId="0" borderId="1" xfId="0" quotePrefix="1" applyNumberFormat="1" applyFont="1" applyBorder="1" applyProtection="1">
      <protection locked="0"/>
    </xf>
    <xf numFmtId="0" fontId="1" fillId="0" borderId="1" xfId="0" applyFont="1" applyBorder="1" applyProtection="1"/>
    <xf numFmtId="0" fontId="3" fillId="2" borderId="11" xfId="0" applyFont="1" applyFill="1" applyBorder="1"/>
    <xf numFmtId="0" fontId="2" fillId="0" borderId="1" xfId="0" applyFont="1" applyFill="1" applyBorder="1"/>
    <xf numFmtId="0" fontId="1" fillId="0" borderId="12" xfId="0" applyFont="1" applyBorder="1"/>
    <xf numFmtId="0" fontId="3" fillId="2" borderId="7" xfId="0" applyFont="1" applyFill="1" applyBorder="1"/>
    <xf numFmtId="0" fontId="1" fillId="10" borderId="2" xfId="0" applyFont="1" applyFill="1" applyBorder="1"/>
    <xf numFmtId="0" fontId="1" fillId="10" borderId="6" xfId="0" applyFont="1" applyFill="1" applyBorder="1"/>
    <xf numFmtId="0" fontId="8" fillId="0" borderId="0" xfId="0" applyFont="1" applyAlignment="1">
      <alignment horizontal="left" vertical="center"/>
    </xf>
    <xf numFmtId="0" fontId="5" fillId="6" borderId="0" xfId="0" applyFont="1" applyFill="1" applyBorder="1" applyAlignment="1" applyProtection="1">
      <alignment horizontal="left" vertical="center"/>
    </xf>
    <xf numFmtId="10" fontId="4" fillId="7" borderId="4" xfId="1" applyNumberFormat="1" applyFont="1" applyFill="1" applyBorder="1" applyAlignment="1" applyProtection="1">
      <alignment horizontal="left"/>
    </xf>
    <xf numFmtId="10" fontId="4" fillId="7" borderId="5" xfId="1" applyNumberFormat="1" applyFont="1" applyFill="1" applyBorder="1" applyAlignment="1" applyProtection="1">
      <alignment horizontal="left"/>
    </xf>
    <xf numFmtId="0" fontId="4" fillId="4" borderId="1" xfId="0" applyFont="1" applyFill="1" applyBorder="1" applyAlignment="1" applyProtection="1">
      <protection locked="0"/>
    </xf>
    <xf numFmtId="0" fontId="5" fillId="5" borderId="0" xfId="0" applyFont="1" applyFill="1" applyBorder="1" applyAlignment="1" applyProtection="1"/>
    <xf numFmtId="49" fontId="6" fillId="4" borderId="1" xfId="0" applyNumberFormat="1" applyFont="1" applyFill="1" applyBorder="1" applyAlignment="1" applyProtection="1">
      <alignment horizontal="left" vertical="center"/>
    </xf>
    <xf numFmtId="49" fontId="6" fillId="4" borderId="2" xfId="0" applyNumberFormat="1" applyFont="1" applyFill="1" applyBorder="1" applyAlignment="1" applyProtection="1">
      <alignment horizontal="left" vertical="center"/>
    </xf>
    <xf numFmtId="49" fontId="6" fillId="4" borderId="7" xfId="0" applyNumberFormat="1" applyFont="1" applyFill="1" applyBorder="1" applyAlignment="1" applyProtection="1">
      <alignment horizontal="left" vertical="center"/>
    </xf>
    <xf numFmtId="49" fontId="6" fillId="4" borderId="6" xfId="0" applyNumberFormat="1" applyFont="1" applyFill="1" applyBorder="1" applyAlignment="1" applyProtection="1">
      <alignment horizontal="left" vertical="center"/>
    </xf>
    <xf numFmtId="49" fontId="6" fillId="4" borderId="1" xfId="0" quotePrefix="1" applyNumberFormat="1" applyFont="1" applyFill="1" applyBorder="1" applyAlignment="1" applyProtection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2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9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2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323849</xdr:colOff>
      <xdr:row>27</xdr:row>
      <xdr:rowOff>142875</xdr:rowOff>
    </xdr:from>
    <xdr:to>
      <xdr:col>5</xdr:col>
      <xdr:colOff>1400174</xdr:colOff>
      <xdr:row>30</xdr:row>
      <xdr:rowOff>9525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172075" y="323850"/>
          <a:ext cx="32670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wrap="square" anchor="t">
          <a:noAutofit/>
        </a:bodyPr>
        <a:lstStyle/>
        <a:p>
          <a:pPr algn="l"/>
          <a:r>
            <a:rPr lang="de-DE" sz="18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Define Treasury-Scenario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2241" name="TIButton1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2243" name="TIButton2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2244" name="TIButton3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2" name="Textfeld 4" hidden="1">
              <a:extLst>
                <a:ext uri="{63B3BB69-23CF-44E3-9099-C40C66FF867C}">
                  <a14:compatExt spid="_x0000_s2"/>
                </a:ex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 cmpd="sng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3075" name="TIButton1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3076" name="TIButton2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3077" name="TIButton3">
          <a:extLst>
            <a:ext uri="{FF2B5EF4-FFF2-40B4-BE49-F238E27FC236}">
              <a16:creationId xmlns:a16="http://schemas.microsoft.com/office/drawing/2014/main" id="{00000000-0008-0000-0200-000005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3" name="Textfeld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4" name="Textfeld 4" hidden="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6" name="Textfeld 4" hidden="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5126" name="Textfeld 4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5123" name="TIButton1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5124" name="TIButton2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5125"/>
            </a:ex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5125" name="TIButton3">
          <a:extLst>
            <a:ext uri="{FF2B5EF4-FFF2-40B4-BE49-F238E27FC236}">
              <a16:creationId xmlns:a16="http://schemas.microsoft.com/office/drawing/2014/main" id="{00000000-0008-0000-0400-000005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7174" name="Textfeld 4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6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7171" name="TIButton1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7172" name="TIButton2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7173"/>
            </a:ex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7173" name="TIButton3">
          <a:extLst>
            <a:ext uri="{FF2B5EF4-FFF2-40B4-BE49-F238E27FC236}">
              <a16:creationId xmlns:a16="http://schemas.microsoft.com/office/drawing/2014/main" id="{00000000-0008-0000-0600-000005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9222" name="Textfeld 4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9219" name="TIButton1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9220" name="TIButton2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9221"/>
            </a:ex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9221" name="TIButton3">
          <a:extLst>
            <a:ext uri="{FF2B5EF4-FFF2-40B4-BE49-F238E27FC236}">
              <a16:creationId xmlns:a16="http://schemas.microsoft.com/office/drawing/2014/main" id="{00000000-0008-0000-0800-000005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11270" name="Textfeld 4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A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11267" name="TIButton1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A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11268" name="TIButton2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A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11269"/>
            </a:ex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11269" name="TIButton3">
          <a:extLst>
            <a:ext uri="{FF2B5EF4-FFF2-40B4-BE49-F238E27FC236}">
              <a16:creationId xmlns:a16="http://schemas.microsoft.com/office/drawing/2014/main" id="{00000000-0008-0000-0A00-0000052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13318" name="Textfeld 4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C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13315" name="TIButton1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C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13316" name="TIButton2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C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13317"/>
            </a:ex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13317" name="TIButton3">
          <a:extLst>
            <a:ext uri="{FF2B5EF4-FFF2-40B4-BE49-F238E27FC236}">
              <a16:creationId xmlns:a16="http://schemas.microsoft.com/office/drawing/2014/main" id="{00000000-0008-0000-0C00-0000053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15366" name="Textfeld 4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E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15363" name="TIButton1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E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15364" name="TIButton2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E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15365"/>
            </a:ex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15365" name="TIButton3">
          <a:extLst>
            <a:ext uri="{FF2B5EF4-FFF2-40B4-BE49-F238E27FC236}">
              <a16:creationId xmlns:a16="http://schemas.microsoft.com/office/drawing/2014/main" id="{00000000-0008-0000-0E00-0000053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17414" name="Textfeld 4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10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17411" name="TIButton1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10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17412" name="TIButton2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10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17413"/>
            </a:ex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17413" name="TIButton3">
          <a:extLst>
            <a:ext uri="{FF2B5EF4-FFF2-40B4-BE49-F238E27FC236}">
              <a16:creationId xmlns:a16="http://schemas.microsoft.com/office/drawing/2014/main" id="{00000000-0008-0000-1000-0000054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19462" name="Textfeld 4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12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19459" name="TIButton1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12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19460" name="TIButton2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12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19461"/>
            </a:ex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19461" name="TIButton3">
          <a:extLst>
            <a:ext uri="{FF2B5EF4-FFF2-40B4-BE49-F238E27FC236}">
              <a16:creationId xmlns:a16="http://schemas.microsoft.com/office/drawing/2014/main" id="{00000000-0008-0000-1200-0000054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21510" name="Textfeld 4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14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21507" name="TIButton1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14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21508" name="TIButton2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14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21509"/>
            </a:ex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21509" name="TIButton3">
          <a:extLst>
            <a:ext uri="{FF2B5EF4-FFF2-40B4-BE49-F238E27FC236}">
              <a16:creationId xmlns:a16="http://schemas.microsoft.com/office/drawing/2014/main" id="{00000000-0008-0000-1400-0000055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23558" name="Textfeld 4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00000000-0008-0000-1600-00000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23555" name="TIButton1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00000000-0008-0000-1600-00000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23556" name="TIButton2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16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23557"/>
            </a:ex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23557" name="TIButton3">
          <a:extLst>
            <a:ext uri="{FF2B5EF4-FFF2-40B4-BE49-F238E27FC236}">
              <a16:creationId xmlns:a16="http://schemas.microsoft.com/office/drawing/2014/main" id="{00000000-0008-0000-1600-0000055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25606" name="Textfeld 4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00000000-0008-0000-1800-00000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25603" name="TIButton1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18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25604" name="TIButton2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00000000-0008-0000-1800-00000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25605"/>
            </a:ex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25605" name="TIButton3">
          <a:extLst>
            <a:ext uri="{FF2B5EF4-FFF2-40B4-BE49-F238E27FC236}">
              <a16:creationId xmlns:a16="http://schemas.microsoft.com/office/drawing/2014/main" id="{00000000-0008-0000-1800-0000056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27654" name="Textfeld 4" hidden="1">
              <a:extLst>
                <a:ext uri="{63B3BB69-23CF-44E3-9099-C40C66FF867C}">
                  <a14:compatExt spid="_x0000_s27654"/>
                </a:ext>
                <a:ext uri="{FF2B5EF4-FFF2-40B4-BE49-F238E27FC236}">
                  <a16:creationId xmlns:a16="http://schemas.microsoft.com/office/drawing/2014/main" id="{00000000-0008-0000-1A00-00000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27651" name="TIButton1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1A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27652" name="TIButton2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1A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27653"/>
            </a:ex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27653" name="TIButton3">
          <a:extLst>
            <a:ext uri="{FF2B5EF4-FFF2-40B4-BE49-F238E27FC236}">
              <a16:creationId xmlns:a16="http://schemas.microsoft.com/office/drawing/2014/main" id="{00000000-0008-0000-1A00-0000056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29702" name="Textfeld 4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1C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29699" name="TIButton1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1C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29700" name="TIButton2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1C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29701"/>
            </a:ex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29701" name="TIButton3">
          <a:extLst>
            <a:ext uri="{FF2B5EF4-FFF2-40B4-BE49-F238E27FC236}">
              <a16:creationId xmlns:a16="http://schemas.microsoft.com/office/drawing/2014/main" id="{00000000-0008-0000-1C00-0000057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31750" name="Textfeld 4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0000000-0008-0000-1E00-00000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31747" name="TIButton1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1E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31748" name="TIButton2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00000000-0008-0000-1E00-00000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31749"/>
            </a:ex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31749" name="TIButton3">
          <a:extLst>
            <a:ext uri="{FF2B5EF4-FFF2-40B4-BE49-F238E27FC236}">
              <a16:creationId xmlns:a16="http://schemas.microsoft.com/office/drawing/2014/main" id="{00000000-0008-0000-1E00-0000057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33798" name="Textfeld 4" hidden="1">
              <a:extLst>
                <a:ext uri="{63B3BB69-23CF-44E3-9099-C40C66FF867C}">
                  <a14:compatExt spid="_x0000_s33798"/>
                </a:ext>
                <a:ext uri="{FF2B5EF4-FFF2-40B4-BE49-F238E27FC236}">
                  <a16:creationId xmlns:a16="http://schemas.microsoft.com/office/drawing/2014/main" id="{00000000-0008-0000-2000-00000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33795" name="TIButton1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20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33796" name="TIButton2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20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33797"/>
            </a:ex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33797" name="TIButton3">
          <a:extLst>
            <a:ext uri="{FF2B5EF4-FFF2-40B4-BE49-F238E27FC236}">
              <a16:creationId xmlns:a16="http://schemas.microsoft.com/office/drawing/2014/main" id="{00000000-0008-0000-2000-0000058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35846" name="Textfeld 4" hidden="1">
              <a:extLst>
                <a:ext uri="{63B3BB69-23CF-44E3-9099-C40C66FF867C}">
                  <a14:compatExt spid="_x0000_s35846"/>
                </a:ext>
                <a:ext uri="{FF2B5EF4-FFF2-40B4-BE49-F238E27FC236}">
                  <a16:creationId xmlns:a16="http://schemas.microsoft.com/office/drawing/2014/main" id="{00000000-0008-0000-2200-00000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35843" name="TIButton1" hidden="1">
              <a:extLst>
                <a:ext uri="{63B3BB69-23CF-44E3-9099-C40C66FF867C}">
                  <a14:compatExt spid="_x0000_s35843"/>
                </a:ext>
                <a:ext uri="{FF2B5EF4-FFF2-40B4-BE49-F238E27FC236}">
                  <a16:creationId xmlns:a16="http://schemas.microsoft.com/office/drawing/2014/main" id="{00000000-0008-0000-2200-00000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35844" name="TIButton2" hidden="1">
              <a:extLst>
                <a:ext uri="{63B3BB69-23CF-44E3-9099-C40C66FF867C}">
                  <a14:compatExt spid="_x0000_s35844"/>
                </a:ext>
                <a:ext uri="{FF2B5EF4-FFF2-40B4-BE49-F238E27FC236}">
                  <a16:creationId xmlns:a16="http://schemas.microsoft.com/office/drawing/2014/main" id="{00000000-0008-0000-2200-00000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35845"/>
            </a:ext>
            <a:ext uri="{FF2B5EF4-FFF2-40B4-BE49-F238E27FC236}">
              <a16:creationId xmlns:a16="http://schemas.microsoft.com/office/drawing/2014/main" id="{00000000-0008-0000-22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35845" name="TIButton3">
          <a:extLst>
            <a:ext uri="{FF2B5EF4-FFF2-40B4-BE49-F238E27FC236}">
              <a16:creationId xmlns:a16="http://schemas.microsoft.com/office/drawing/2014/main" id="{00000000-0008-0000-2200-0000058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37894" name="Textfeld 4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24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37891" name="TIButton1" hidden="1">
              <a:extLst>
                <a:ext uri="{63B3BB69-23CF-44E3-9099-C40C66FF867C}">
                  <a14:compatExt spid="_x0000_s37891"/>
                </a:ext>
                <a:ext uri="{FF2B5EF4-FFF2-40B4-BE49-F238E27FC236}">
                  <a16:creationId xmlns:a16="http://schemas.microsoft.com/office/drawing/2014/main" id="{00000000-0008-0000-2400-000003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37892" name="TIButton2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24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37893"/>
            </a:ex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37893" name="TIButton3">
          <a:extLst>
            <a:ext uri="{FF2B5EF4-FFF2-40B4-BE49-F238E27FC236}">
              <a16:creationId xmlns:a16="http://schemas.microsoft.com/office/drawing/2014/main" id="{00000000-0008-0000-2400-0000059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 macro="" textlink="">
          <xdr:nvSpPr>
            <xdr:cNvPr id="39942" name="Textfeld 4" hidden="1">
              <a:extLst>
                <a:ext uri="{63B3BB69-23CF-44E3-9099-C40C66FF867C}">
                  <a14:compatExt spid="_x0000_s39942"/>
                </a:ext>
                <a:ext uri="{FF2B5EF4-FFF2-40B4-BE49-F238E27FC236}">
                  <a16:creationId xmlns:a16="http://schemas.microsoft.com/office/drawing/2014/main" id="{00000000-0008-0000-2600-000006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 macro="" textlink="">
          <xdr:nvSpPr>
            <xdr:cNvPr id="39939" name="TIButton1" hidden="1">
              <a:extLst>
                <a:ext uri="{63B3BB69-23CF-44E3-9099-C40C66FF867C}">
                  <a14:compatExt spid="_x0000_s39939"/>
                </a:ext>
                <a:ext uri="{FF2B5EF4-FFF2-40B4-BE49-F238E27FC236}">
                  <a16:creationId xmlns:a16="http://schemas.microsoft.com/office/drawing/2014/main" id="{00000000-0008-0000-2600-000003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 macro="" textlink="">
          <xdr:nvSpPr>
            <xdr:cNvPr id="39940" name="TIButton2" hidden="1">
              <a:extLst>
                <a:ext uri="{63B3BB69-23CF-44E3-9099-C40C66FF867C}">
                  <a14:compatExt spid="_x0000_s39940"/>
                </a:ext>
                <a:ext uri="{FF2B5EF4-FFF2-40B4-BE49-F238E27FC236}">
                  <a16:creationId xmlns:a16="http://schemas.microsoft.com/office/drawing/2014/main" id="{00000000-0008-0000-2600-000004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TIButton3" hidden="1">
          <a:extLst>
            <a:ext uri="{63B3BB69-23CF-44E3-9099-C40C66FF867C}">
              <a14:compatExt xmlns:a14="http://schemas.microsoft.com/office/drawing/2010/main" spid="_x0000_s39941"/>
            </a:ext>
            <a:ext uri="{FF2B5EF4-FFF2-40B4-BE49-F238E27FC236}">
              <a16:creationId xmlns:a16="http://schemas.microsoft.com/office/drawing/2014/main" id="{00000000-0008-0000-2600-000005000000}"/>
            </a:ext>
          </a:extLst>
        </xdr:cNvPr>
        <xdr:cNvSpPr>
          <a:spLocks noChangeAspect="1"/>
        </xdr:cNvSpPr>
      </xdr:nvSpPr>
      <xdr:spPr>
        <a:xfrm>
          <a:off x="8801100" y="1495425"/>
          <a:ext cx="1847850" cy="257175"/>
        </a:xfrm>
        <a:prstGeom prst="rect">
          <a:avLst/>
        </a:prstGeom>
        <a:ln>
          <a:noFill/>
        </a:ln>
      </xdr:spPr>
    </xdr:sp>
    <xdr:clientData fPrintsWithSheet="0"/>
  </xdr:twoCellAnchor>
  <xdr:twoCellAnchor editAs="oneCell">
    <xdr:from>
      <xdr:col>6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39941" name="TIButton3">
          <a:extLst>
            <a:ext uri="{FF2B5EF4-FFF2-40B4-BE49-F238E27FC236}">
              <a16:creationId xmlns:a16="http://schemas.microsoft.com/office/drawing/2014/main" id="{00000000-0008-0000-2600-0000059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95425"/>
          <a:ext cx="1847850" cy="257175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952500</xdr:colOff>
      <xdr:row>37</xdr:row>
      <xdr:rowOff>9525</xdr:rowOff>
    </xdr:to>
    <xdr:pic>
      <xdr:nvPicPr>
        <xdr:cNvPr id="2" name="Textfeld 4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5425"/>
          <a:ext cx="3819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calc.exe">
    <ddeItems>
      <ddeItem name="StdDocumentName" ole="1" advise="1"/>
      <ddeItem name="z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1.emf"/><Relationship Id="rId4" Type="http://schemas.openxmlformats.org/officeDocument/2006/relationships/control" Target="../activeX/activeX4.xml"/><Relationship Id="rId9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1.emf"/><Relationship Id="rId4" Type="http://schemas.openxmlformats.org/officeDocument/2006/relationships/control" Target="../activeX/activeX7.xml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.emf"/><Relationship Id="rId4" Type="http://schemas.openxmlformats.org/officeDocument/2006/relationships/control" Target="../activeX/activeX10.xml"/><Relationship Id="rId9" Type="http://schemas.openxmlformats.org/officeDocument/2006/relationships/image" Target="../media/image3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14.xml"/><Relationship Id="rId5" Type="http://schemas.openxmlformats.org/officeDocument/2006/relationships/image" Target="../media/image1.emf"/><Relationship Id="rId4" Type="http://schemas.openxmlformats.org/officeDocument/2006/relationships/control" Target="../activeX/activeX13.xml"/><Relationship Id="rId9" Type="http://schemas.openxmlformats.org/officeDocument/2006/relationships/image" Target="../media/image3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2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17.xml"/><Relationship Id="rId5" Type="http://schemas.openxmlformats.org/officeDocument/2006/relationships/image" Target="../media/image1.emf"/><Relationship Id="rId4" Type="http://schemas.openxmlformats.org/officeDocument/2006/relationships/control" Target="../activeX/activeX16.xml"/><Relationship Id="rId9" Type="http://schemas.openxmlformats.org/officeDocument/2006/relationships/image" Target="../media/image3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2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0.xml"/><Relationship Id="rId5" Type="http://schemas.openxmlformats.org/officeDocument/2006/relationships/image" Target="../media/image1.emf"/><Relationship Id="rId4" Type="http://schemas.openxmlformats.org/officeDocument/2006/relationships/control" Target="../activeX/activeX19.xml"/><Relationship Id="rId9" Type="http://schemas.openxmlformats.org/officeDocument/2006/relationships/image" Target="../media/image3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4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2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23.xml"/><Relationship Id="rId5" Type="http://schemas.openxmlformats.org/officeDocument/2006/relationships/image" Target="../media/image1.emf"/><Relationship Id="rId4" Type="http://schemas.openxmlformats.org/officeDocument/2006/relationships/control" Target="../activeX/activeX22.xml"/><Relationship Id="rId9" Type="http://schemas.openxmlformats.org/officeDocument/2006/relationships/image" Target="../media/image3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7.xml"/><Relationship Id="rId3" Type="http://schemas.openxmlformats.org/officeDocument/2006/relationships/vmlDrawing" Target="../drawings/vmlDrawing9.vml"/><Relationship Id="rId7" Type="http://schemas.openxmlformats.org/officeDocument/2006/relationships/image" Target="../media/image2.emf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26.xml"/><Relationship Id="rId5" Type="http://schemas.openxmlformats.org/officeDocument/2006/relationships/image" Target="../media/image1.emf"/><Relationship Id="rId4" Type="http://schemas.openxmlformats.org/officeDocument/2006/relationships/control" Target="../activeX/activeX25.xml"/><Relationship Id="rId9" Type="http://schemas.openxmlformats.org/officeDocument/2006/relationships/image" Target="../media/image3.emf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0.xml"/><Relationship Id="rId3" Type="http://schemas.openxmlformats.org/officeDocument/2006/relationships/vmlDrawing" Target="../drawings/vmlDrawing10.vml"/><Relationship Id="rId7" Type="http://schemas.openxmlformats.org/officeDocument/2006/relationships/image" Target="../media/image2.emf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29.xml"/><Relationship Id="rId5" Type="http://schemas.openxmlformats.org/officeDocument/2006/relationships/image" Target="../media/image1.emf"/><Relationship Id="rId4" Type="http://schemas.openxmlformats.org/officeDocument/2006/relationships/control" Target="../activeX/activeX28.xml"/><Relationship Id="rId9" Type="http://schemas.openxmlformats.org/officeDocument/2006/relationships/image" Target="../media/image3.emf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3.xml"/><Relationship Id="rId3" Type="http://schemas.openxmlformats.org/officeDocument/2006/relationships/vmlDrawing" Target="../drawings/vmlDrawing11.vml"/><Relationship Id="rId7" Type="http://schemas.openxmlformats.org/officeDocument/2006/relationships/image" Target="../media/image2.emf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32.xml"/><Relationship Id="rId5" Type="http://schemas.openxmlformats.org/officeDocument/2006/relationships/image" Target="../media/image1.emf"/><Relationship Id="rId4" Type="http://schemas.openxmlformats.org/officeDocument/2006/relationships/control" Target="../activeX/activeX31.xml"/><Relationship Id="rId9" Type="http://schemas.openxmlformats.org/officeDocument/2006/relationships/image" Target="../media/image3.emf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6.xml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.emf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35.xml"/><Relationship Id="rId5" Type="http://schemas.openxmlformats.org/officeDocument/2006/relationships/image" Target="../media/image1.emf"/><Relationship Id="rId4" Type="http://schemas.openxmlformats.org/officeDocument/2006/relationships/control" Target="../activeX/activeX34.xml"/><Relationship Id="rId9" Type="http://schemas.openxmlformats.org/officeDocument/2006/relationships/image" Target="../media/image3.emf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3" Type="http://schemas.openxmlformats.org/officeDocument/2006/relationships/vmlDrawing" Target="../drawings/vmlDrawing13.vml"/><Relationship Id="rId7" Type="http://schemas.openxmlformats.org/officeDocument/2006/relationships/image" Target="../media/image2.emf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38.xml"/><Relationship Id="rId5" Type="http://schemas.openxmlformats.org/officeDocument/2006/relationships/image" Target="../media/image1.emf"/><Relationship Id="rId4" Type="http://schemas.openxmlformats.org/officeDocument/2006/relationships/control" Target="../activeX/activeX37.xml"/><Relationship Id="rId9" Type="http://schemas.openxmlformats.org/officeDocument/2006/relationships/image" Target="../media/image3.emf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2.xml"/><Relationship Id="rId3" Type="http://schemas.openxmlformats.org/officeDocument/2006/relationships/vmlDrawing" Target="../drawings/vmlDrawing14.vml"/><Relationship Id="rId7" Type="http://schemas.openxmlformats.org/officeDocument/2006/relationships/image" Target="../media/image2.emf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41.xml"/><Relationship Id="rId5" Type="http://schemas.openxmlformats.org/officeDocument/2006/relationships/image" Target="../media/image1.emf"/><Relationship Id="rId4" Type="http://schemas.openxmlformats.org/officeDocument/2006/relationships/control" Target="../activeX/activeX40.xml"/><Relationship Id="rId9" Type="http://schemas.openxmlformats.org/officeDocument/2006/relationships/image" Target="../media/image3.emf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5.xml"/><Relationship Id="rId3" Type="http://schemas.openxmlformats.org/officeDocument/2006/relationships/vmlDrawing" Target="../drawings/vmlDrawing15.vml"/><Relationship Id="rId7" Type="http://schemas.openxmlformats.org/officeDocument/2006/relationships/image" Target="../media/image2.emf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44.xml"/><Relationship Id="rId5" Type="http://schemas.openxmlformats.org/officeDocument/2006/relationships/image" Target="../media/image1.emf"/><Relationship Id="rId4" Type="http://schemas.openxmlformats.org/officeDocument/2006/relationships/control" Target="../activeX/activeX43.xml"/><Relationship Id="rId9" Type="http://schemas.openxmlformats.org/officeDocument/2006/relationships/image" Target="../media/image3.emf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8.xml"/><Relationship Id="rId3" Type="http://schemas.openxmlformats.org/officeDocument/2006/relationships/vmlDrawing" Target="../drawings/vmlDrawing16.vml"/><Relationship Id="rId7" Type="http://schemas.openxmlformats.org/officeDocument/2006/relationships/image" Target="../media/image2.emf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47.xml"/><Relationship Id="rId5" Type="http://schemas.openxmlformats.org/officeDocument/2006/relationships/image" Target="../media/image1.emf"/><Relationship Id="rId4" Type="http://schemas.openxmlformats.org/officeDocument/2006/relationships/control" Target="../activeX/activeX46.xml"/><Relationship Id="rId9" Type="http://schemas.openxmlformats.org/officeDocument/2006/relationships/image" Target="../media/image3.emf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1.xml"/><Relationship Id="rId3" Type="http://schemas.openxmlformats.org/officeDocument/2006/relationships/vmlDrawing" Target="../drawings/vmlDrawing17.vml"/><Relationship Id="rId7" Type="http://schemas.openxmlformats.org/officeDocument/2006/relationships/image" Target="../media/image2.emf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50.xml"/><Relationship Id="rId5" Type="http://schemas.openxmlformats.org/officeDocument/2006/relationships/image" Target="../media/image1.emf"/><Relationship Id="rId4" Type="http://schemas.openxmlformats.org/officeDocument/2006/relationships/control" Target="../activeX/activeX49.xml"/><Relationship Id="rId9" Type="http://schemas.openxmlformats.org/officeDocument/2006/relationships/image" Target="../media/image3.emf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4.xml"/><Relationship Id="rId3" Type="http://schemas.openxmlformats.org/officeDocument/2006/relationships/vmlDrawing" Target="../drawings/vmlDrawing18.vml"/><Relationship Id="rId7" Type="http://schemas.openxmlformats.org/officeDocument/2006/relationships/image" Target="../media/image2.emf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6" Type="http://schemas.openxmlformats.org/officeDocument/2006/relationships/control" Target="../activeX/activeX53.xml"/><Relationship Id="rId5" Type="http://schemas.openxmlformats.org/officeDocument/2006/relationships/image" Target="../media/image1.emf"/><Relationship Id="rId4" Type="http://schemas.openxmlformats.org/officeDocument/2006/relationships/control" Target="../activeX/activeX52.xml"/><Relationship Id="rId9" Type="http://schemas.openxmlformats.org/officeDocument/2006/relationships/image" Target="../media/image3.emf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7.xml"/><Relationship Id="rId3" Type="http://schemas.openxmlformats.org/officeDocument/2006/relationships/vmlDrawing" Target="../drawings/vmlDrawing19.vml"/><Relationship Id="rId7" Type="http://schemas.openxmlformats.org/officeDocument/2006/relationships/image" Target="../media/image2.emf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6" Type="http://schemas.openxmlformats.org/officeDocument/2006/relationships/control" Target="../activeX/activeX56.xml"/><Relationship Id="rId5" Type="http://schemas.openxmlformats.org/officeDocument/2006/relationships/image" Target="../media/image1.emf"/><Relationship Id="rId4" Type="http://schemas.openxmlformats.org/officeDocument/2006/relationships/control" Target="../activeX/activeX55.xml"/><Relationship Id="rId9" Type="http://schemas.openxmlformats.org/officeDocument/2006/relationships/image" Target="../media/image3.emf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0.xml"/><Relationship Id="rId3" Type="http://schemas.openxmlformats.org/officeDocument/2006/relationships/vmlDrawing" Target="../drawings/vmlDrawing20.vml"/><Relationship Id="rId7" Type="http://schemas.openxmlformats.org/officeDocument/2006/relationships/image" Target="../media/image2.emf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6" Type="http://schemas.openxmlformats.org/officeDocument/2006/relationships/control" Target="../activeX/activeX59.xml"/><Relationship Id="rId5" Type="http://schemas.openxmlformats.org/officeDocument/2006/relationships/image" Target="../media/image1.emf"/><Relationship Id="rId4" Type="http://schemas.openxmlformats.org/officeDocument/2006/relationships/control" Target="../activeX/activeX58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E3E3-1483-45C1-89B6-EA5285791B62}">
  <sheetPr codeName="Tabelle2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_xll.SUBNM(Config!$M$11,Config!$N$11,"Version",Config!$J$11)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9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241" r:id="rId4" name="TIButton1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2241" r:id="rId4" name="TIButton1"/>
      </mc:Fallback>
    </mc:AlternateContent>
    <mc:AlternateContent xmlns:mc="http://schemas.openxmlformats.org/markup-compatibility/2006">
      <mc:Choice Requires="x14">
        <control shapeId="2243" r:id="rId6" name="TIButton2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2243" r:id="rId6" name="TIButton2"/>
      </mc:Fallback>
    </mc:AlternateContent>
    <mc:AlternateContent xmlns:mc="http://schemas.openxmlformats.org/markup-compatibility/2006">
      <mc:Choice Requires="x14">
        <control shapeId="2244" r:id="rId8" name="TIButton3">
          <controlPr defaultSize="0" print="0" autoLine="0" autoPict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2244" r:id="rId8" name="TIButton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B3CD-8EF7-46EA-B3B3-AEED8746EFE6}">
  <sheetPr codeName="Tabelle41"/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C178-2E0C-4BA2-9252-57049AB9E21F}">
  <sheetPr codeName="Sheet1"/>
  <dimension ref="A1:AD44"/>
  <sheetViews>
    <sheetView showGridLines="0" tabSelected="1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_xll.SUBNM(Config!$M$11,Config!$N$11,"2019",Config!$J$11)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>
      <c r="B30" s="10" t="e" cm="1">
        <f t="array" ref="B30">[1]!z</f>
        <v>#REF!</v>
      </c>
    </row>
    <row r="31" spans="2:4" ht="14.25" customHeight="1" x14ac:dyDescent="0.2"/>
    <row r="32" spans="2:4" ht="15" customHeight="1" x14ac:dyDescent="0.2">
      <c r="B32" s="17" t="s">
        <v>12</v>
      </c>
      <c r="C32" s="53" t="s">
        <v>125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8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2" r:id="rId4" name="Textfeld 4"/>
      </mc:Fallback>
    </mc:AlternateContent>
    <mc:AlternateContent xmlns:mc="http://schemas.openxmlformats.org/markup-compatibility/2006">
      <mc:Choice Requires="x14">
        <control shapeId="3075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3075" r:id="rId6" name="TIButton1"/>
      </mc:Fallback>
    </mc:AlternateContent>
    <mc:AlternateContent xmlns:mc="http://schemas.openxmlformats.org/markup-compatibility/2006">
      <mc:Choice Requires="x14">
        <control shapeId="3076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3076" r:id="rId8" name="TIButton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9CD5-9DF4-41C0-AA00-65E10C9C9FBE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CC3D-CD24-4ED7-B173-3DFF9EE43FAC}">
  <sheetPr codeName="Sheet2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_xll.SUBNM(Config!$M$11,Config!$N$11,"BU3_2019",Config!$J$11)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7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126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5126" r:id="rId4" name="Textfeld 4"/>
      </mc:Fallback>
    </mc:AlternateContent>
    <mc:AlternateContent xmlns:mc="http://schemas.openxmlformats.org/markup-compatibility/2006">
      <mc:Choice Requires="x14">
        <control shapeId="5123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5123" r:id="rId6" name="TIButton1"/>
      </mc:Fallback>
    </mc:AlternateContent>
    <mc:AlternateContent xmlns:mc="http://schemas.openxmlformats.org/markup-compatibility/2006">
      <mc:Choice Requires="x14">
        <control shapeId="5124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5124" r:id="rId8" name="TIButton2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E6E4-7F48-4824-8AE9-F3AD352B4373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18FC-7B00-48CF-B0A5-2EFD585CDBC5}">
  <sheetPr codeName="Sheet3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_xll.SUBNM(Config!$M$11,Config!$N$11,"F04_2019",Config!$J$11)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6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174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7174" r:id="rId4" name="Textfeld 4"/>
      </mc:Fallback>
    </mc:AlternateContent>
    <mc:AlternateContent xmlns:mc="http://schemas.openxmlformats.org/markup-compatibility/2006">
      <mc:Choice Requires="x14">
        <control shapeId="7171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7171" r:id="rId6" name="TIButton1"/>
      </mc:Fallback>
    </mc:AlternateContent>
    <mc:AlternateContent xmlns:mc="http://schemas.openxmlformats.org/markup-compatibility/2006">
      <mc:Choice Requires="x14">
        <control shapeId="7172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7172" r:id="rId8" name="TIButton2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5A0F-B753-405E-A5CE-FB36D23020C6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54AA-56ED-423D-9B22-4D2F078E17E1}">
  <sheetPr codeName="Sheet4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_xll.SUBNM(Config!$M$11,Config!$N$11,"F09_2019",Config!$J$11)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5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222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9222" r:id="rId4" name="Textfeld 4"/>
      </mc:Fallback>
    </mc:AlternateContent>
    <mc:AlternateContent xmlns:mc="http://schemas.openxmlformats.org/markup-compatibility/2006">
      <mc:Choice Requires="x14">
        <control shapeId="9219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9219" r:id="rId6" name="TIButton1"/>
      </mc:Fallback>
    </mc:AlternateContent>
    <mc:AlternateContent xmlns:mc="http://schemas.openxmlformats.org/markup-compatibility/2006">
      <mc:Choice Requires="x14">
        <control shapeId="9220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9220" r:id="rId8" name="TIButton2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5420-58BD-4666-ABE4-F91B4A25AB24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0A1B-6DB0-4C3B-AE37-843BADDEB76E}">
  <sheetPr codeName="Sheet5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_xll.SUBNM(Config!$M$11,Config!$N$11,"2020",Config!$J$11)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4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270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11270" r:id="rId4" name="Textfeld 4"/>
      </mc:Fallback>
    </mc:AlternateContent>
    <mc:AlternateContent xmlns:mc="http://schemas.openxmlformats.org/markup-compatibility/2006">
      <mc:Choice Requires="x14">
        <control shapeId="11267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11267" r:id="rId6" name="TIButton1"/>
      </mc:Fallback>
    </mc:AlternateContent>
    <mc:AlternateContent xmlns:mc="http://schemas.openxmlformats.org/markup-compatibility/2006">
      <mc:Choice Requires="x14">
        <control shapeId="11268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1268" r:id="rId8" name="TIButton2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BD33-955B-4EBA-B555-93D2D7FF21FA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5043-D9E7-441A-8995-EB1E16FB16CC}">
  <sheetPr codeName="Sheet6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_xll.SUBNM(Config!$M$11,Config!$N$11,"BU3_2020",Config!$J$11)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3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318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13318" r:id="rId4" name="Textfeld 4"/>
      </mc:Fallback>
    </mc:AlternateContent>
    <mc:AlternateContent xmlns:mc="http://schemas.openxmlformats.org/markup-compatibility/2006">
      <mc:Choice Requires="x14">
        <control shapeId="13315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13315" r:id="rId6" name="TIButton1"/>
      </mc:Fallback>
    </mc:AlternateContent>
    <mc:AlternateContent xmlns:mc="http://schemas.openxmlformats.org/markup-compatibility/2006">
      <mc:Choice Requires="x14">
        <control shapeId="13316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3316" r:id="rId8" name="TIButton2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3AC7-0AF5-4043-85EF-1F3E332A007E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84FD-D851-454C-9B32-298A06333B9C}">
  <sheetPr codeName="Sheet7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_xll.SUBNM(Config!$M$11,Config!$N$11,"F04_2020",Config!$J$11)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2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5366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15366" r:id="rId4" name="Textfeld 4"/>
      </mc:Fallback>
    </mc:AlternateContent>
    <mc:AlternateContent xmlns:mc="http://schemas.openxmlformats.org/markup-compatibility/2006">
      <mc:Choice Requires="x14">
        <control shapeId="15363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15363" r:id="rId6" name="TIButton1"/>
      </mc:Fallback>
    </mc:AlternateContent>
    <mc:AlternateContent xmlns:mc="http://schemas.openxmlformats.org/markup-compatibility/2006">
      <mc:Choice Requires="x14">
        <control shapeId="15364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5364" r:id="rId8" name="TIButton2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F036-4856-45C3-96CE-BBCC17D94883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F493-D5BD-4105-8A2D-0B922A757645}">
  <sheetPr codeName="Sheet8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_xll.SUBNM(Config!$M$11,Config!$N$11,"F09_2020",Config!$J$11)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1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7414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17414" r:id="rId4" name="Textfeld 4"/>
      </mc:Fallback>
    </mc:AlternateContent>
    <mc:AlternateContent xmlns:mc="http://schemas.openxmlformats.org/markup-compatibility/2006">
      <mc:Choice Requires="x14">
        <control shapeId="17411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17411" r:id="rId6" name="TIButton1"/>
      </mc:Fallback>
    </mc:AlternateContent>
    <mc:AlternateContent xmlns:mc="http://schemas.openxmlformats.org/markup-compatibility/2006">
      <mc:Choice Requires="x14">
        <control shapeId="17412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7412" r:id="rId8" name="TIButton2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E02D-C422-4779-9AB8-1FB7DD26BC30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76B8-02BF-46D0-AFF4-A65CB9384E65}">
  <sheetPr codeName="Sheet9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_xll.SUBNM(Config!$M$11,Config!$N$11,"2021",Config!$J$11)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10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9462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19462" r:id="rId4" name="Textfeld 4"/>
      </mc:Fallback>
    </mc:AlternateContent>
    <mc:AlternateContent xmlns:mc="http://schemas.openxmlformats.org/markup-compatibility/2006">
      <mc:Choice Requires="x14">
        <control shapeId="19459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19459" r:id="rId6" name="TIButton1"/>
      </mc:Fallback>
    </mc:AlternateContent>
    <mc:AlternateContent xmlns:mc="http://schemas.openxmlformats.org/markup-compatibility/2006">
      <mc:Choice Requires="x14">
        <control shapeId="19460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9460" r:id="rId8" name="TIButton2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6EA8-CB56-49E3-BE49-80020E4752B5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D271-64D3-427F-B316-C9304BACA8A5}">
  <sheetPr codeName="Sheet10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_xll.SUBNM(Config!$M$11,Config!$N$11,"BU3_2021",Config!$J$11)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9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1510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21510" r:id="rId4" name="Textfeld 4"/>
      </mc:Fallback>
    </mc:AlternateContent>
    <mc:AlternateContent xmlns:mc="http://schemas.openxmlformats.org/markup-compatibility/2006">
      <mc:Choice Requires="x14">
        <control shapeId="21507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21507" r:id="rId6" name="TIButton1"/>
      </mc:Fallback>
    </mc:AlternateContent>
    <mc:AlternateContent xmlns:mc="http://schemas.openxmlformats.org/markup-compatibility/2006">
      <mc:Choice Requires="x14">
        <control shapeId="21508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21508" r:id="rId8" name="TIButton2"/>
      </mc:Fallback>
    </mc:AlternateContent>
  </contro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567D-7D6C-4D73-B992-32B387676D1D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13DD-7288-403F-AACC-55CBD7CE0CC6}">
  <sheetPr codeName="Sheet11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_xll.SUBNM(Config!$M$11,Config!$N$11,"F04_2021",Config!$J$11)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8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3558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23558" r:id="rId4" name="Textfeld 4"/>
      </mc:Fallback>
    </mc:AlternateContent>
    <mc:AlternateContent xmlns:mc="http://schemas.openxmlformats.org/markup-compatibility/2006">
      <mc:Choice Requires="x14">
        <control shapeId="23555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23555" r:id="rId6" name="TIButton1"/>
      </mc:Fallback>
    </mc:AlternateContent>
    <mc:AlternateContent xmlns:mc="http://schemas.openxmlformats.org/markup-compatibility/2006">
      <mc:Choice Requires="x14">
        <control shapeId="23556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23556" r:id="rId8" name="TIButton2"/>
      </mc:Fallback>
    </mc:AlternateContent>
  </contro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C2DA-FC23-4524-BC2D-294A5924808C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28C4-D99B-4F72-9685-226C0E81FB16}">
  <sheetPr codeName="Sheet12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_xll.SUBNM(Config!$M$11,Config!$N$11,"F09_2021",Config!$J$11)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7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5606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25606" r:id="rId4" name="Textfeld 4"/>
      </mc:Fallback>
    </mc:AlternateContent>
    <mc:AlternateContent xmlns:mc="http://schemas.openxmlformats.org/markup-compatibility/2006">
      <mc:Choice Requires="x14">
        <control shapeId="25603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25603" r:id="rId6" name="TIButton1"/>
      </mc:Fallback>
    </mc:AlternateContent>
    <mc:AlternateContent xmlns:mc="http://schemas.openxmlformats.org/markup-compatibility/2006">
      <mc:Choice Requires="x14">
        <control shapeId="25604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25604" r:id="rId8" name="TIButton2"/>
      </mc:Fallback>
    </mc:AlternateContent>
  </contro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6509-E1AA-4DB1-B649-F82399288B73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33CF-C036-4BD7-96C6-252A2DBBC492}">
  <sheetPr codeName="Sheet13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_xll.SUBNM(Config!$M$11,Config!$N$11,"2022",Config!$J$11)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6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7654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27654" r:id="rId4" name="Textfeld 4"/>
      </mc:Fallback>
    </mc:AlternateContent>
    <mc:AlternateContent xmlns:mc="http://schemas.openxmlformats.org/markup-compatibility/2006">
      <mc:Choice Requires="x14">
        <control shapeId="27651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27651" r:id="rId6" name="TIButton1"/>
      </mc:Fallback>
    </mc:AlternateContent>
    <mc:AlternateContent xmlns:mc="http://schemas.openxmlformats.org/markup-compatibility/2006">
      <mc:Choice Requires="x14">
        <control shapeId="27652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27652" r:id="rId8" name="TIButton2"/>
      </mc:Fallback>
    </mc:AlternateContent>
  </contro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8C0A-8726-4065-BFFE-672400A0143A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D092-5935-4B7F-8EF0-43A33B041827}">
  <sheetPr codeName="Sheet14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_xll.SUBNM(Config!$M$11,Config!$N$11,"BU3_2022",Config!$J$11)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5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9702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29702" r:id="rId4" name="Textfeld 4"/>
      </mc:Fallback>
    </mc:AlternateContent>
    <mc:AlternateContent xmlns:mc="http://schemas.openxmlformats.org/markup-compatibility/2006">
      <mc:Choice Requires="x14">
        <control shapeId="29699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29699" r:id="rId6" name="TIButton1"/>
      </mc:Fallback>
    </mc:AlternateContent>
    <mc:AlternateContent xmlns:mc="http://schemas.openxmlformats.org/markup-compatibility/2006">
      <mc:Choice Requires="x14">
        <control shapeId="29700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29700" r:id="rId8" name="TIButton2"/>
      </mc:Fallback>
    </mc:AlternateContent>
  </contro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9087-3DBD-43A2-A8E4-7C87813BB608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33C1-4B4B-4C8D-89B0-CBF20CBD6183}">
  <sheetPr codeName="Sheet15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_xll.SUBNM(Config!$M$11,Config!$N$11,"F04_2022",Config!$J$11)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4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1750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31750" r:id="rId4" name="Textfeld 4"/>
      </mc:Fallback>
    </mc:AlternateContent>
    <mc:AlternateContent xmlns:mc="http://schemas.openxmlformats.org/markup-compatibility/2006">
      <mc:Choice Requires="x14">
        <control shapeId="31747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31747" r:id="rId6" name="TIButton1"/>
      </mc:Fallback>
    </mc:AlternateContent>
    <mc:AlternateContent xmlns:mc="http://schemas.openxmlformats.org/markup-compatibility/2006">
      <mc:Choice Requires="x14">
        <control shapeId="31748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31748" r:id="rId8" name="TIButton2"/>
      </mc:Fallback>
    </mc:AlternateContent>
  </contro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1264-0F79-42F3-B645-C8F771B810D0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4090-AEA9-4243-A11E-456FD5E68E00}">
  <sheetPr codeName="Sheet16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_xll.SUBNM(Config!$M$11,Config!$N$11,"F09_2022",Config!$J$11)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3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3798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33798" r:id="rId4" name="Textfeld 4"/>
      </mc:Fallback>
    </mc:AlternateContent>
    <mc:AlternateContent xmlns:mc="http://schemas.openxmlformats.org/markup-compatibility/2006">
      <mc:Choice Requires="x14">
        <control shapeId="33795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33795" r:id="rId6" name="TIButton1"/>
      </mc:Fallback>
    </mc:AlternateContent>
    <mc:AlternateContent xmlns:mc="http://schemas.openxmlformats.org/markup-compatibility/2006">
      <mc:Choice Requires="x14">
        <control shapeId="33796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33796" r:id="rId8" name="TIButton2"/>
      </mc:Fallback>
    </mc:AlternateContent>
  </contro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A6F0-629E-4BC8-97F1-67C1BEF4CA99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72A5-602A-4F7D-AAA5-64314F34EBC4}">
  <sheetPr codeName="Sheet17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_xll.SUBNM(Config!$M$11,Config!$N$11,"2023",Config!$J$11)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2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5846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35846" r:id="rId4" name="Textfeld 4"/>
      </mc:Fallback>
    </mc:AlternateContent>
    <mc:AlternateContent xmlns:mc="http://schemas.openxmlformats.org/markup-compatibility/2006">
      <mc:Choice Requires="x14">
        <control shapeId="35843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35843" r:id="rId6" name="TIButton1"/>
      </mc:Fallback>
    </mc:AlternateContent>
    <mc:AlternateContent xmlns:mc="http://schemas.openxmlformats.org/markup-compatibility/2006">
      <mc:Choice Requires="x14">
        <control shapeId="35844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35844" r:id="rId8" name="TIButton2"/>
      </mc:Fallback>
    </mc:AlternateContent>
  </contro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EE67-93CF-433E-AED0-6B142F78EAEE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DF69-57FC-4BD3-8C9B-B13E673ABCAC}">
  <sheetPr codeName="Sheet18"/>
  <dimension ref="A1:AD49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_xll.SUBNM(Config!$M$11,Config!$N$11,"F04_2023",Config!$J$11)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t="shared" ref="B43:C48" ca="1" si="0">I43</f>
        <v>#NAME?</v>
      </c>
      <c r="C43" s="41" t="e">
        <f t="shared" ca="1" si="0"/>
        <v>#NAME?</v>
      </c>
      <c r="D43" s="42"/>
      <c r="E43" s="26" t="e">
        <f t="shared" ref="E43:G48" ca="1" si="1">K43</f>
        <v>#NAME?</v>
      </c>
      <c r="F43" s="26" t="e">
        <f t="shared" ca="1" si="1"/>
        <v>#NAME?</v>
      </c>
      <c r="G43" s="26" t="e">
        <f t="shared" ca="1" si="1"/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t="shared" ref="X43:X48" ca="1" si="2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A44">
        <f>0</f>
        <v>0</v>
      </c>
      <c r="B44" s="26" t="e">
        <f t="shared" ca="1" si="0"/>
        <v>#NAME?</v>
      </c>
      <c r="C44" s="41" t="e">
        <f t="shared" ca="1" si="0"/>
        <v>#NAME?</v>
      </c>
      <c r="D44" s="42"/>
      <c r="E44" s="26" t="e">
        <f t="shared" ca="1" si="1"/>
        <v>#NAME?</v>
      </c>
      <c r="F44" s="26" t="e">
        <f t="shared" ca="1" si="1"/>
        <v>#NAME?</v>
      </c>
      <c r="G44" s="26" t="e">
        <f t="shared" ca="1" si="1"/>
        <v>#NAME?</v>
      </c>
      <c r="H44" s="30" t="s">
        <v>120</v>
      </c>
      <c r="I44" t="e">
        <f ca="1">_xll.DBRW($B$6,$D$14,$D$15,$H44,I$40)</f>
        <v>#NAME?</v>
      </c>
      <c r="J44" t="e">
        <f ca="1">_xll.DBRW($B$6,$D$14,$D$15,$H44,J$40)</f>
        <v>#NAME?</v>
      </c>
      <c r="K44" t="e">
        <f ca="1">_xll.DBRW($B$6,$D$14,$D$15,$H44,K$40)</f>
        <v>#NAME?</v>
      </c>
      <c r="L44" t="e">
        <f ca="1">_xll.DBRW($B$6,$D$14,$D$15,$H44,L$40)</f>
        <v>#NAME?</v>
      </c>
      <c r="M44" t="e">
        <f ca="1">_xll.DBRW($B$6,$D$14,$D$15,$H44,M$40)</f>
        <v>#NAME?</v>
      </c>
      <c r="N44"/>
      <c r="O44"/>
      <c r="P44"/>
      <c r="Q44"/>
      <c r="R44"/>
      <c r="S44"/>
      <c r="T44"/>
      <c r="U44"/>
      <c r="V44"/>
      <c r="W44"/>
      <c r="X44" t="e">
        <f t="shared" ca="1" si="2"/>
        <v>#NAME?</v>
      </c>
      <c r="Y44"/>
      <c r="Z44"/>
      <c r="AA44"/>
      <c r="AB44"/>
      <c r="AC44"/>
      <c r="AD44"/>
    </row>
    <row r="45" spans="1:30" ht="15" customHeight="1" x14ac:dyDescent="0.25">
      <c r="A45">
        <f>0</f>
        <v>0</v>
      </c>
      <c r="B45" s="26" t="e">
        <f t="shared" ca="1" si="0"/>
        <v>#NAME?</v>
      </c>
      <c r="C45" s="41" t="e">
        <f t="shared" ca="1" si="0"/>
        <v>#NAME?</v>
      </c>
      <c r="D45" s="42"/>
      <c r="E45" s="26" t="e">
        <f t="shared" ca="1" si="1"/>
        <v>#NAME?</v>
      </c>
      <c r="F45" s="26" t="e">
        <f t="shared" ca="1" si="1"/>
        <v>#NAME?</v>
      </c>
      <c r="G45" s="26" t="e">
        <f t="shared" ca="1" si="1"/>
        <v>#NAME?</v>
      </c>
      <c r="H45" s="30" t="s">
        <v>121</v>
      </c>
      <c r="I45" t="e">
        <f ca="1">_xll.DBRW($B$6,$D$14,$D$15,$H45,I$40)</f>
        <v>#NAME?</v>
      </c>
      <c r="J45" t="e">
        <f ca="1">_xll.DBRW($B$6,$D$14,$D$15,$H45,J$40)</f>
        <v>#NAME?</v>
      </c>
      <c r="K45" t="e">
        <f ca="1">_xll.DBRW($B$6,$D$14,$D$15,$H45,K$40)</f>
        <v>#NAME?</v>
      </c>
      <c r="L45" t="e">
        <f ca="1">_xll.DBRW($B$6,$D$14,$D$15,$H45,L$40)</f>
        <v>#NAME?</v>
      </c>
      <c r="M45" t="e">
        <f ca="1">_xll.DBRW($B$6,$D$14,$D$15,$H45,M$40)</f>
        <v>#NAME?</v>
      </c>
      <c r="N45"/>
      <c r="O45"/>
      <c r="P45"/>
      <c r="Q45"/>
      <c r="R45"/>
      <c r="S45"/>
      <c r="T45"/>
      <c r="U45"/>
      <c r="V45"/>
      <c r="W45"/>
      <c r="X45" t="e">
        <f t="shared" ca="1" si="2"/>
        <v>#NAME?</v>
      </c>
      <c r="Y45"/>
      <c r="Z45"/>
      <c r="AA45"/>
      <c r="AB45"/>
      <c r="AC45"/>
      <c r="AD45"/>
    </row>
    <row r="46" spans="1:30" ht="15" customHeight="1" x14ac:dyDescent="0.25">
      <c r="A46">
        <f>0</f>
        <v>0</v>
      </c>
      <c r="B46" s="26" t="e">
        <f t="shared" ca="1" si="0"/>
        <v>#NAME?</v>
      </c>
      <c r="C46" s="41" t="e">
        <f t="shared" ca="1" si="0"/>
        <v>#NAME?</v>
      </c>
      <c r="D46" s="42"/>
      <c r="E46" s="26" t="e">
        <f t="shared" ca="1" si="1"/>
        <v>#NAME?</v>
      </c>
      <c r="F46" s="26" t="e">
        <f t="shared" ca="1" si="1"/>
        <v>#NAME?</v>
      </c>
      <c r="G46" s="26" t="e">
        <f t="shared" ca="1" si="1"/>
        <v>#NAME?</v>
      </c>
      <c r="H46" s="30" t="s">
        <v>122</v>
      </c>
      <c r="I46" t="e">
        <f ca="1">_xll.DBRW($B$6,$D$14,$D$15,$H46,I$40)</f>
        <v>#NAME?</v>
      </c>
      <c r="J46" t="e">
        <f ca="1">_xll.DBRW($B$6,$D$14,$D$15,$H46,J$40)</f>
        <v>#NAME?</v>
      </c>
      <c r="K46" t="e">
        <f ca="1">_xll.DBRW($B$6,$D$14,$D$15,$H46,K$40)</f>
        <v>#NAME?</v>
      </c>
      <c r="L46" t="e">
        <f ca="1">_xll.DBRW($B$6,$D$14,$D$15,$H46,L$40)</f>
        <v>#NAME?</v>
      </c>
      <c r="M46" t="e">
        <f ca="1">_xll.DBRW($B$6,$D$14,$D$15,$H46,M$40)</f>
        <v>#NAME?</v>
      </c>
      <c r="N46"/>
      <c r="O46"/>
      <c r="P46"/>
      <c r="Q46"/>
      <c r="R46"/>
      <c r="S46"/>
      <c r="T46"/>
      <c r="U46"/>
      <c r="V46"/>
      <c r="W46"/>
      <c r="X46" t="e">
        <f t="shared" ca="1" si="2"/>
        <v>#NAME?</v>
      </c>
      <c r="Y46"/>
      <c r="Z46"/>
      <c r="AA46"/>
      <c r="AB46"/>
      <c r="AC46"/>
      <c r="AD46"/>
    </row>
    <row r="47" spans="1:30" ht="15" customHeight="1" x14ac:dyDescent="0.25">
      <c r="A47">
        <f>0</f>
        <v>0</v>
      </c>
      <c r="B47" s="26" t="e">
        <f t="shared" ca="1" si="0"/>
        <v>#NAME?</v>
      </c>
      <c r="C47" s="41" t="e">
        <f t="shared" ca="1" si="0"/>
        <v>#NAME?</v>
      </c>
      <c r="D47" s="42"/>
      <c r="E47" s="26" t="e">
        <f t="shared" ca="1" si="1"/>
        <v>#NAME?</v>
      </c>
      <c r="F47" s="26" t="e">
        <f t="shared" ca="1" si="1"/>
        <v>#NAME?</v>
      </c>
      <c r="G47" s="26" t="e">
        <f t="shared" ca="1" si="1"/>
        <v>#NAME?</v>
      </c>
      <c r="H47" s="30" t="s">
        <v>123</v>
      </c>
      <c r="I47" t="e">
        <f ca="1">_xll.DBRW($B$6,$D$14,$D$15,$H47,I$40)</f>
        <v>#NAME?</v>
      </c>
      <c r="J47" t="e">
        <f ca="1">_xll.DBRW($B$6,$D$14,$D$15,$H47,J$40)</f>
        <v>#NAME?</v>
      </c>
      <c r="K47" t="e">
        <f ca="1">_xll.DBRW($B$6,$D$14,$D$15,$H47,K$40)</f>
        <v>#NAME?</v>
      </c>
      <c r="L47" t="e">
        <f ca="1">_xll.DBRW($B$6,$D$14,$D$15,$H47,L$40)</f>
        <v>#NAME?</v>
      </c>
      <c r="M47" t="e">
        <f ca="1">_xll.DBRW($B$6,$D$14,$D$15,$H47,M$40)</f>
        <v>#NAME?</v>
      </c>
      <c r="N47"/>
      <c r="O47"/>
      <c r="P47"/>
      <c r="Q47"/>
      <c r="R47"/>
      <c r="S47"/>
      <c r="T47"/>
      <c r="U47"/>
      <c r="V47"/>
      <c r="W47"/>
      <c r="X47" t="e">
        <f t="shared" ca="1" si="2"/>
        <v>#NAME?</v>
      </c>
      <c r="Y47"/>
      <c r="Z47"/>
      <c r="AA47"/>
      <c r="AB47"/>
      <c r="AC47"/>
      <c r="AD47"/>
    </row>
    <row r="48" spans="1:30" ht="15" customHeight="1" x14ac:dyDescent="0.25">
      <c r="A48">
        <f>0</f>
        <v>0</v>
      </c>
      <c r="B48" s="26" t="e">
        <f t="shared" ca="1" si="0"/>
        <v>#NAME?</v>
      </c>
      <c r="C48" s="41" t="e">
        <f t="shared" ca="1" si="0"/>
        <v>#NAME?</v>
      </c>
      <c r="D48" s="42"/>
      <c r="E48" s="26" t="e">
        <f t="shared" ca="1" si="1"/>
        <v>#NAME?</v>
      </c>
      <c r="F48" s="26" t="e">
        <f t="shared" ca="1" si="1"/>
        <v>#NAME?</v>
      </c>
      <c r="G48" s="26" t="e">
        <f t="shared" ca="1" si="1"/>
        <v>#NAME?</v>
      </c>
      <c r="H48" s="30" t="s">
        <v>124</v>
      </c>
      <c r="I48" t="e">
        <f ca="1">_xll.DBRW($B$6,$D$14,$D$15,$H48,I$40)</f>
        <v>#NAME?</v>
      </c>
      <c r="J48" t="e">
        <f ca="1">_xll.DBRW($B$6,$D$14,$D$15,$H48,J$40)</f>
        <v>#NAME?</v>
      </c>
      <c r="K48" t="e">
        <f ca="1">_xll.DBRW($B$6,$D$14,$D$15,$H48,K$40)</f>
        <v>#NAME?</v>
      </c>
      <c r="L48" t="e">
        <f ca="1">_xll.DBRW($B$6,$D$14,$D$15,$H48,L$40)</f>
        <v>#NAME?</v>
      </c>
      <c r="M48" t="e">
        <f ca="1">_xll.DBRW($B$6,$D$14,$D$15,$H48,M$40)</f>
        <v>#NAME?</v>
      </c>
      <c r="N48"/>
      <c r="O48"/>
      <c r="P48"/>
      <c r="Q48"/>
      <c r="R48"/>
      <c r="S48"/>
      <c r="T48"/>
      <c r="U48"/>
      <c r="V48"/>
      <c r="W48"/>
      <c r="X48" t="e">
        <f t="shared" ca="1" si="2"/>
        <v>#NAME?</v>
      </c>
      <c r="Y48"/>
      <c r="Z48"/>
      <c r="AA48"/>
      <c r="AB48"/>
      <c r="AC48"/>
      <c r="AD48"/>
    </row>
    <row r="49" spans="6:23" ht="15" customHeight="1" x14ac:dyDescent="0.25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</sheetData>
  <mergeCells count="17"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  <mergeCell ref="C48:D48"/>
    <mergeCell ref="C43:D43"/>
    <mergeCell ref="C44:D44"/>
    <mergeCell ref="C45:D45"/>
    <mergeCell ref="C46:D46"/>
    <mergeCell ref="C47:D47"/>
  </mergeCells>
  <conditionalFormatting sqref="F39:G39">
    <cfRule type="expression" dxfId="1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4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37894" r:id="rId4" name="Textfeld 4"/>
      </mc:Fallback>
    </mc:AlternateContent>
    <mc:AlternateContent xmlns:mc="http://schemas.openxmlformats.org/markup-compatibility/2006">
      <mc:Choice Requires="x14">
        <control shapeId="37891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37891" r:id="rId6" name="TIButton1"/>
      </mc:Fallback>
    </mc:AlternateContent>
    <mc:AlternateContent xmlns:mc="http://schemas.openxmlformats.org/markup-compatibility/2006">
      <mc:Choice Requires="x14">
        <control shapeId="37892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37892" r:id="rId8" name="TIButton2"/>
      </mc:Fallback>
    </mc:AlternateContent>
  </contro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7277-7650-428D-9160-4B5A7DC001CF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6456-6099-40C5-928C-E4DDE10A1D10}">
  <sheetPr codeName="Sheet19"/>
  <dimension ref="A1:AD44"/>
  <sheetViews>
    <sheetView showGridLines="0" topLeftCell="A27" workbookViewId="0">
      <pane ySplit="14" topLeftCell="A41" activePane="bottomLeft" state="frozen"/>
      <selection activeCell="B27" sqref="B27"/>
      <selection pane="bottomLeft" activeCell="C32" sqref="C32:D32"/>
    </sheetView>
  </sheetViews>
  <sheetFormatPr defaultColWidth="11.42578125" defaultRowHeight="14.25" outlineLevelRow="1" outlineLevelCol="1" x14ac:dyDescent="0.2"/>
  <cols>
    <col min="1" max="1" width="16" style="10" hidden="1" customWidth="1" outlineLevel="1"/>
    <col min="2" max="2" width="29.7109375" style="10" customWidth="1" collapsed="1"/>
    <col min="3" max="3" width="20.140625" style="10" customWidth="1"/>
    <col min="4" max="4" width="22.85546875" style="10" customWidth="1"/>
    <col min="5" max="5" width="32.85546875" style="10" customWidth="1"/>
    <col min="6" max="6" width="26.42578125" style="10" customWidth="1"/>
    <col min="7" max="7" width="27.7109375" style="10" customWidth="1"/>
    <col min="8" max="13" width="10.7109375" style="10" hidden="1" customWidth="1" outlineLevel="1"/>
    <col min="14" max="14" width="10.7109375" style="10" customWidth="1" collapsed="1"/>
    <col min="15" max="22" width="10.7109375" style="10" customWidth="1"/>
    <col min="23" max="25" width="11.42578125" style="10" hidden="1" customWidth="1" outlineLevel="1"/>
    <col min="26" max="26" width="11.42578125" style="10" collapsed="1"/>
    <col min="27" max="16384" width="11.42578125" style="10"/>
  </cols>
  <sheetData>
    <row r="1" spans="1:30" ht="15" hidden="1" customHeight="1" outlineLevel="1" x14ac:dyDescent="0.25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hidden="1" customHeight="1" outlineLevel="1" x14ac:dyDescent="0.25">
      <c r="A2" s="10">
        <v>1</v>
      </c>
      <c r="B2" s="21"/>
      <c r="C2" s="45"/>
      <c r="D2" s="46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hidden="1" customHeight="1" outlineLevel="1" x14ac:dyDescent="0.25">
      <c r="A3" s="10">
        <v>0</v>
      </c>
      <c r="B3" s="26"/>
      <c r="C3" s="41"/>
      <c r="D3" s="42"/>
      <c r="E3" s="26"/>
      <c r="F3" s="26"/>
      <c r="G3" s="2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hidden="1" customHeight="1" outlineLevel="1" x14ac:dyDescent="0.25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hidden="1" customHeight="1" outlineLevel="1" x14ac:dyDescent="0.25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hidden="1" customHeight="1" outlineLevel="1" x14ac:dyDescent="0.25">
      <c r="B6" s="10" t="e">
        <f ca="1">_xll.TM1RPTVIEW((Config!$H$11&amp;":1"),1,_xll.TM1RPTTITLE(Config!$M$11,$C$28),_xll.TM1RPTTITLE(Config!$M$12,$C$29),TM1RPTFMTRNG,TM1RPTFMTIDCOL)</f>
        <v>#NAME?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hidden="1" customHeight="1" outlineLevel="1" x14ac:dyDescent="0.25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hidden="1" customHeight="1" outlineLevel="1" x14ac:dyDescent="0.25">
      <c r="B8" s="11" t="s">
        <v>31</v>
      </c>
      <c r="C8" s="12" t="e">
        <f ca="1">(_xll.DBRA(Config!$M$12,$C$29,Config!$J$14)&amp;"_C")</f>
        <v>#NAME?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hidden="1" customHeight="1" outlineLevel="1" x14ac:dyDescent="0.25">
      <c r="B9"/>
      <c r="C9"/>
      <c r="D9"/>
      <c r="E9"/>
      <c r="F9"/>
      <c r="G9"/>
      <c r="H9"/>
      <c r="I9"/>
      <c r="J9"/>
      <c r="K9"/>
      <c r="L9"/>
    </row>
    <row r="10" spans="1:30" ht="15" hidden="1" customHeight="1" outlineLevel="1" x14ac:dyDescent="0.25">
      <c r="B10"/>
      <c r="C10"/>
      <c r="D10"/>
      <c r="E10"/>
      <c r="F10"/>
      <c r="G10"/>
      <c r="H10"/>
      <c r="I10"/>
      <c r="J10"/>
      <c r="K10"/>
      <c r="L10"/>
    </row>
    <row r="11" spans="1:30" ht="15" hidden="1" customHeight="1" outlineLevel="1" x14ac:dyDescent="0.25">
      <c r="B11"/>
      <c r="C11"/>
      <c r="D11"/>
      <c r="E11"/>
      <c r="F11"/>
      <c r="G11"/>
      <c r="H11"/>
      <c r="I11"/>
      <c r="J11"/>
      <c r="K11"/>
      <c r="L11"/>
    </row>
    <row r="12" spans="1:30" ht="15" hidden="1" customHeight="1" outlineLevel="1" x14ac:dyDescent="0.25">
      <c r="B12"/>
      <c r="C12"/>
      <c r="D12"/>
      <c r="E12"/>
      <c r="F12"/>
      <c r="G12"/>
      <c r="H12"/>
      <c r="I12"/>
      <c r="J12"/>
      <c r="K12"/>
      <c r="L12"/>
    </row>
    <row r="13" spans="1:30" ht="14.25" hidden="1" customHeight="1" outlineLevel="1" x14ac:dyDescent="0.2">
      <c r="E13" s="10" t="s">
        <v>30</v>
      </c>
    </row>
    <row r="14" spans="1:30" ht="15" hidden="1" customHeight="1" outlineLevel="1" x14ac:dyDescent="0.25">
      <c r="B14" s="11" t="s">
        <v>7</v>
      </c>
      <c r="C14" t="e">
        <f ca="1">_xll.DIMIX(Config!$M$11,$C$28)</f>
        <v>#NAME?</v>
      </c>
      <c r="D14" s="10" t="e">
        <f ca="1">_xll.DIMNM(Config!M11,C14)</f>
        <v>#NAME?</v>
      </c>
      <c r="E14" s="29" t="e">
        <f ca="1">_xll.DBSS(D14,Config!$H$12,Config!$D$4,Config!$Q$20,B14)</f>
        <v>#NAME?</v>
      </c>
    </row>
    <row r="15" spans="1:30" ht="15" hidden="1" customHeight="1" outlineLevel="1" x14ac:dyDescent="0.25">
      <c r="B15" s="11" t="s">
        <v>8</v>
      </c>
      <c r="C15" t="e">
        <f ca="1">_xll.DIMIX(Config!M12,$C$29)</f>
        <v>#NAME?</v>
      </c>
      <c r="D15" s="10" t="e">
        <f ca="1">_xll.DIMNM(Config!M12,C15)</f>
        <v>#NAME?</v>
      </c>
      <c r="E15" s="29" t="e">
        <f ca="1">_xll.DBSS(D15,Config!$H$12,Config!$D$4,Config!$Q$20,B15)</f>
        <v>#NAME?</v>
      </c>
    </row>
    <row r="16" spans="1:30" ht="15" hidden="1" customHeight="1" outlineLevel="1" x14ac:dyDescent="0.25">
      <c r="B16" s="11" t="s">
        <v>3</v>
      </c>
      <c r="C16" t="e">
        <f ca="1">_xll.ELCOMP(Config!$M$13,$D$15,1)</f>
        <v>#NAME?</v>
      </c>
      <c r="D16" s="10" t="e">
        <f ca="1">_xll.DBRA(Config!$M$13,$C$16,"Currency")</f>
        <v>#NAME?</v>
      </c>
      <c r="E16" s="29" t="e">
        <f ca="1">_xll.DBSS(D16,Config!$H$12,Config!$D$4,Config!$Q$20,B16)</f>
        <v>#NAME?</v>
      </c>
    </row>
    <row r="17" spans="2:4" ht="15" hidden="1" customHeight="1" outlineLevel="1" x14ac:dyDescent="0.25">
      <c r="B17" s="11" t="s">
        <v>28</v>
      </c>
      <c r="C17" s="12" t="e">
        <f ca="1">((("Yield_Scenarios_"&amp;D14)&amp;"_")&amp;D16)</f>
        <v>#NAME?</v>
      </c>
      <c r="D17" t="e">
        <f ca="1">((ServerName&amp;":")&amp;C17)</f>
        <v>#NAME?</v>
      </c>
    </row>
    <row r="18" spans="2:4" ht="15" hidden="1" customHeight="1" outlineLevel="1" x14ac:dyDescent="0.25">
      <c r="B18" s="11" t="s">
        <v>26</v>
      </c>
      <c r="C18" s="12" t="e">
        <f ca="1">((("Funding_Scenarios_"&amp;D14)&amp;"_")&amp;D15)</f>
        <v>#NAME?</v>
      </c>
      <c r="D18" t="e">
        <f ca="1">((ServerName&amp;":")&amp;C18)</f>
        <v>#NAME?</v>
      </c>
    </row>
    <row r="19" spans="2:4" ht="15" hidden="1" customHeight="1" outlineLevel="1" x14ac:dyDescent="0.25">
      <c r="B19" s="11" t="s">
        <v>24</v>
      </c>
      <c r="C19" t="s">
        <v>23</v>
      </c>
      <c r="D19"/>
    </row>
    <row r="20" spans="2:4" ht="15" hidden="1" customHeight="1" outlineLevel="1" x14ac:dyDescent="0.25">
      <c r="B20" s="11" t="s">
        <v>22</v>
      </c>
      <c r="C20" t="s">
        <v>21</v>
      </c>
    </row>
    <row r="21" spans="2:4" ht="15" hidden="1" customHeight="1" outlineLevel="1" x14ac:dyDescent="0.25">
      <c r="B21" s="11" t="s">
        <v>20</v>
      </c>
      <c r="C21" t="e">
        <f ca="1">_xll.DIMIX(D17,C38)</f>
        <v>#NAME?</v>
      </c>
      <c r="D21" s="10" t="e">
        <f ca="1">_xll.DIMNM(D17,C21)</f>
        <v>#NAME?</v>
      </c>
    </row>
    <row r="22" spans="2:4" ht="15" hidden="1" customHeight="1" outlineLevel="1" x14ac:dyDescent="0.25">
      <c r="B22" s="11" t="s">
        <v>19</v>
      </c>
      <c r="C22" t="e">
        <f ca="1">_xll.DIMIX(D18,C39)</f>
        <v>#NAME?</v>
      </c>
      <c r="D22" s="10" t="e">
        <f ca="1">_xll.DIMNM(D18,C22)</f>
        <v>#NAME?</v>
      </c>
    </row>
    <row r="23" spans="2:4" ht="15" hidden="1" customHeight="1" outlineLevel="1" x14ac:dyDescent="0.25">
      <c r="B23" s="11" t="s">
        <v>18</v>
      </c>
      <c r="C23" t="s">
        <v>17</v>
      </c>
      <c r="D23" s="13"/>
    </row>
    <row r="24" spans="2:4" ht="15" hidden="1" customHeight="1" outlineLevel="1" x14ac:dyDescent="0.25">
      <c r="B24" s="11" t="s">
        <v>16</v>
      </c>
      <c r="C24" t="e">
        <f ca="1">((("Treasury_Scenario_"&amp;D14)&amp;"_")&amp;D15)</f>
        <v>#NAME?</v>
      </c>
      <c r="D24" t="e">
        <f ca="1">((ServerName&amp;":")&amp;C24)</f>
        <v>#NAME?</v>
      </c>
    </row>
    <row r="25" spans="2:4" ht="15" hidden="1" customHeight="1" outlineLevel="1" x14ac:dyDescent="0.25">
      <c r="B25" s="11" t="s">
        <v>15</v>
      </c>
      <c r="C25" t="s">
        <v>14</v>
      </c>
    </row>
    <row r="26" spans="2:4" ht="14.25" hidden="1" customHeight="1" outlineLevel="1" x14ac:dyDescent="0.2"/>
    <row r="27" spans="2:4" ht="14.25" customHeight="1" collapsed="1" x14ac:dyDescent="0.2">
      <c r="B27" s="14" t="s">
        <v>13</v>
      </c>
      <c r="C27" s="48"/>
      <c r="D27" s="48"/>
    </row>
    <row r="28" spans="2:4" ht="14.25" customHeight="1" x14ac:dyDescent="0.2">
      <c r="B28" s="11" t="s">
        <v>7</v>
      </c>
      <c r="C28" s="47" t="e">
        <f ca="1">_xll.SUBNM(Config!$M$11,Config!$N$11,"I12",Config!$J$11)</f>
        <v>#NAME?</v>
      </c>
      <c r="D28" s="47"/>
    </row>
    <row r="29" spans="2:4" ht="14.25" customHeight="1" x14ac:dyDescent="0.2">
      <c r="B29" s="11" t="s">
        <v>8</v>
      </c>
      <c r="C29" s="47" t="e">
        <f ca="1">_xll.SUBNM(Config!$M$12,"Base_Elements","New Zealand",Config!$J$11)</f>
        <v>#NAME?</v>
      </c>
      <c r="D29" s="47"/>
    </row>
    <row r="30" spans="2:4" ht="14.25" customHeight="1" x14ac:dyDescent="0.2"/>
    <row r="31" spans="2:4" ht="14.25" customHeight="1" x14ac:dyDescent="0.2"/>
    <row r="32" spans="2:4" ht="15" customHeight="1" x14ac:dyDescent="0.2">
      <c r="B32" s="17" t="s">
        <v>12</v>
      </c>
      <c r="C32" s="49" t="s">
        <v>11</v>
      </c>
      <c r="D32" s="49"/>
    </row>
    <row r="33" spans="1:30" ht="3.75" customHeight="1" x14ac:dyDescent="0.2"/>
    <row r="34" spans="1:30" ht="15" customHeight="1" x14ac:dyDescent="0.2">
      <c r="B34" s="17" t="s">
        <v>10</v>
      </c>
      <c r="C34" s="50" t="s">
        <v>9</v>
      </c>
      <c r="D34" s="51"/>
      <c r="E34" s="51"/>
      <c r="F34" s="51"/>
      <c r="G34" s="52"/>
    </row>
    <row r="35" spans="1:30" ht="12.75" customHeight="1" x14ac:dyDescent="0.2">
      <c r="C35" s="27"/>
      <c r="D35" s="27"/>
      <c r="E35" s="27"/>
      <c r="F35" s="27"/>
      <c r="G35" s="27"/>
    </row>
    <row r="36" spans="1:30" ht="20.25" customHeight="1" x14ac:dyDescent="0.25">
      <c r="A36"/>
      <c r="B36"/>
      <c r="C36" s="27"/>
      <c r="D36" s="27"/>
      <c r="E36" s="27"/>
    </row>
    <row r="37" spans="1:30" ht="6" customHeight="1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0" ht="15" customHeight="1" x14ac:dyDescent="0.25">
      <c r="B38" s="11" t="s">
        <v>6</v>
      </c>
      <c r="C38" s="47" t="e">
        <f ca="1">_xll.SUBNM(D17,C19,1,Config!$J$11)</f>
        <v>#NAME?</v>
      </c>
      <c r="D38" s="47"/>
      <c r="E38"/>
      <c r="F38" s="11" t="s">
        <v>5</v>
      </c>
      <c r="G38" s="28" t="e">
        <f ca="1">_xll.SUBNM($D$24,$C$25,2,Config!$J$11)</f>
        <v>#NAME?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0" ht="15" customHeight="1" x14ac:dyDescent="0.25">
      <c r="B39" s="11" t="s">
        <v>4</v>
      </c>
      <c r="C39" s="47" t="e">
        <f ca="1">_xll.SUBNM(D18,C20,1,Config!$J$11)</f>
        <v>#NAME?</v>
      </c>
      <c r="D39" s="47"/>
      <c r="E39" t="e">
        <f ca="1">_xll.DBRA(Config!$M$13,E40,Config!$J$11)</f>
        <v>#NAME?</v>
      </c>
      <c r="F39" s="43" t="s">
        <v>2</v>
      </c>
      <c r="G39" s="4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0" ht="15" hidden="1" customHeight="1" outlineLevel="1" x14ac:dyDescent="0.25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1:30" ht="15" customHeight="1" collapsed="1" x14ac:dyDescent="0.25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1:30" ht="15" customHeight="1" x14ac:dyDescent="0.25">
      <c r="B42" s="25" t="s">
        <v>29</v>
      </c>
      <c r="C42" s="44" t="s">
        <v>35</v>
      </c>
      <c r="D42" s="44"/>
      <c r="E42" s="25" t="s">
        <v>119</v>
      </c>
      <c r="F42" s="24" t="s">
        <v>6</v>
      </c>
      <c r="G42" s="24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 x14ac:dyDescent="0.25">
      <c r="A43" s="10">
        <f>0</f>
        <v>0</v>
      </c>
      <c r="B43" s="26" t="e">
        <f ca="1">I43</f>
        <v>#NAME?</v>
      </c>
      <c r="C43" s="41" t="e">
        <f ca="1">J43</f>
        <v>#NAME?</v>
      </c>
      <c r="D43" s="42"/>
      <c r="E43" s="26" t="e">
        <f ca="1">K43</f>
        <v>#NAME?</v>
      </c>
      <c r="F43" s="26" t="e">
        <f ca="1">L43</f>
        <v>#NAME?</v>
      </c>
      <c r="G43" s="26" t="e">
        <f ca="1">M43</f>
        <v>#NAME?</v>
      </c>
      <c r="H43" s="30" t="e">
        <f ca="1">_xll.TM1RPTROW($B$6,Config!$M$14,,,,,$C$23)</f>
        <v>#NAME?</v>
      </c>
      <c r="I43" t="e">
        <f ca="1">_xll.DBRW($B$6,$D$14,$D$15,$H43,I$40)</f>
        <v>#NAME?</v>
      </c>
      <c r="J43" t="e">
        <f ca="1">_xll.DBRW($B$6,$D$14,$D$15,$H43,J$40)</f>
        <v>#NAME?</v>
      </c>
      <c r="K43" t="e">
        <f ca="1">_xll.DBRW($B$6,$D$14,$D$15,$H43,K$40)</f>
        <v>#NAME?</v>
      </c>
      <c r="L43" t="e">
        <f ca="1">_xll.DBRW($B$6,$D$14,$D$15,$H43,L$40)</f>
        <v>#NAME?</v>
      </c>
      <c r="M43" t="e">
        <f ca="1">_xll.DBRW($B$6,$D$14,$D$15,$H43,M$40)</f>
        <v>#NAME?</v>
      </c>
      <c r="N43"/>
      <c r="O43"/>
      <c r="P43"/>
      <c r="Q43"/>
      <c r="R43"/>
      <c r="S43"/>
      <c r="T43"/>
      <c r="U43"/>
      <c r="V43"/>
      <c r="W43"/>
      <c r="X43" t="e">
        <f ca="1">IF(AND((W43=""),($C$15="SA")),"SA","")</f>
        <v>#NAME?</v>
      </c>
      <c r="Y43"/>
      <c r="Z43"/>
      <c r="AA43"/>
      <c r="AB43"/>
      <c r="AC43"/>
      <c r="AD43"/>
    </row>
    <row r="44" spans="1:30" ht="15" customHeight="1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C43:D43"/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</mergeCells>
  <conditionalFormatting sqref="F39:G39">
    <cfRule type="expression" dxfId="0" priority="1">
      <formula>$G$38="ACTIVE"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9942" r:id="rId4" name="Textfeld 4">
          <controlPr defaultSize="0" print="0" autoLin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39942" r:id="rId4" name="Textfeld 4"/>
      </mc:Fallback>
    </mc:AlternateContent>
    <mc:AlternateContent xmlns:mc="http://schemas.openxmlformats.org/markup-compatibility/2006">
      <mc:Choice Requires="x14">
        <control shapeId="39939" r:id="rId6" name="TIButton1">
          <controlPr defaultSize="0" print="0" autoLin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39939" r:id="rId6" name="TIButton1"/>
      </mc:Fallback>
    </mc:AlternateContent>
    <mc:AlternateContent xmlns:mc="http://schemas.openxmlformats.org/markup-compatibility/2006">
      <mc:Choice Requires="x14">
        <control shapeId="39940" r:id="rId8" name="TIButton2">
          <controlPr defaultSize="0" print="0" autoLine="0" r:id="rId9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39940" r:id="rId8" name="TIButton2"/>
      </mc:Fallback>
    </mc:AlternateContent>
  </contro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0CDF-DB8B-4B4E-825B-FE4536805B7F}">
  <dimension ref="A1:AC27"/>
  <sheetViews>
    <sheetView workbookViewId="0">
      <selection activeCell="I24" sqref="I24"/>
    </sheetView>
  </sheetViews>
  <sheetFormatPr defaultColWidth="11.42578125" defaultRowHeight="14.25" x14ac:dyDescent="0.2"/>
  <cols>
    <col min="1" max="1" width="29" style="10" customWidth="1"/>
    <col min="2" max="2" width="11.42578125" style="10"/>
    <col min="3" max="3" width="38.7109375" style="10" customWidth="1"/>
    <col min="4" max="4" width="42.140625" style="10" customWidth="1"/>
    <col min="5" max="5" width="17.140625" style="10" bestFit="1" customWidth="1"/>
    <col min="6" max="6" width="19.7109375" style="10" customWidth="1"/>
    <col min="7" max="7" width="35.7109375" style="10" customWidth="1"/>
    <col min="8" max="8" width="37" style="10" customWidth="1"/>
    <col min="9" max="11" width="11.42578125" style="10"/>
    <col min="12" max="12" width="20.140625" style="10" bestFit="1" customWidth="1"/>
    <col min="13" max="13" width="33.42578125" style="10" customWidth="1"/>
    <col min="14" max="15" width="36.28515625" style="10" customWidth="1"/>
    <col min="16" max="16" width="29.28515625" style="10" customWidth="1"/>
    <col min="17" max="16384" width="11.42578125" style="10"/>
  </cols>
  <sheetData>
    <row r="1" spans="1:29" ht="14.25" customHeight="1" x14ac:dyDescent="0.2">
      <c r="A1" s="31" t="s">
        <v>37</v>
      </c>
      <c r="B1" s="32" t="s">
        <v>38</v>
      </c>
      <c r="C1" s="32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14.25" customHeight="1" x14ac:dyDescent="0.2">
      <c r="A2" s="33" t="s">
        <v>39</v>
      </c>
      <c r="B2" s="34" t="s">
        <v>38</v>
      </c>
      <c r="C2" s="35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 ht="14.25" customHeight="1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14.25" customHeight="1" x14ac:dyDescent="0.2">
      <c r="A4" s="33" t="s">
        <v>41</v>
      </c>
      <c r="B4" s="36" t="s">
        <v>42</v>
      </c>
      <c r="C4" s="37" t="s">
        <v>43</v>
      </c>
      <c r="D4" s="36" t="e">
        <f ca="1">_xll.TM1USER(ServerName)</f>
        <v>#NAME?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9" ht="14.25" customHeight="1" x14ac:dyDescent="0.2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9" ht="14.25" customHeight="1" x14ac:dyDescent="0.2">
      <c r="A6" s="31" t="s">
        <v>44</v>
      </c>
      <c r="B6" s="32" t="s">
        <v>7</v>
      </c>
      <c r="C6" s="32" t="s">
        <v>8</v>
      </c>
      <c r="D6" s="32" t="s">
        <v>3</v>
      </c>
      <c r="E6" s="32" t="s">
        <v>45</v>
      </c>
      <c r="F6" s="32" t="s">
        <v>46</v>
      </c>
      <c r="G6" s="32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9" ht="14.25" customHeight="1" x14ac:dyDescent="0.2">
      <c r="A7" s="33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9" ht="14.25" customHeight="1" x14ac:dyDescent="0.2">
      <c r="A8" s="33" t="s">
        <v>48</v>
      </c>
      <c r="B8" s="38" t="e">
        <f ca="1">_xll.DBR($H$13,$Q$18,$Q$17)</f>
        <v>#NAME?</v>
      </c>
      <c r="C8" s="38" t="e">
        <f ca="1">_xll.DBR($H$14,$D$4,$Q$16)</f>
        <v>#NAME?</v>
      </c>
      <c r="D8" s="6"/>
      <c r="E8" s="38" t="s">
        <v>49</v>
      </c>
      <c r="F8" s="38" t="e">
        <f ca="1">_xll.DBR($H$13,$R$18,$Q$17)</f>
        <v>#NAME?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9" ht="14.25" customHeight="1" x14ac:dyDescent="0.2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9" ht="14.25" customHeight="1" x14ac:dyDescent="0.2">
      <c r="A10" s="32" t="s">
        <v>50</v>
      </c>
      <c r="B10" s="9"/>
      <c r="C10" s="32" t="s">
        <v>51</v>
      </c>
      <c r="D10" s="32" t="s">
        <v>52</v>
      </c>
      <c r="E10" s="32" t="s">
        <v>53</v>
      </c>
      <c r="F10" s="3"/>
      <c r="G10" s="32" t="s">
        <v>54</v>
      </c>
      <c r="H10" s="32" t="s">
        <v>55</v>
      </c>
      <c r="I10" s="3"/>
      <c r="J10" s="32" t="s">
        <v>56</v>
      </c>
      <c r="K10" s="3"/>
      <c r="L10" s="32" t="s">
        <v>57</v>
      </c>
      <c r="M10" s="32" t="s">
        <v>58</v>
      </c>
      <c r="N10" s="32" t="s">
        <v>59</v>
      </c>
      <c r="O10" s="32" t="s">
        <v>60</v>
      </c>
      <c r="P10" s="32" t="s">
        <v>61</v>
      </c>
      <c r="Q10" s="32" t="s">
        <v>62</v>
      </c>
      <c r="R10" s="32" t="s">
        <v>63</v>
      </c>
      <c r="S10" s="32" t="s">
        <v>64</v>
      </c>
      <c r="T10" s="32" t="s">
        <v>65</v>
      </c>
      <c r="U10" s="32" t="s">
        <v>66</v>
      </c>
      <c r="V10" s="32" t="s">
        <v>67</v>
      </c>
      <c r="W10" s="32" t="s">
        <v>68</v>
      </c>
      <c r="X10" s="32" t="s">
        <v>69</v>
      </c>
      <c r="Y10" s="32" t="s">
        <v>70</v>
      </c>
      <c r="Z10" s="8"/>
      <c r="AA10" s="8"/>
      <c r="AB10" s="8"/>
      <c r="AC10" s="8"/>
    </row>
    <row r="11" spans="1:29" ht="14.25" customHeight="1" x14ac:dyDescent="0.2">
      <c r="A11" s="38" t="s">
        <v>71</v>
      </c>
      <c r="B11" s="9"/>
      <c r="C11" s="38" t="str">
        <f t="shared" ref="C11:C16" si="0">((ServerName&amp;"\")&amp;D11)</f>
        <v>FS-Planning\Start Screen Bussiness Line</v>
      </c>
      <c r="D11" s="36" t="s">
        <v>72</v>
      </c>
      <c r="E11" s="36" t="s">
        <v>73</v>
      </c>
      <c r="F11" s="3"/>
      <c r="G11" s="36" t="s">
        <v>74</v>
      </c>
      <c r="H11" s="36" t="str">
        <f>((ServerName&amp;":")&amp;G11)</f>
        <v>FS-Planning:606_Treasury_Scenario_Names</v>
      </c>
      <c r="I11" s="3"/>
      <c r="J11" s="36" t="s">
        <v>29</v>
      </c>
      <c r="K11" s="3"/>
      <c r="L11" s="36" t="s">
        <v>7</v>
      </c>
      <c r="M11" s="36" t="str">
        <f t="shared" ref="M11:M27" si="1">((ServerName&amp;":")&amp;L11)</f>
        <v>FS-Planning:Version</v>
      </c>
      <c r="N11" s="36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 x14ac:dyDescent="0.2">
      <c r="A12" s="38" t="s">
        <v>76</v>
      </c>
      <c r="B12" s="9"/>
      <c r="C12" s="38" t="str">
        <f t="shared" si="0"/>
        <v>FS-Planning\Yield Scenario</v>
      </c>
      <c r="D12" s="36" t="s">
        <v>77</v>
      </c>
      <c r="E12" s="36" t="s">
        <v>33</v>
      </c>
      <c r="F12" s="3"/>
      <c r="G12" s="36" t="s">
        <v>78</v>
      </c>
      <c r="H12" s="36" t="str">
        <f>((ServerName&amp;":")&amp;G12)</f>
        <v>FS-Planning:652_Treasury_Create_User</v>
      </c>
      <c r="I12" s="3"/>
      <c r="J12" s="36" t="s">
        <v>79</v>
      </c>
      <c r="K12" s="3"/>
      <c r="L12" s="36" t="s">
        <v>8</v>
      </c>
      <c r="M12" s="36" t="str">
        <f t="shared" si="1"/>
        <v>FS-Planning:Country</v>
      </c>
      <c r="N12" s="36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 x14ac:dyDescent="0.2">
      <c r="A13" s="9"/>
      <c r="B13" s="9"/>
      <c r="C13" s="38" t="str">
        <f t="shared" si="0"/>
        <v>FS-Planning\</v>
      </c>
      <c r="D13" s="5"/>
      <c r="E13" s="5"/>
      <c r="F13" s="3"/>
      <c r="G13" s="36" t="s">
        <v>81</v>
      </c>
      <c r="H13" s="36" t="str">
        <f>((ServerName&amp;":")&amp;G13)</f>
        <v>FS-Planning:101_Planning_Parameters</v>
      </c>
      <c r="I13" s="3"/>
      <c r="J13" s="36" t="s">
        <v>82</v>
      </c>
      <c r="K13" s="3"/>
      <c r="L13" s="36" t="s">
        <v>83</v>
      </c>
      <c r="M13" s="36" t="str">
        <f t="shared" si="1"/>
        <v>FS-Planning:Legal_Entity</v>
      </c>
      <c r="N13" s="36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 x14ac:dyDescent="0.2">
      <c r="B14" s="9"/>
      <c r="C14" s="38" t="str">
        <f t="shared" si="0"/>
        <v>FS-Planning\</v>
      </c>
      <c r="D14" s="5"/>
      <c r="E14" s="5"/>
      <c r="F14" s="3"/>
      <c r="G14" s="36" t="s">
        <v>84</v>
      </c>
      <c r="H14" s="36" t="str">
        <f>((ServerName&amp;":")&amp;G14)</f>
        <v>FS-Planning:408_User_Settings</v>
      </c>
      <c r="I14" s="3"/>
      <c r="J14" s="39" t="s">
        <v>85</v>
      </c>
      <c r="K14" s="3"/>
      <c r="L14" s="36" t="s">
        <v>86</v>
      </c>
      <c r="M14" s="36" t="str">
        <f t="shared" si="1"/>
        <v>FS-Planning:Treasury_Scenario</v>
      </c>
      <c r="N14" s="36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 x14ac:dyDescent="0.2">
      <c r="B15" s="9"/>
      <c r="C15" s="38" t="str">
        <f t="shared" si="0"/>
        <v>FS-Planning\</v>
      </c>
      <c r="D15" s="5"/>
      <c r="E15" s="5"/>
      <c r="F15" s="3"/>
      <c r="G15" s="36" t="s">
        <v>87</v>
      </c>
      <c r="H15" s="36" t="str">
        <f>((ServerName&amp;":")&amp;G15)</f>
        <v>FS-Planning:101_Planning_Parameters_Version</v>
      </c>
      <c r="I15" s="3"/>
      <c r="J15" s="3"/>
      <c r="K15" s="3"/>
      <c r="L15" s="36" t="s">
        <v>88</v>
      </c>
      <c r="M15" s="36" t="str">
        <f t="shared" si="1"/>
        <v>FS-Planning:Simulation</v>
      </c>
      <c r="N15" s="5"/>
      <c r="O15" s="5"/>
      <c r="P15" s="5"/>
      <c r="Q15" s="5"/>
      <c r="R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 x14ac:dyDescent="0.2">
      <c r="B16" s="9"/>
      <c r="C16" s="38" t="str">
        <f t="shared" si="0"/>
        <v>FS-Planning\</v>
      </c>
      <c r="D16" s="5"/>
      <c r="E16" s="5"/>
      <c r="F16" s="3"/>
      <c r="G16" s="5"/>
      <c r="H16" s="5"/>
      <c r="I16" s="3"/>
      <c r="J16" s="3"/>
      <c r="K16" s="3"/>
      <c r="L16" s="36" t="s">
        <v>89</v>
      </c>
      <c r="M16" s="36" t="str">
        <f t="shared" si="1"/>
        <v>FS-Planning:}User_Setting</v>
      </c>
      <c r="N16" s="5"/>
      <c r="O16" s="5"/>
      <c r="P16" s="5"/>
      <c r="Q16" s="36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ht="14.25" customHeight="1" x14ac:dyDescent="0.2">
      <c r="L17" s="36" t="s">
        <v>91</v>
      </c>
      <c r="M17" s="36" t="str">
        <f t="shared" si="1"/>
        <v>FS-Planning:System_Measure</v>
      </c>
      <c r="N17" s="5"/>
      <c r="O17" s="5"/>
      <c r="P17" s="5"/>
      <c r="Q17" s="36" t="s">
        <v>92</v>
      </c>
      <c r="R17" s="36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ht="14.25" customHeight="1" x14ac:dyDescent="0.2">
      <c r="L18" s="36" t="s">
        <v>94</v>
      </c>
      <c r="M18" s="36" t="str">
        <f t="shared" si="1"/>
        <v>FS-Planning:Parameter</v>
      </c>
      <c r="N18" s="5"/>
      <c r="O18" s="5"/>
      <c r="P18" s="5"/>
      <c r="Q18" s="36" t="s">
        <v>95</v>
      </c>
      <c r="R18" s="36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ht="14.25" customHeight="1" x14ac:dyDescent="0.2">
      <c r="C19" s="32" t="s">
        <v>97</v>
      </c>
      <c r="D19" s="8"/>
      <c r="G19" s="32" t="s">
        <v>98</v>
      </c>
      <c r="H19" s="8"/>
      <c r="I19" s="8"/>
      <c r="L19" s="36" t="s">
        <v>99</v>
      </c>
      <c r="M19" s="36" t="str">
        <f t="shared" si="1"/>
        <v>FS-Planning:Measure_Scenario</v>
      </c>
      <c r="N19" s="5"/>
      <c r="O19" s="5"/>
      <c r="P19" s="5"/>
      <c r="Q19" s="36" t="s">
        <v>29</v>
      </c>
      <c r="R19" s="36" t="s">
        <v>100</v>
      </c>
      <c r="S19" s="36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ht="14.25" customHeight="1" x14ac:dyDescent="0.2">
      <c r="C20" s="38" t="s">
        <v>102</v>
      </c>
      <c r="D20" s="36" t="e">
        <f ca="1">_xll.DBR($H$13,"Forecast_Version","TXT")</f>
        <v>#NAME?</v>
      </c>
      <c r="G20" s="38" t="s">
        <v>72</v>
      </c>
      <c r="H20" s="38" t="str">
        <f>($A$11&amp;$G$20)</f>
        <v>Treasury\Start Screen Bussiness Line</v>
      </c>
      <c r="I20" s="38" t="s">
        <v>73</v>
      </c>
      <c r="L20" s="36" t="s">
        <v>103</v>
      </c>
      <c r="M20" s="36" t="str">
        <f t="shared" si="1"/>
        <v>FS-Planning:Treasury_Mask</v>
      </c>
      <c r="N20" s="5"/>
      <c r="O20" s="5"/>
      <c r="P20" s="5"/>
      <c r="Q20" s="36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ht="14.25" customHeight="1" x14ac:dyDescent="0.2">
      <c r="C21" s="38" t="s">
        <v>83</v>
      </c>
      <c r="D21" s="36" t="s">
        <v>105</v>
      </c>
      <c r="G21" s="38" t="s">
        <v>106</v>
      </c>
      <c r="H21" s="38" t="str">
        <f>($A$11&amp;G21)</f>
        <v>Treasury\Planning New Insurance Contracts</v>
      </c>
      <c r="I21" s="6"/>
      <c r="L21" s="5"/>
      <c r="M21" s="36" t="str">
        <f t="shared" si="1"/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ht="14.25" customHeight="1" x14ac:dyDescent="0.2">
      <c r="C22" s="38" t="s">
        <v>107</v>
      </c>
      <c r="D22" s="36" t="s">
        <v>108</v>
      </c>
      <c r="G22" s="38" t="s">
        <v>106</v>
      </c>
      <c r="H22" s="38" t="str">
        <f>($A$11&amp;G22)</f>
        <v>Treasury\Planning New Insurance Contracts</v>
      </c>
      <c r="I22" s="38" t="s">
        <v>109</v>
      </c>
      <c r="L22" s="5"/>
      <c r="M22" s="36" t="str">
        <f t="shared" si="1"/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ht="14.25" customHeight="1" x14ac:dyDescent="0.2">
      <c r="C23" s="38" t="s">
        <v>88</v>
      </c>
      <c r="D23" s="36" t="s">
        <v>110</v>
      </c>
      <c r="G23" s="40" t="s">
        <v>111</v>
      </c>
      <c r="H23" s="40" t="s">
        <v>112</v>
      </c>
      <c r="I23" s="40" t="s">
        <v>113</v>
      </c>
      <c r="L23" s="5"/>
      <c r="M23" s="36" t="str">
        <f t="shared" si="1"/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ht="14.25" customHeight="1" x14ac:dyDescent="0.2">
      <c r="C24" s="38" t="s">
        <v>8</v>
      </c>
      <c r="D24" s="5"/>
      <c r="G24" s="38" t="e">
        <f ca="1">_xll.DBR($H$13,"Current_Year","TXT")</f>
        <v>#NAME?</v>
      </c>
      <c r="H24" s="38" t="e">
        <f ca="1">_xll.ELCOMP((ServerName&amp;":Time"),G24,1)</f>
        <v>#NAME?</v>
      </c>
      <c r="I24" s="38" t="e">
        <f ca="1">_xll.DBR($H$13,I23,"TXT")</f>
        <v>#NAME?</v>
      </c>
      <c r="L24" s="5"/>
      <c r="M24" s="36" t="str">
        <f t="shared" si="1"/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ht="14.25" customHeight="1" x14ac:dyDescent="0.2">
      <c r="C25" s="38" t="s">
        <v>114</v>
      </c>
      <c r="D25" s="36" t="e">
        <f ca="1">_xll.DBRA($M$20,$D$24,"BusinessLineLevel")</f>
        <v>#NAME?</v>
      </c>
      <c r="L25" s="5"/>
      <c r="M25" s="36" t="str">
        <f t="shared" si="1"/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ht="14.25" customHeight="1" x14ac:dyDescent="0.2">
      <c r="C26" s="38" t="s">
        <v>115</v>
      </c>
      <c r="D26" s="5"/>
      <c r="G26" s="32" t="s">
        <v>116</v>
      </c>
      <c r="H26" s="32" t="s">
        <v>117</v>
      </c>
      <c r="L26" s="5"/>
      <c r="M26" s="36" t="str">
        <f t="shared" si="1"/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ht="14.25" customHeight="1" x14ac:dyDescent="0.2">
      <c r="G27" s="6"/>
      <c r="H27" s="38" t="str">
        <f>IF((G27="RC_NR"),G27,"RC_ALL")</f>
        <v>RC_ALL</v>
      </c>
      <c r="L27" s="5"/>
      <c r="M27" s="36" t="str">
        <f t="shared" si="1"/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120</vt:i4>
      </vt:variant>
    </vt:vector>
  </HeadingPairs>
  <TitlesOfParts>
    <vt:vector size="160" baseType="lpstr">
      <vt:lpstr>Treasury_Scenario_Overview</vt:lpstr>
      <vt:lpstr>Config</vt:lpstr>
      <vt:lpstr>Treasury_Scenario_Overview_2019</vt:lpstr>
      <vt:lpstr>Config_2019</vt:lpstr>
      <vt:lpstr>Treasury_Scenario_Overview_Bud</vt:lpstr>
      <vt:lpstr>Config_Budget (2019)</vt:lpstr>
      <vt:lpstr>Treasury_Scenario_Overview_For</vt:lpstr>
      <vt:lpstr>Config_Forecast 1 (2019)</vt:lpstr>
      <vt:lpstr>Treasury_Scenario_Overview_For9</vt:lpstr>
      <vt:lpstr>Config_Forecast 2 (2019)</vt:lpstr>
      <vt:lpstr>Treasury_Scenario_Overview_2020</vt:lpstr>
      <vt:lpstr>Config_2020</vt:lpstr>
      <vt:lpstr>Treasury_Scenario_Overview_Bu13</vt:lpstr>
      <vt:lpstr>Config_Budget (2020)</vt:lpstr>
      <vt:lpstr>Treasury_Scenario_Overview_Fo15</vt:lpstr>
      <vt:lpstr>Config_Forecast 1 (2020)</vt:lpstr>
      <vt:lpstr>Treasury_Scenario_Overview_Fo17</vt:lpstr>
      <vt:lpstr>Config_Forecast 2 (2020)</vt:lpstr>
      <vt:lpstr>Treasury_Scenario_Overview_2021</vt:lpstr>
      <vt:lpstr>Config_2021</vt:lpstr>
      <vt:lpstr>Treasury_Scenario_Overview_Bu21</vt:lpstr>
      <vt:lpstr>Config_Budget (2021)</vt:lpstr>
      <vt:lpstr>Treasury_Scenario_Overview_Fo23</vt:lpstr>
      <vt:lpstr>Config_Forecast 1 (2021)</vt:lpstr>
      <vt:lpstr>Treasury_Scenario_Overview_Fo25</vt:lpstr>
      <vt:lpstr>Config_Forecast 2 (2021)</vt:lpstr>
      <vt:lpstr>Treasury_Scenario_Overview_2022</vt:lpstr>
      <vt:lpstr>Config_2022</vt:lpstr>
      <vt:lpstr>Treasury_Scenario_Overview_Bu29</vt:lpstr>
      <vt:lpstr>Config_Budget (2022)</vt:lpstr>
      <vt:lpstr>Treasury_Scenario_Overview_Fo31</vt:lpstr>
      <vt:lpstr>Config_Forecast 1 (2022)</vt:lpstr>
      <vt:lpstr>Treasury_Scenario_Overview_Fo33</vt:lpstr>
      <vt:lpstr>Config_Forecast 2 (2022)</vt:lpstr>
      <vt:lpstr>Treasury_Scenario_Overview_2023</vt:lpstr>
      <vt:lpstr>Config_2023</vt:lpstr>
      <vt:lpstr>Treasury_Scenario_Overview_Fo37</vt:lpstr>
      <vt:lpstr>Config_Forecast 1 (2023)</vt:lpstr>
      <vt:lpstr>Treasury_Scenario_Overview_Act</vt:lpstr>
      <vt:lpstr>Config_Actuals</vt:lpstr>
      <vt:lpstr>Config_2019!ServerName</vt:lpstr>
      <vt:lpstr>Config_2020!ServerName</vt:lpstr>
      <vt:lpstr>Config_2021!ServerName</vt:lpstr>
      <vt:lpstr>Config_2022!ServerName</vt:lpstr>
      <vt:lpstr>Config_2023!ServerName</vt:lpstr>
      <vt:lpstr>Config_Actuals!ServerName</vt:lpstr>
      <vt:lpstr>'Config_Budget (2019)'!ServerName</vt:lpstr>
      <vt:lpstr>'Config_Budget (2020)'!ServerName</vt:lpstr>
      <vt:lpstr>'Config_Budget (2021)'!ServerName</vt:lpstr>
      <vt:lpstr>'Config_Budget (2022)'!ServerName</vt:lpstr>
      <vt:lpstr>'Config_Forecast 1 (2019)'!ServerName</vt:lpstr>
      <vt:lpstr>'Config_Forecast 1 (2020)'!ServerName</vt:lpstr>
      <vt:lpstr>'Config_Forecast 1 (2021)'!ServerName</vt:lpstr>
      <vt:lpstr>'Config_Forecast 1 (2022)'!ServerName</vt:lpstr>
      <vt:lpstr>'Config_Forecast 1 (2023)'!ServerName</vt:lpstr>
      <vt:lpstr>'Config_Forecast 2 (2019)'!ServerName</vt:lpstr>
      <vt:lpstr>'Config_Forecast 2 (2020)'!ServerName</vt:lpstr>
      <vt:lpstr>'Config_Forecast 2 (2021)'!ServerName</vt:lpstr>
      <vt:lpstr>'Config_Forecast 2 (2022)'!ServerName</vt:lpstr>
      <vt:lpstr>ServerName</vt:lpstr>
      <vt:lpstr>Treasury_Scenario_Overview!TM1RPTDATARNG1</vt:lpstr>
      <vt:lpstr>Treasury_Scenario_Overview_2019!TM1RPTDATARNG1</vt:lpstr>
      <vt:lpstr>Treasury_Scenario_Overview_2020!TM1RPTDATARNG1</vt:lpstr>
      <vt:lpstr>Treasury_Scenario_Overview_2021!TM1RPTDATARNG1</vt:lpstr>
      <vt:lpstr>Treasury_Scenario_Overview_2022!TM1RPTDATARNG1</vt:lpstr>
      <vt:lpstr>Treasury_Scenario_Overview_2023!TM1RPTDATARNG1</vt:lpstr>
      <vt:lpstr>Treasury_Scenario_Overview_Act!TM1RPTDATARNG1</vt:lpstr>
      <vt:lpstr>Treasury_Scenario_Overview_Bu13!TM1RPTDATARNG1</vt:lpstr>
      <vt:lpstr>Treasury_Scenario_Overview_Bu21!TM1RPTDATARNG1</vt:lpstr>
      <vt:lpstr>Treasury_Scenario_Overview_Bu29!TM1RPTDATARNG1</vt:lpstr>
      <vt:lpstr>Treasury_Scenario_Overview_Bud!TM1RPTDATARNG1</vt:lpstr>
      <vt:lpstr>Treasury_Scenario_Overview_Fo15!TM1RPTDATARNG1</vt:lpstr>
      <vt:lpstr>Treasury_Scenario_Overview_Fo17!TM1RPTDATARNG1</vt:lpstr>
      <vt:lpstr>Treasury_Scenario_Overview_Fo23!TM1RPTDATARNG1</vt:lpstr>
      <vt:lpstr>Treasury_Scenario_Overview_Fo25!TM1RPTDATARNG1</vt:lpstr>
      <vt:lpstr>Treasury_Scenario_Overview_Fo31!TM1RPTDATARNG1</vt:lpstr>
      <vt:lpstr>Treasury_Scenario_Overview_Fo33!TM1RPTDATARNG1</vt:lpstr>
      <vt:lpstr>Treasury_Scenario_Overview_Fo37!TM1RPTDATARNG1</vt:lpstr>
      <vt:lpstr>Treasury_Scenario_Overview_For!TM1RPTDATARNG1</vt:lpstr>
      <vt:lpstr>Treasury_Scenario_Overview_For9!TM1RPTDATARNG1</vt:lpstr>
      <vt:lpstr>Treasury_Scenario_Overview!TM1RPTFMTIDCOL</vt:lpstr>
      <vt:lpstr>Treasury_Scenario_Overview_2019!TM1RPTFMTIDCOL</vt:lpstr>
      <vt:lpstr>Treasury_Scenario_Overview_2020!TM1RPTFMTIDCOL</vt:lpstr>
      <vt:lpstr>Treasury_Scenario_Overview_2021!TM1RPTFMTIDCOL</vt:lpstr>
      <vt:lpstr>Treasury_Scenario_Overview_2022!TM1RPTFMTIDCOL</vt:lpstr>
      <vt:lpstr>Treasury_Scenario_Overview_2023!TM1RPTFMTIDCOL</vt:lpstr>
      <vt:lpstr>Treasury_Scenario_Overview_Act!TM1RPTFMTIDCOL</vt:lpstr>
      <vt:lpstr>Treasury_Scenario_Overview_Bu13!TM1RPTFMTIDCOL</vt:lpstr>
      <vt:lpstr>Treasury_Scenario_Overview_Bu21!TM1RPTFMTIDCOL</vt:lpstr>
      <vt:lpstr>Treasury_Scenario_Overview_Bu29!TM1RPTFMTIDCOL</vt:lpstr>
      <vt:lpstr>Treasury_Scenario_Overview_Bud!TM1RPTFMTIDCOL</vt:lpstr>
      <vt:lpstr>Treasury_Scenario_Overview_Fo15!TM1RPTFMTIDCOL</vt:lpstr>
      <vt:lpstr>Treasury_Scenario_Overview_Fo17!TM1RPTFMTIDCOL</vt:lpstr>
      <vt:lpstr>Treasury_Scenario_Overview_Fo23!TM1RPTFMTIDCOL</vt:lpstr>
      <vt:lpstr>Treasury_Scenario_Overview_Fo25!TM1RPTFMTIDCOL</vt:lpstr>
      <vt:lpstr>Treasury_Scenario_Overview_Fo31!TM1RPTFMTIDCOL</vt:lpstr>
      <vt:lpstr>Treasury_Scenario_Overview_Fo33!TM1RPTFMTIDCOL</vt:lpstr>
      <vt:lpstr>Treasury_Scenario_Overview_Fo37!TM1RPTFMTIDCOL</vt:lpstr>
      <vt:lpstr>Treasury_Scenario_Overview_For!TM1RPTFMTIDCOL</vt:lpstr>
      <vt:lpstr>Treasury_Scenario_Overview_For9!TM1RPTFMTIDCOL</vt:lpstr>
      <vt:lpstr>Treasury_Scenario_Overview!TM1RPTFMTRNG</vt:lpstr>
      <vt:lpstr>Treasury_Scenario_Overview_2019!TM1RPTFMTRNG</vt:lpstr>
      <vt:lpstr>Treasury_Scenario_Overview_2020!TM1RPTFMTRNG</vt:lpstr>
      <vt:lpstr>Treasury_Scenario_Overview_2021!TM1RPTFMTRNG</vt:lpstr>
      <vt:lpstr>Treasury_Scenario_Overview_2022!TM1RPTFMTRNG</vt:lpstr>
      <vt:lpstr>Treasury_Scenario_Overview_2023!TM1RPTFMTRNG</vt:lpstr>
      <vt:lpstr>Treasury_Scenario_Overview_Act!TM1RPTFMTRNG</vt:lpstr>
      <vt:lpstr>Treasury_Scenario_Overview_Bu13!TM1RPTFMTRNG</vt:lpstr>
      <vt:lpstr>Treasury_Scenario_Overview_Bu21!TM1RPTFMTRNG</vt:lpstr>
      <vt:lpstr>Treasury_Scenario_Overview_Bu29!TM1RPTFMTRNG</vt:lpstr>
      <vt:lpstr>Treasury_Scenario_Overview_Bud!TM1RPTFMTRNG</vt:lpstr>
      <vt:lpstr>Treasury_Scenario_Overview_Fo15!TM1RPTFMTRNG</vt:lpstr>
      <vt:lpstr>Treasury_Scenario_Overview_Fo17!TM1RPTFMTRNG</vt:lpstr>
      <vt:lpstr>Treasury_Scenario_Overview_Fo23!TM1RPTFMTRNG</vt:lpstr>
      <vt:lpstr>Treasury_Scenario_Overview_Fo25!TM1RPTFMTRNG</vt:lpstr>
      <vt:lpstr>Treasury_Scenario_Overview_Fo31!TM1RPTFMTRNG</vt:lpstr>
      <vt:lpstr>Treasury_Scenario_Overview_Fo33!TM1RPTFMTRNG</vt:lpstr>
      <vt:lpstr>Treasury_Scenario_Overview_Fo37!TM1RPTFMTRNG</vt:lpstr>
      <vt:lpstr>Treasury_Scenario_Overview_For!TM1RPTFMTRNG</vt:lpstr>
      <vt:lpstr>Treasury_Scenario_Overview_For9!TM1RPTFMTRNG</vt:lpstr>
      <vt:lpstr>Config_2019!vCountry</vt:lpstr>
      <vt:lpstr>Config_2020!vCountry</vt:lpstr>
      <vt:lpstr>Config_2021!vCountry</vt:lpstr>
      <vt:lpstr>Config_2022!vCountry</vt:lpstr>
      <vt:lpstr>Config_2023!vCountry</vt:lpstr>
      <vt:lpstr>Config_Actuals!vCountry</vt:lpstr>
      <vt:lpstr>'Config_Budget (2019)'!vCountry</vt:lpstr>
      <vt:lpstr>'Config_Budget (2020)'!vCountry</vt:lpstr>
      <vt:lpstr>'Config_Budget (2021)'!vCountry</vt:lpstr>
      <vt:lpstr>'Config_Budget (2022)'!vCountry</vt:lpstr>
      <vt:lpstr>'Config_Forecast 1 (2019)'!vCountry</vt:lpstr>
      <vt:lpstr>'Config_Forecast 1 (2020)'!vCountry</vt:lpstr>
      <vt:lpstr>'Config_Forecast 1 (2021)'!vCountry</vt:lpstr>
      <vt:lpstr>'Config_Forecast 1 (2022)'!vCountry</vt:lpstr>
      <vt:lpstr>'Config_Forecast 1 (2023)'!vCountry</vt:lpstr>
      <vt:lpstr>'Config_Forecast 2 (2019)'!vCountry</vt:lpstr>
      <vt:lpstr>'Config_Forecast 2 (2020)'!vCountry</vt:lpstr>
      <vt:lpstr>'Config_Forecast 2 (2021)'!vCountry</vt:lpstr>
      <vt:lpstr>'Config_Forecast 2 (2022)'!vCountry</vt:lpstr>
      <vt:lpstr>vCountry</vt:lpstr>
      <vt:lpstr>Config_2019!vVers</vt:lpstr>
      <vt:lpstr>Config_2020!vVers</vt:lpstr>
      <vt:lpstr>Config_2021!vVers</vt:lpstr>
      <vt:lpstr>Config_2022!vVers</vt:lpstr>
      <vt:lpstr>Config_2023!vVers</vt:lpstr>
      <vt:lpstr>Config_Actuals!vVers</vt:lpstr>
      <vt:lpstr>'Config_Budget (2019)'!vVers</vt:lpstr>
      <vt:lpstr>'Config_Budget (2020)'!vVers</vt:lpstr>
      <vt:lpstr>'Config_Budget (2021)'!vVers</vt:lpstr>
      <vt:lpstr>'Config_Budget (2022)'!vVers</vt:lpstr>
      <vt:lpstr>'Config_Forecast 1 (2019)'!vVers</vt:lpstr>
      <vt:lpstr>'Config_Forecast 1 (2020)'!vVers</vt:lpstr>
      <vt:lpstr>'Config_Forecast 1 (2021)'!vVers</vt:lpstr>
      <vt:lpstr>'Config_Forecast 1 (2022)'!vVers</vt:lpstr>
      <vt:lpstr>'Config_Forecast 1 (2023)'!vVers</vt:lpstr>
      <vt:lpstr>'Config_Forecast 2 (2019)'!vVers</vt:lpstr>
      <vt:lpstr>'Config_Forecast 2 (2020)'!vVers</vt:lpstr>
      <vt:lpstr>'Config_Forecast 2 (2021)'!vVers</vt:lpstr>
      <vt:lpstr>'Config_Forecast 2 (2022)'!vVers</vt:lpstr>
      <vt:lpstr>vVers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Claudiu Lazar</cp:lastModifiedBy>
  <dcterms:modified xsi:type="dcterms:W3CDTF">2023-09-05T09:32:34Z</dcterms:modified>
  <cp:category/>
</cp:coreProperties>
</file>