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mple Hybrid Model\"/>
    </mc:Choice>
  </mc:AlternateContent>
  <bookViews>
    <workbookView xWindow="0" yWindow="0" windowWidth="15615" windowHeight="2580" tabRatio="650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Plot Parameter" sheetId="5" r:id="rId6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D5" i="1"/>
  <c r="H34" i="3"/>
  <c r="H30" i="3"/>
  <c r="H36" i="3"/>
  <c r="H28" i="3"/>
  <c r="H16" i="3"/>
  <c r="H24" i="3"/>
  <c r="B1" i="5"/>
  <c r="B1" i="3"/>
  <c r="C1" i="1"/>
  <c r="D1" i="1"/>
  <c r="J9" i="1" l="1"/>
  <c r="K9" i="1"/>
  <c r="L9" i="1"/>
  <c r="M9" i="1"/>
  <c r="I9" i="1"/>
  <c r="H12" i="3"/>
  <c r="N9" i="1"/>
  <c r="N13" i="2"/>
  <c r="N7" i="2"/>
  <c r="H7" i="2" l="1"/>
  <c r="G13" i="2"/>
  <c r="F13" i="2"/>
  <c r="E13" i="2"/>
  <c r="G7" i="2"/>
  <c r="F7" i="2"/>
  <c r="E7" i="2"/>
  <c r="G9" i="1"/>
  <c r="F9" i="1"/>
  <c r="E9" i="1"/>
  <c r="A40" i="3" l="1"/>
  <c r="O1" i="5"/>
  <c r="P1" i="5"/>
  <c r="Q1" i="5"/>
  <c r="R1" i="5"/>
  <c r="S1" i="5"/>
  <c r="T1" i="5"/>
  <c r="U1" i="5"/>
  <c r="V1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C2" i="5"/>
  <c r="C1" i="5"/>
  <c r="A34" i="3"/>
  <c r="H3" i="4" l="1"/>
  <c r="H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E2" i="3"/>
  <c r="F2" i="3"/>
  <c r="G2" i="3"/>
  <c r="H2" i="3"/>
  <c r="I2" i="3"/>
  <c r="J2" i="3"/>
  <c r="K2" i="3"/>
  <c r="D2" i="3"/>
  <c r="E1" i="1"/>
  <c r="D1" i="5" s="1"/>
  <c r="F1" i="1"/>
  <c r="E1" i="5" s="1"/>
  <c r="G1" i="1"/>
  <c r="F1" i="5" s="1"/>
  <c r="H1" i="1"/>
  <c r="G1" i="5" s="1"/>
  <c r="I1" i="1"/>
  <c r="H1" i="5" s="1"/>
  <c r="J1" i="1"/>
  <c r="I1" i="5" s="1"/>
  <c r="K1" i="1"/>
  <c r="J1" i="5" s="1"/>
  <c r="M1" i="1"/>
  <c r="L1" i="5" s="1"/>
  <c r="N1" i="1"/>
  <c r="M1" i="5" s="1"/>
  <c r="O1" i="1"/>
  <c r="N1" i="5" s="1"/>
  <c r="P1" i="1"/>
  <c r="Q1" i="1"/>
  <c r="R1" i="1"/>
  <c r="S1" i="1"/>
  <c r="T1" i="1"/>
  <c r="U1" i="1"/>
  <c r="V1" i="1"/>
  <c r="W1" i="1"/>
  <c r="X1" i="1"/>
  <c r="Y1" i="1"/>
  <c r="Z1" i="1"/>
  <c r="L1" i="1"/>
  <c r="K1" i="5" s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D2" i="2"/>
  <c r="E1" i="3" l="1"/>
  <c r="F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D1" i="3"/>
  <c r="K1" i="3"/>
  <c r="J1" i="3"/>
  <c r="I1" i="3"/>
  <c r="H1" i="3"/>
  <c r="G1" i="3"/>
  <c r="E1" i="2" l="1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D1" i="2"/>
</calcChain>
</file>

<file path=xl/sharedStrings.xml><?xml version="1.0" encoding="utf-8"?>
<sst xmlns="http://schemas.openxmlformats.org/spreadsheetml/2006/main" count="236" uniqueCount="117">
  <si>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</si>
  <si>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</si>
  <si>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</si>
  <si>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</si>
  <si>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</si>
  <si>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</si>
  <si>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</si>
  <si>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</si>
  <si>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</si>
  <si>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</si>
  <si>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</si>
  <si>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</si>
  <si>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</si>
  <si>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</si>
  <si>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</si>
  <si>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</si>
  <si>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</si>
  <si>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</si>
  <si>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</si>
  <si>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</si>
  <si>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Round Tube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</si>
  <si>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</si>
  <si>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</si>
  <si>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</si>
  <si>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</si>
  <si>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</si>
  <si>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</si>
  <si>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</si>
  <si>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</si>
  <si>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</si>
  <si>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</si>
  <si>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</si>
  <si>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</si>
  <si>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</si>
  <si>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</si>
  <si>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</si>
  <si>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</si>
  <si>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</si>
  <si>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</si>
  <si>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</si>
  <si>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</si>
  <si>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</si>
  <si>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</si>
  <si>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</si>
  <si>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</si>
  <si>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</si>
  <si>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</si>
  <si>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</si>
  <si>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</si>
  <si>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</si>
  <si>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</si>
  <si>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</si>
  <si>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</si>
  <si>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</si>
  <si>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</si>
  <si>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</si>
  <si>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</si>
  <si>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</si>
  <si>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</si>
  <si>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</si>
  <si>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</si>
  <si>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</si>
  <si>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</si>
  <si>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</si>
  <si>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</si>
  <si>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</si>
  <si>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JointNr</t>
  </si>
  <si>
    <t>ConstraintType</t>
  </si>
  <si>
    <t>Nr</t>
  </si>
  <si>
    <t>Revolute_z</t>
  </si>
  <si>
    <t>Revolute_y</t>
  </si>
  <si>
    <t>Fixed</t>
  </si>
  <si>
    <t>Spherical</t>
  </si>
  <si>
    <t>Total Constraint Number</t>
  </si>
  <si>
    <t>Constraint Number</t>
  </si>
  <si>
    <t>Total Constraint Set Number</t>
  </si>
  <si>
    <t>Rigid Body-Plot Sequence</t>
  </si>
  <si>
    <t>Flexible Beam-Interpolation Points Number</t>
  </si>
  <si>
    <t>1,2</t>
  </si>
  <si>
    <t>Plot Configuration</t>
  </si>
  <si>
    <t>k-</t>
  </si>
  <si>
    <t>b.-</t>
  </si>
  <si>
    <t>Body Quantity</t>
  </si>
  <si>
    <t>4,5,6,7,4</t>
  </si>
  <si>
    <t>g.-</t>
  </si>
  <si>
    <t>r.-</t>
  </si>
  <si>
    <t>Body Type</t>
  </si>
  <si>
    <t>Truss Element</t>
  </si>
  <si>
    <t>Strut Tie Rope Model</t>
  </si>
  <si>
    <t>Constraint Type</t>
  </si>
  <si>
    <t>Prismatic</t>
  </si>
  <si>
    <t>Closed_Revolute</t>
  </si>
  <si>
    <t>1,2,5,3,1,4,6,3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</si>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</sst>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1" sqref="C11"/>
    </sheetView>
  </sheetViews>
  <sheetFormatPr defaultRowHeight="15"/>
  <cols>
    <col min="1" max="1" width="34.28515625" customWidth="1"/>
    <col min="2" max="2" width="18.85546875" customWidth="1"/>
  </cols>
  <sheetData>
    <row r="1" spans="1:2" s="17" customFormat="1">
      <c r="A1" s="17" t="s">
        <v>86</v>
      </c>
      <c r="B1" s="17" t="s">
        <v>89</v>
      </c>
    </row>
    <row r="2" spans="1:2">
      <c r="A2" t="s">
        <v>17</v>
      </c>
      <c r="B2" t="s">
        <v>71</v>
      </c>
    </row>
    <row r="3" spans="1:2">
      <c r="A3" t="s">
        <v>19</v>
      </c>
      <c r="B3" t="s">
        <v>69</v>
      </c>
    </row>
    <row r="4" spans="1:2">
      <c r="A4" t="s">
        <v>87</v>
      </c>
      <c r="B4" t="s">
        <v>70</v>
      </c>
    </row>
    <row r="5" spans="1:2">
      <c r="A5" t="s">
        <v>62</v>
      </c>
      <c r="B5" t="s">
        <v>90</v>
      </c>
    </row>
    <row r="6" spans="1:2">
      <c r="A6" t="s">
        <v>88</v>
      </c>
      <c r="B6" t="s">
        <v>72</v>
      </c>
    </row>
    <row r="7" spans="1:2">
      <c r="A7" t="s">
        <v>93</v>
      </c>
      <c r="B7" t="s">
        <v>91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workbookViewId="0">
      <selection activeCell="N15" sqref="N15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0.140625" style="3" customWidth="1"/>
    <col min="5" max="5" width="12.85546875" style="3" customWidth="1"/>
    <col min="6" max="7" width="12.42578125" style="3" customWidth="1"/>
    <col min="8" max="8" width="10.42578125" style="3" customWidth="1"/>
    <col min="9" max="9" width="14" style="3" customWidth="1"/>
    <col min="10" max="10" width="13.85546875" style="3" customWidth="1"/>
    <col min="11" max="11" width="12.85546875" style="3" customWidth="1"/>
    <col min="12" max="12" width="15.140625" style="3" customWidth="1"/>
    <col min="13" max="13" width="16.28515625" style="3" customWidth="1"/>
    <col min="14" max="14" width="12.42578125" style="3" customWidth="1"/>
    <col min="15" max="15" width="14.5703125" style="3" customWidth="1"/>
    <col min="16" max="16" width="14.85546875" style="3" customWidth="1"/>
    <col min="17" max="16384" width="9.140625" style="3"/>
  </cols>
  <sheetData>
    <row r="1" spans="1:26">
      <c r="A1" s="20" t="s">
        <v>50</v>
      </c>
      <c r="B1" s="20"/>
      <c r="C1" s="16">
        <f>COUNTIF(2:2,"Actived")</f>
        <v>12</v>
      </c>
      <c r="D1" s="16" t="str">
        <f t="shared" ref="D1:K1" si="0">IF(D2="Actived","Body"&amp;(COLUMN(D1)-3),"")</f>
        <v>Body1</v>
      </c>
      <c r="E1" s="8" t="str">
        <f t="shared" si="0"/>
        <v>Body2</v>
      </c>
      <c r="F1" s="8" t="str">
        <f t="shared" si="0"/>
        <v>Body3</v>
      </c>
      <c r="G1" s="8" t="str">
        <f t="shared" si="0"/>
        <v>Body4</v>
      </c>
      <c r="H1" s="8" t="str">
        <f t="shared" si="0"/>
        <v>Body5</v>
      </c>
      <c r="I1" s="8" t="str">
        <f t="shared" si="0"/>
        <v>Body6</v>
      </c>
      <c r="J1" s="8" t="str">
        <f t="shared" si="0"/>
        <v>Body7</v>
      </c>
      <c r="K1" s="8" t="str">
        <f t="shared" si="0"/>
        <v>Body8</v>
      </c>
      <c r="L1" s="4" t="str">
        <f>IF(L2="Actived","Body"&amp;(COLUMN(L1)-3),"")</f>
        <v>Body9</v>
      </c>
      <c r="M1" s="8" t="str">
        <f t="shared" ref="M1:Z1" si="1">IF(M2="Actived","Body"&amp;(COLUMN(M1)-3),"")</f>
        <v>Body10</v>
      </c>
      <c r="N1" s="8" t="str">
        <f t="shared" si="1"/>
        <v>Body11</v>
      </c>
      <c r="O1" s="8" t="str">
        <f t="shared" si="1"/>
        <v>Body12</v>
      </c>
      <c r="P1" s="8" t="str">
        <f t="shared" si="1"/>
        <v/>
      </c>
      <c r="Q1" s="8" t="str">
        <f t="shared" si="1"/>
        <v/>
      </c>
      <c r="R1" s="8" t="str">
        <f t="shared" si="1"/>
        <v/>
      </c>
      <c r="S1" s="8" t="str">
        <f t="shared" si="1"/>
        <v/>
      </c>
      <c r="T1" s="8" t="str">
        <f t="shared" si="1"/>
        <v/>
      </c>
      <c r="U1" s="8" t="str">
        <f t="shared" si="1"/>
        <v/>
      </c>
      <c r="V1" s="8" t="str">
        <f t="shared" si="1"/>
        <v/>
      </c>
      <c r="W1" s="8" t="str">
        <f t="shared" si="1"/>
        <v/>
      </c>
      <c r="X1" s="8" t="str">
        <f t="shared" si="1"/>
        <v/>
      </c>
      <c r="Y1" s="8" t="str">
        <f t="shared" si="1"/>
        <v/>
      </c>
      <c r="Z1" s="8" t="str">
        <f t="shared" si="1"/>
        <v/>
      </c>
    </row>
    <row r="2" spans="1:26" s="4" customFormat="1">
      <c r="A2" s="20" t="s">
        <v>51</v>
      </c>
      <c r="B2" s="20"/>
      <c r="C2" s="20"/>
      <c r="D2" s="4" t="s">
        <v>49</v>
      </c>
      <c r="E2" s="4" t="s">
        <v>49</v>
      </c>
      <c r="F2" s="4" t="s">
        <v>49</v>
      </c>
      <c r="G2" s="4" t="s">
        <v>49</v>
      </c>
      <c r="H2" s="4" t="s">
        <v>49</v>
      </c>
      <c r="I2" s="4" t="s">
        <v>49</v>
      </c>
      <c r="J2" s="4" t="s">
        <v>49</v>
      </c>
      <c r="K2" s="4" t="s">
        <v>49</v>
      </c>
      <c r="L2" s="4" t="s">
        <v>49</v>
      </c>
      <c r="M2" s="4" t="s">
        <v>49</v>
      </c>
      <c r="N2" s="4" t="s">
        <v>49</v>
      </c>
      <c r="O2" s="4" t="s">
        <v>49</v>
      </c>
      <c r="P2" s="4" t="s">
        <v>52</v>
      </c>
      <c r="Q2" s="4" t="s">
        <v>52</v>
      </c>
      <c r="R2" s="4" t="s">
        <v>52</v>
      </c>
      <c r="S2" s="4" t="s">
        <v>52</v>
      </c>
      <c r="T2" s="4" t="s">
        <v>52</v>
      </c>
      <c r="U2" s="4" t="s">
        <v>52</v>
      </c>
      <c r="V2" s="4" t="s">
        <v>52</v>
      </c>
      <c r="W2" s="4" t="s">
        <v>52</v>
      </c>
      <c r="X2" s="4" t="s">
        <v>52</v>
      </c>
      <c r="Y2" s="4" t="s">
        <v>52</v>
      </c>
      <c r="Z2" s="4" t="s">
        <v>52</v>
      </c>
    </row>
    <row r="3" spans="1:26" s="18" customFormat="1" ht="33" customHeight="1">
      <c r="A3" s="22" t="s">
        <v>10</v>
      </c>
      <c r="B3" s="22"/>
      <c r="C3" s="18" t="s">
        <v>0</v>
      </c>
      <c r="D3" s="18" t="s">
        <v>17</v>
      </c>
      <c r="E3" s="18" t="s">
        <v>19</v>
      </c>
      <c r="F3" s="18" t="s">
        <v>19</v>
      </c>
      <c r="G3" s="18" t="s">
        <v>19</v>
      </c>
      <c r="H3" s="18" t="s">
        <v>17</v>
      </c>
      <c r="I3" s="18" t="s">
        <v>88</v>
      </c>
      <c r="J3" s="18" t="s">
        <v>88</v>
      </c>
      <c r="K3" s="18" t="s">
        <v>88</v>
      </c>
      <c r="L3" s="18" t="s">
        <v>88</v>
      </c>
      <c r="M3" s="18" t="s">
        <v>88</v>
      </c>
      <c r="N3" s="18" t="s">
        <v>19</v>
      </c>
      <c r="O3" s="18" t="s">
        <v>88</v>
      </c>
      <c r="P3" s="18" t="s">
        <v>93</v>
      </c>
    </row>
    <row r="4" spans="1:26" s="18" customFormat="1">
      <c r="A4" s="22"/>
      <c r="B4" s="22"/>
      <c r="C4" s="18" t="s">
        <v>1</v>
      </c>
      <c r="D4" s="18" t="s">
        <v>18</v>
      </c>
      <c r="E4" s="18" t="s">
        <v>20</v>
      </c>
      <c r="F4" s="18" t="s">
        <v>20</v>
      </c>
      <c r="G4" s="18" t="s">
        <v>20</v>
      </c>
      <c r="H4" s="18" t="s">
        <v>18</v>
      </c>
      <c r="I4" s="18" t="s">
        <v>20</v>
      </c>
      <c r="J4" s="18" t="s">
        <v>20</v>
      </c>
      <c r="K4" s="18" t="s">
        <v>20</v>
      </c>
      <c r="L4" s="18" t="s">
        <v>20</v>
      </c>
      <c r="M4" s="18" t="s">
        <v>20</v>
      </c>
      <c r="N4" s="18" t="s">
        <v>20</v>
      </c>
      <c r="O4" s="18" t="s">
        <v>20</v>
      </c>
    </row>
    <row r="5" spans="1:26">
      <c r="A5" s="22"/>
      <c r="B5" s="22"/>
      <c r="C5" s="3" t="s">
        <v>2</v>
      </c>
      <c r="D5" s="5">
        <f>IF(D2="Actived",IF(D3="Rigid Body",6,IF(D3="Timoshenko Beam",12,IF(D3="Strut Tie Model",6,IF(D3="Strut Tie Rope Model",6,0)))),0)</f>
        <v>6</v>
      </c>
      <c r="E5" s="5">
        <f t="shared" ref="E5:Z5" si="2">IF(E2="Actived",IF(E3="Rigid Body",6,IF(E3="Timoshenko Beam",12,IF(E3="Strut Tie Model",6,IF(E3="Strut Tie Rope Model",6,0)))),0)</f>
        <v>12</v>
      </c>
      <c r="F5" s="5">
        <f t="shared" si="2"/>
        <v>12</v>
      </c>
      <c r="G5" s="5">
        <f t="shared" si="2"/>
        <v>12</v>
      </c>
      <c r="H5" s="5">
        <f t="shared" si="2"/>
        <v>6</v>
      </c>
      <c r="I5" s="5">
        <f t="shared" si="2"/>
        <v>6</v>
      </c>
      <c r="J5" s="5">
        <f t="shared" si="2"/>
        <v>6</v>
      </c>
      <c r="K5" s="5">
        <f t="shared" si="2"/>
        <v>6</v>
      </c>
      <c r="L5" s="5">
        <f t="shared" si="2"/>
        <v>6</v>
      </c>
      <c r="M5" s="5">
        <f t="shared" si="2"/>
        <v>6</v>
      </c>
      <c r="N5" s="5">
        <f t="shared" si="2"/>
        <v>12</v>
      </c>
      <c r="O5" s="5">
        <f t="shared" si="2"/>
        <v>6</v>
      </c>
      <c r="P5" s="5">
        <f t="shared" si="2"/>
        <v>0</v>
      </c>
      <c r="Q5" s="5">
        <f t="shared" si="2"/>
        <v>0</v>
      </c>
      <c r="R5" s="5">
        <f t="shared" si="2"/>
        <v>0</v>
      </c>
      <c r="S5" s="5">
        <f t="shared" si="2"/>
        <v>0</v>
      </c>
      <c r="T5" s="5">
        <f t="shared" si="2"/>
        <v>0</v>
      </c>
      <c r="U5" s="5">
        <f t="shared" si="2"/>
        <v>0</v>
      </c>
      <c r="V5" s="5">
        <f t="shared" si="2"/>
        <v>0</v>
      </c>
      <c r="W5" s="5">
        <f t="shared" si="2"/>
        <v>0</v>
      </c>
      <c r="X5" s="5">
        <f t="shared" si="2"/>
        <v>0</v>
      </c>
      <c r="Y5" s="5">
        <f t="shared" si="2"/>
        <v>0</v>
      </c>
      <c r="Z5" s="5">
        <f t="shared" si="2"/>
        <v>0</v>
      </c>
    </row>
    <row r="6" spans="1:26">
      <c r="A6" s="22" t="s">
        <v>9</v>
      </c>
      <c r="B6" s="22"/>
      <c r="C6" s="3" t="s">
        <v>5</v>
      </c>
      <c r="D6" s="3">
        <v>7.8</v>
      </c>
      <c r="E6" s="12">
        <v>7800</v>
      </c>
      <c r="F6" s="12">
        <v>7800</v>
      </c>
      <c r="G6" s="12">
        <v>7800</v>
      </c>
      <c r="H6" s="12">
        <v>7.8</v>
      </c>
      <c r="I6" s="12">
        <v>7800</v>
      </c>
      <c r="J6" s="12">
        <v>7800</v>
      </c>
      <c r="K6" s="12">
        <v>7800</v>
      </c>
      <c r="L6" s="12">
        <v>7800</v>
      </c>
      <c r="M6" s="12">
        <v>7800</v>
      </c>
      <c r="N6" s="14">
        <v>7800</v>
      </c>
      <c r="O6" s="14">
        <v>7800</v>
      </c>
    </row>
    <row r="7" spans="1:26">
      <c r="A7" s="22"/>
      <c r="B7" s="2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</row>
    <row r="8" spans="1:26">
      <c r="A8" s="22"/>
      <c r="B8" s="22"/>
      <c r="C8" s="3" t="s">
        <v>61</v>
      </c>
      <c r="D8" s="10">
        <v>0.25</v>
      </c>
      <c r="E8" s="10">
        <v>0.25</v>
      </c>
      <c r="F8" s="10">
        <v>0.25</v>
      </c>
      <c r="G8" s="10">
        <v>0.25</v>
      </c>
      <c r="H8" s="10">
        <v>0.25</v>
      </c>
      <c r="I8" s="10">
        <v>0.25</v>
      </c>
      <c r="J8" s="10">
        <v>0.25</v>
      </c>
      <c r="K8" s="10">
        <v>0.25</v>
      </c>
      <c r="L8" s="10">
        <v>0.25</v>
      </c>
      <c r="M8" s="10">
        <v>0.25</v>
      </c>
      <c r="N8" s="10">
        <v>0.25</v>
      </c>
      <c r="O8" s="10">
        <v>0.25</v>
      </c>
    </row>
    <row r="9" spans="1:26">
      <c r="A9" s="22" t="s">
        <v>11</v>
      </c>
      <c r="B9" s="22"/>
      <c r="C9" s="3" t="s">
        <v>6</v>
      </c>
      <c r="D9" s="3">
        <v>4</v>
      </c>
      <c r="E9" s="3">
        <f>5*SQRT(2)</f>
        <v>7.0710678118654755</v>
      </c>
      <c r="F9" s="12">
        <f>10*SQRT(2)</f>
        <v>14.142135623730951</v>
      </c>
      <c r="G9" s="12">
        <f>10*SQRT(2)</f>
        <v>14.142135623730951</v>
      </c>
      <c r="H9" s="7">
        <v>5</v>
      </c>
      <c r="I9" s="7">
        <f>SQRT(52)</f>
        <v>7.2111025509279782</v>
      </c>
      <c r="J9" s="14">
        <f t="shared" ref="J9:M9" si="3">SQRT(52)</f>
        <v>7.2111025509279782</v>
      </c>
      <c r="K9" s="14">
        <f t="shared" si="3"/>
        <v>7.2111025509279782</v>
      </c>
      <c r="L9" s="14">
        <f t="shared" si="3"/>
        <v>7.2111025509279782</v>
      </c>
      <c r="M9" s="14">
        <f t="shared" si="3"/>
        <v>7.2111025509279782</v>
      </c>
      <c r="N9" s="14">
        <f>10*SQRT(2)</f>
        <v>14.142135623730951</v>
      </c>
      <c r="O9" s="14">
        <v>10</v>
      </c>
    </row>
    <row r="10" spans="1:26">
      <c r="A10" s="19" t="s">
        <v>16</v>
      </c>
      <c r="B10" s="21" t="s">
        <v>8</v>
      </c>
      <c r="C10" s="3" t="s">
        <v>3</v>
      </c>
      <c r="D10" s="3">
        <v>20</v>
      </c>
      <c r="E10" s="3">
        <v>5</v>
      </c>
      <c r="F10" s="4">
        <v>5</v>
      </c>
      <c r="G10" s="7">
        <v>5</v>
      </c>
      <c r="H10" s="7">
        <v>1</v>
      </c>
      <c r="I10" s="7">
        <v>0.1</v>
      </c>
      <c r="J10" s="12">
        <v>0.1</v>
      </c>
      <c r="K10" s="12">
        <v>0.1</v>
      </c>
      <c r="L10" s="12">
        <v>0.1</v>
      </c>
      <c r="M10" s="12">
        <v>0.1</v>
      </c>
      <c r="N10" s="14">
        <v>5</v>
      </c>
      <c r="O10" s="14">
        <v>0.1</v>
      </c>
    </row>
    <row r="11" spans="1:26">
      <c r="A11" s="19"/>
      <c r="B11" s="21"/>
      <c r="C11" s="3" t="s">
        <v>4</v>
      </c>
      <c r="D11" s="3">
        <v>0</v>
      </c>
      <c r="E11" s="3">
        <v>0</v>
      </c>
      <c r="F11" s="4">
        <v>0</v>
      </c>
      <c r="G11" s="7">
        <v>0</v>
      </c>
      <c r="H11" s="7">
        <v>0</v>
      </c>
      <c r="I11" s="7">
        <v>0</v>
      </c>
      <c r="J11" s="12">
        <v>0</v>
      </c>
      <c r="K11" s="12">
        <v>0</v>
      </c>
      <c r="L11" s="12">
        <v>0</v>
      </c>
      <c r="M11" s="12">
        <v>0</v>
      </c>
      <c r="N11" s="14">
        <v>0</v>
      </c>
      <c r="O11" s="14">
        <v>0</v>
      </c>
    </row>
    <row r="12" spans="1:26">
      <c r="A12" s="19"/>
      <c r="B12" s="21" t="s">
        <v>12</v>
      </c>
      <c r="C12" s="3" t="s">
        <v>13</v>
      </c>
    </row>
    <row r="13" spans="1:26">
      <c r="A13" s="19"/>
      <c r="B13" s="21"/>
      <c r="C13" s="3" t="s">
        <v>14</v>
      </c>
    </row>
    <row r="14" spans="1:26">
      <c r="A14" s="19"/>
      <c r="B14" s="21"/>
      <c r="C14" s="3" t="s">
        <v>15</v>
      </c>
    </row>
    <row r="15" spans="1:26">
      <c r="A15" s="19"/>
      <c r="B15" s="19" t="s">
        <v>94</v>
      </c>
      <c r="C15" s="3" t="s">
        <v>95</v>
      </c>
    </row>
    <row r="16" spans="1:26">
      <c r="A16" s="19"/>
      <c r="B16" s="19"/>
      <c r="C16" s="3" t="s">
        <v>96</v>
      </c>
    </row>
    <row r="17" spans="1:3">
      <c r="A17" s="19"/>
      <c r="B17" s="19"/>
      <c r="C17" s="1" t="s">
        <v>97</v>
      </c>
    </row>
    <row r="18" spans="1:3">
      <c r="A18" s="19"/>
      <c r="B18" s="19"/>
      <c r="C18" s="3" t="s">
        <v>99</v>
      </c>
    </row>
    <row r="19" spans="1:3">
      <c r="A19" s="19"/>
      <c r="B19" s="19"/>
      <c r="C19" s="3" t="s">
        <v>58</v>
      </c>
    </row>
    <row r="20" spans="1:3">
      <c r="A20" s="19"/>
      <c r="B20" s="19"/>
      <c r="C20" s="3" t="s">
        <v>98</v>
      </c>
    </row>
    <row r="21" spans="1:3">
      <c r="A21" s="19" t="s">
        <v>100</v>
      </c>
      <c r="B21" s="3" t="s">
        <v>102</v>
      </c>
      <c r="C21" s="3" t="s">
        <v>116</v>
      </c>
    </row>
    <row r="22" spans="1:3">
      <c r="A22" s="19"/>
      <c r="B22" s="19" t="s">
        <v>101</v>
      </c>
      <c r="C22" s="3" t="s">
        <v>107</v>
      </c>
    </row>
    <row r="23" spans="1:3">
      <c r="A23" s="19"/>
      <c r="B23" s="19"/>
      <c r="C23" s="3" t="s">
        <v>108</v>
      </c>
    </row>
    <row r="24" spans="1:3">
      <c r="A24" s="19"/>
      <c r="B24" s="19"/>
      <c r="C24" s="3" t="s">
        <v>109</v>
      </c>
    </row>
    <row r="25" spans="1:3">
      <c r="A25" s="19"/>
      <c r="B25" s="19" t="s">
        <v>106</v>
      </c>
      <c r="C25" s="3" t="s">
        <v>107</v>
      </c>
    </row>
    <row r="26" spans="1:3">
      <c r="A26" s="19"/>
      <c r="B26" s="19"/>
      <c r="C26" s="3" t="s">
        <v>108</v>
      </c>
    </row>
    <row r="27" spans="1:3">
      <c r="A27" s="19"/>
      <c r="B27" s="19"/>
      <c r="C27" s="3" t="s">
        <v>109</v>
      </c>
    </row>
    <row r="28" spans="1:3" ht="30">
      <c r="A28" s="19"/>
      <c r="B28" s="19" t="s">
        <v>103</v>
      </c>
      <c r="C28" s="18" t="s">
        <v>110</v>
      </c>
    </row>
    <row r="29" spans="1:3" ht="30">
      <c r="A29" s="19"/>
      <c r="B29" s="19"/>
      <c r="C29" s="18" t="s">
        <v>111</v>
      </c>
    </row>
    <row r="30" spans="1:3">
      <c r="A30" s="19"/>
      <c r="B30" s="19" t="s">
        <v>104</v>
      </c>
      <c r="C30" s="3" t="s">
        <v>112</v>
      </c>
    </row>
    <row r="31" spans="1:3">
      <c r="A31" s="19"/>
      <c r="B31" s="19"/>
      <c r="C31" s="3" t="s">
        <v>113</v>
      </c>
    </row>
    <row r="32" spans="1:3" ht="30">
      <c r="A32" s="19"/>
      <c r="B32" s="19" t="s">
        <v>105</v>
      </c>
      <c r="C32" s="18" t="s">
        <v>114</v>
      </c>
    </row>
    <row r="33" spans="1:3" ht="30">
      <c r="A33" s="19"/>
      <c r="B33" s="19"/>
      <c r="C33" s="18" t="s">
        <v>115</v>
      </c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>
      <selection activeCell="C10" sqref="C10:C15"/>
    </sheetView>
  </sheetViews>
  <sheetFormatPr defaultRowHeight="15"/>
  <cols>
    <col min="1" max="1" width="13.5703125" style="1" customWidth="1"/>
    <col min="2" max="16384" width="9.140625" style="1"/>
  </cols>
  <sheetData>
    <row r="1" spans="1:26" s="11" customFormat="1" ht="15" customHeight="1">
      <c r="A1" s="11" t="s">
        <v>50</v>
      </c>
      <c r="B1" s="11">
        <f>BodyParameter!C1</f>
        <v>12</v>
      </c>
      <c r="C1" s="11" t="s">
        <v>60</v>
      </c>
      <c r="D1" s="11" t="str">
        <f>BodyParameter!D1</f>
        <v>Body1</v>
      </c>
      <c r="E1" s="11" t="str">
        <f>BodyParameter!E1</f>
        <v>Body2</v>
      </c>
      <c r="F1" s="11" t="str">
        <f>BodyParameter!F1</f>
        <v>Body3</v>
      </c>
      <c r="G1" s="11" t="str">
        <f>BodyParameter!G1</f>
        <v>Body4</v>
      </c>
      <c r="H1" s="11" t="str">
        <f>BodyParameter!H1</f>
        <v>Body5</v>
      </c>
      <c r="I1" s="11" t="str">
        <f>BodyParameter!I1</f>
        <v>Body6</v>
      </c>
      <c r="J1" s="11" t="str">
        <f>BodyParameter!J1</f>
        <v>Body7</v>
      </c>
      <c r="K1" s="11" t="str">
        <f>BodyParameter!K1</f>
        <v>Body8</v>
      </c>
      <c r="L1" s="11" t="str">
        <f>BodyParameter!L1</f>
        <v>Body9</v>
      </c>
      <c r="M1" s="11" t="str">
        <f>BodyParameter!M1</f>
        <v>Body10</v>
      </c>
      <c r="N1" s="11" t="str">
        <f>BodyParameter!N1</f>
        <v>Body11</v>
      </c>
      <c r="O1" s="11" t="str">
        <f>BodyParameter!O1</f>
        <v>Body12</v>
      </c>
      <c r="P1" s="11" t="str">
        <f>BodyParameter!P1</f>
        <v/>
      </c>
      <c r="Q1" s="11" t="str">
        <f>BodyParameter!Q1</f>
        <v/>
      </c>
      <c r="R1" s="11" t="str">
        <f>BodyParameter!R1</f>
        <v/>
      </c>
      <c r="S1" s="11" t="str">
        <f>BodyParameter!S1</f>
        <v/>
      </c>
      <c r="T1" s="11" t="str">
        <f>BodyParameter!T1</f>
        <v/>
      </c>
      <c r="U1" s="11" t="str">
        <f>BodyParameter!U1</f>
        <v/>
      </c>
      <c r="V1" s="11" t="str">
        <f>BodyParameter!V1</f>
        <v/>
      </c>
      <c r="W1" s="11" t="str">
        <f>BodyParameter!W1</f>
        <v/>
      </c>
      <c r="X1" s="11" t="str">
        <f>BodyParameter!X1</f>
        <v/>
      </c>
      <c r="Y1" s="11" t="str">
        <f>BodyParameter!Y1</f>
        <v/>
      </c>
      <c r="Z1" s="11" t="str">
        <f>BodyParameter!Z1</f>
        <v/>
      </c>
    </row>
    <row r="2" spans="1:26" s="11" customFormat="1" ht="45">
      <c r="A2" s="19" t="s">
        <v>0</v>
      </c>
      <c r="B2" s="19"/>
      <c r="C2" s="11" t="s">
        <v>18</v>
      </c>
      <c r="D2" s="11" t="str">
        <f>BodyParameter!D3</f>
        <v>Rigid Body</v>
      </c>
      <c r="E2" s="11" t="str">
        <f>BodyParameter!E3</f>
        <v>Timoshenko Beam</v>
      </c>
      <c r="F2" s="11" t="str">
        <f>BodyParameter!F3</f>
        <v>Timoshenko Beam</v>
      </c>
      <c r="G2" s="11" t="str">
        <f>BodyParameter!G3</f>
        <v>Timoshenko Beam</v>
      </c>
      <c r="H2" s="11" t="str">
        <f>BodyParameter!H3</f>
        <v>Rigid Body</v>
      </c>
      <c r="I2" s="11" t="str">
        <f>BodyParameter!I3</f>
        <v>Strut Tie Rope Model</v>
      </c>
      <c r="J2" s="11" t="str">
        <f>BodyParameter!J3</f>
        <v>Strut Tie Rope Model</v>
      </c>
      <c r="K2" s="11" t="str">
        <f>BodyParameter!K3</f>
        <v>Strut Tie Rope Model</v>
      </c>
      <c r="L2" s="11" t="str">
        <f>BodyParameter!L3</f>
        <v>Strut Tie Rope Model</v>
      </c>
      <c r="M2" s="11" t="str">
        <f>BodyParameter!M3</f>
        <v>Strut Tie Rope Model</v>
      </c>
      <c r="N2" s="11" t="str">
        <f>BodyParameter!N3</f>
        <v>Timoshenko Beam</v>
      </c>
      <c r="O2" s="11" t="str">
        <f>BodyParameter!O3</f>
        <v>Strut Tie Rope Model</v>
      </c>
      <c r="P2" s="11" t="str">
        <f>BodyParameter!P3</f>
        <v>Super Truss Element</v>
      </c>
      <c r="Q2" s="11">
        <f>BodyParameter!Q3</f>
        <v>0</v>
      </c>
      <c r="R2" s="11">
        <f>BodyParameter!R3</f>
        <v>0</v>
      </c>
      <c r="S2" s="11">
        <f>BodyParameter!S3</f>
        <v>0</v>
      </c>
      <c r="T2" s="11">
        <f>BodyParameter!T3</f>
        <v>0</v>
      </c>
      <c r="U2" s="11">
        <f>BodyParameter!U3</f>
        <v>0</v>
      </c>
      <c r="V2" s="11">
        <f>BodyParameter!V3</f>
        <v>0</v>
      </c>
      <c r="W2" s="11">
        <f>BodyParameter!W3</f>
        <v>0</v>
      </c>
      <c r="X2" s="11">
        <f>BodyParameter!X3</f>
        <v>0</v>
      </c>
      <c r="Y2" s="11">
        <f>BodyParameter!Y3</f>
        <v>0</v>
      </c>
    </row>
    <row r="3" spans="1:26">
      <c r="A3" s="20" t="s">
        <v>59</v>
      </c>
      <c r="B3" s="20"/>
      <c r="C3" s="2">
        <v>1</v>
      </c>
      <c r="D3" s="1">
        <v>7</v>
      </c>
      <c r="E3" s="1">
        <v>2</v>
      </c>
      <c r="F3" s="1">
        <v>2</v>
      </c>
      <c r="G3" s="1">
        <v>2</v>
      </c>
      <c r="H3" s="1">
        <v>6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</row>
    <row r="4" spans="1:26">
      <c r="A4" s="20" t="str">
        <f>"Joint"&amp;((ROW()-4)/6+1)</f>
        <v>Joint1</v>
      </c>
      <c r="B4" s="1" t="s">
        <v>54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26">
      <c r="A5" s="20"/>
      <c r="B5" s="1" t="s">
        <v>55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26">
      <c r="A6" s="20"/>
      <c r="B6" s="1" t="s">
        <v>56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26">
      <c r="A7" s="20"/>
      <c r="B7" s="1" t="s">
        <v>53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26">
      <c r="A8" s="20"/>
      <c r="B8" s="1" t="s">
        <v>57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26">
      <c r="A9" s="20"/>
      <c r="B9" s="1" t="s">
        <v>58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26" s="9" customFormat="1">
      <c r="A10" s="20" t="str">
        <f t="shared" ref="A10" si="0">"Joint"&amp;((ROW()-4)/6+1)</f>
        <v>Joint2</v>
      </c>
      <c r="B10" s="9" t="s">
        <v>54</v>
      </c>
      <c r="D10" s="9">
        <v>0</v>
      </c>
      <c r="E10" s="9">
        <v>5</v>
      </c>
      <c r="H10" s="9">
        <v>0</v>
      </c>
    </row>
    <row r="11" spans="1:26" s="9" customFormat="1">
      <c r="A11" s="20"/>
      <c r="B11" s="9" t="s">
        <v>55</v>
      </c>
      <c r="D11" s="9">
        <v>0</v>
      </c>
      <c r="E11" s="9">
        <v>0</v>
      </c>
      <c r="H11" s="9">
        <v>0</v>
      </c>
    </row>
    <row r="12" spans="1:26" s="9" customFormat="1">
      <c r="A12" s="20"/>
      <c r="B12" s="9" t="s">
        <v>56</v>
      </c>
      <c r="D12" s="9">
        <v>5</v>
      </c>
      <c r="E12" s="9">
        <v>0</v>
      </c>
      <c r="H12" s="9">
        <f>5*SQRT(2)</f>
        <v>7.0710678118654755</v>
      </c>
    </row>
    <row r="13" spans="1:26" s="9" customFormat="1">
      <c r="A13" s="20"/>
      <c r="B13" s="9" t="s">
        <v>53</v>
      </c>
      <c r="D13" s="9">
        <v>0</v>
      </c>
      <c r="E13" s="9">
        <v>0</v>
      </c>
      <c r="H13" s="9">
        <v>0</v>
      </c>
    </row>
    <row r="14" spans="1:26" s="9" customFormat="1">
      <c r="A14" s="20"/>
      <c r="B14" s="9" t="s">
        <v>57</v>
      </c>
      <c r="D14" s="9">
        <v>0</v>
      </c>
      <c r="E14" s="9">
        <v>0</v>
      </c>
      <c r="H14" s="9">
        <v>0</v>
      </c>
    </row>
    <row r="15" spans="1:26" s="9" customFormat="1">
      <c r="A15" s="20"/>
      <c r="B15" s="9" t="s">
        <v>58</v>
      </c>
      <c r="D15" s="9">
        <v>0</v>
      </c>
      <c r="E15" s="9">
        <v>0</v>
      </c>
      <c r="H15" s="9">
        <v>0</v>
      </c>
    </row>
    <row r="16" spans="1:26">
      <c r="A16" s="20" t="str">
        <f t="shared" ref="A16" si="1">"Joint"&amp;((ROW()-4)/6+1)</f>
        <v>Joint3</v>
      </c>
      <c r="B16" s="1" t="s">
        <v>54</v>
      </c>
      <c r="D16" s="1">
        <v>-10</v>
      </c>
      <c r="H16" s="1">
        <f>5*SQRT(2)</f>
        <v>7.0710678118654755</v>
      </c>
    </row>
    <row r="17" spans="1:8">
      <c r="A17" s="20"/>
      <c r="B17" s="1" t="s">
        <v>55</v>
      </c>
      <c r="D17" s="1">
        <v>0</v>
      </c>
      <c r="H17" s="1">
        <v>0</v>
      </c>
    </row>
    <row r="18" spans="1:8">
      <c r="A18" s="20"/>
      <c r="B18" s="1" t="s">
        <v>56</v>
      </c>
      <c r="D18" s="1">
        <v>5</v>
      </c>
      <c r="H18" s="1">
        <v>0</v>
      </c>
    </row>
    <row r="19" spans="1:8">
      <c r="A19" s="20"/>
      <c r="B19" s="1" t="s">
        <v>53</v>
      </c>
      <c r="D19" s="1">
        <v>0</v>
      </c>
      <c r="H19" s="1">
        <v>0</v>
      </c>
    </row>
    <row r="20" spans="1:8">
      <c r="A20" s="20"/>
      <c r="B20" s="1" t="s">
        <v>57</v>
      </c>
      <c r="D20" s="1">
        <v>0</v>
      </c>
      <c r="H20" s="1">
        <v>0</v>
      </c>
    </row>
    <row r="21" spans="1:8">
      <c r="A21" s="20"/>
      <c r="B21" s="1" t="s">
        <v>58</v>
      </c>
      <c r="D21" s="1">
        <v>0</v>
      </c>
      <c r="H21" s="1">
        <v>0</v>
      </c>
    </row>
    <row r="22" spans="1:8" s="9" customFormat="1">
      <c r="A22" s="20" t="str">
        <f t="shared" ref="A22" si="2">"Joint"&amp;((ROW()-4)/6+1)</f>
        <v>Joint4</v>
      </c>
      <c r="B22" s="9" t="s">
        <v>54</v>
      </c>
      <c r="D22" s="9">
        <v>-20</v>
      </c>
      <c r="H22" s="9">
        <v>0</v>
      </c>
    </row>
    <row r="23" spans="1:8" s="9" customFormat="1">
      <c r="A23" s="20"/>
      <c r="B23" s="9" t="s">
        <v>55</v>
      </c>
      <c r="D23" s="9">
        <v>0</v>
      </c>
      <c r="H23" s="9">
        <v>0</v>
      </c>
    </row>
    <row r="24" spans="1:8" s="9" customFormat="1">
      <c r="A24" s="20"/>
      <c r="B24" s="9" t="s">
        <v>56</v>
      </c>
      <c r="D24" s="9">
        <v>0</v>
      </c>
      <c r="H24" s="9">
        <f>-5*SQRT(2)</f>
        <v>-7.0710678118654755</v>
      </c>
    </row>
    <row r="25" spans="1:8" s="9" customFormat="1">
      <c r="A25" s="20"/>
      <c r="B25" s="9" t="s">
        <v>53</v>
      </c>
      <c r="D25" s="9">
        <v>0</v>
      </c>
      <c r="H25" s="9">
        <v>0</v>
      </c>
    </row>
    <row r="26" spans="1:8" s="9" customFormat="1">
      <c r="A26" s="20"/>
      <c r="B26" s="9" t="s">
        <v>57</v>
      </c>
      <c r="D26" s="9">
        <v>0</v>
      </c>
      <c r="H26" s="9">
        <v>0</v>
      </c>
    </row>
    <row r="27" spans="1:8" s="9" customFormat="1">
      <c r="A27" s="20"/>
      <c r="B27" s="9" t="s">
        <v>58</v>
      </c>
      <c r="D27" s="9">
        <v>0</v>
      </c>
      <c r="H27" s="9">
        <v>0</v>
      </c>
    </row>
    <row r="28" spans="1:8">
      <c r="A28" s="20" t="str">
        <f t="shared" ref="A28" si="3">"Joint"&amp;((ROW()-4)/6+1)</f>
        <v>Joint5</v>
      </c>
      <c r="B28" s="1" t="s">
        <v>54</v>
      </c>
      <c r="D28" s="1">
        <v>-20</v>
      </c>
      <c r="H28" s="1">
        <f>5*SQRT(2)</f>
        <v>7.0710678118654755</v>
      </c>
    </row>
    <row r="29" spans="1:8">
      <c r="A29" s="20"/>
      <c r="B29" s="1" t="s">
        <v>55</v>
      </c>
      <c r="D29" s="1">
        <v>0</v>
      </c>
      <c r="H29" s="1">
        <v>0</v>
      </c>
    </row>
    <row r="30" spans="1:8">
      <c r="A30" s="20"/>
      <c r="B30" s="1" t="s">
        <v>56</v>
      </c>
      <c r="D30" s="1">
        <v>5</v>
      </c>
      <c r="H30" s="1">
        <f>5*SQRT(2)/2</f>
        <v>3.5355339059327378</v>
      </c>
    </row>
    <row r="31" spans="1:8">
      <c r="A31" s="20"/>
      <c r="B31" s="1" t="s">
        <v>53</v>
      </c>
      <c r="D31" s="1">
        <v>0</v>
      </c>
      <c r="H31" s="1">
        <v>0</v>
      </c>
    </row>
    <row r="32" spans="1:8">
      <c r="A32" s="20"/>
      <c r="B32" s="1" t="s">
        <v>57</v>
      </c>
      <c r="D32" s="1">
        <v>0</v>
      </c>
      <c r="H32" s="1">
        <v>0</v>
      </c>
    </row>
    <row r="33" spans="1:8">
      <c r="A33" s="20"/>
      <c r="B33" s="1" t="s">
        <v>58</v>
      </c>
      <c r="D33" s="1">
        <v>0</v>
      </c>
      <c r="H33" s="1">
        <v>0</v>
      </c>
    </row>
    <row r="34" spans="1:8" s="9" customFormat="1">
      <c r="A34" s="20" t="str">
        <f t="shared" ref="A34" si="4">"Joint"&amp;((ROW()-4)/6+1)</f>
        <v>Joint6</v>
      </c>
      <c r="B34" s="9" t="s">
        <v>54</v>
      </c>
      <c r="D34" s="9">
        <v>20</v>
      </c>
      <c r="H34" s="9">
        <f>5*SQRT(2)</f>
        <v>7.0710678118654755</v>
      </c>
    </row>
    <row r="35" spans="1:8" s="9" customFormat="1">
      <c r="A35" s="20"/>
      <c r="B35" s="9" t="s">
        <v>55</v>
      </c>
      <c r="D35" s="9">
        <v>0</v>
      </c>
      <c r="H35" s="9">
        <v>0</v>
      </c>
    </row>
    <row r="36" spans="1:8" s="9" customFormat="1">
      <c r="A36" s="20"/>
      <c r="B36" s="9" t="s">
        <v>56</v>
      </c>
      <c r="D36" s="9">
        <v>5</v>
      </c>
      <c r="H36" s="9">
        <f>-5*SQRT(2)/2</f>
        <v>-3.5355339059327378</v>
      </c>
    </row>
    <row r="37" spans="1:8" s="9" customFormat="1">
      <c r="A37" s="20"/>
      <c r="B37" s="9" t="s">
        <v>53</v>
      </c>
      <c r="D37" s="9">
        <v>0</v>
      </c>
      <c r="H37" s="9">
        <v>0</v>
      </c>
    </row>
    <row r="38" spans="1:8" s="9" customFormat="1">
      <c r="A38" s="20"/>
      <c r="B38" s="9" t="s">
        <v>57</v>
      </c>
      <c r="D38" s="9">
        <v>0</v>
      </c>
      <c r="H38" s="9">
        <v>0</v>
      </c>
    </row>
    <row r="39" spans="1:8" s="9" customFormat="1">
      <c r="A39" s="20"/>
      <c r="B39" s="9" t="s">
        <v>58</v>
      </c>
      <c r="D39" s="9">
        <v>0</v>
      </c>
      <c r="H39" s="9">
        <v>0</v>
      </c>
    </row>
    <row r="40" spans="1:8">
      <c r="A40" s="20" t="str">
        <f t="shared" ref="A40" si="5">"Joint"&amp;((ROW()-4)/6+1)</f>
        <v>Joint7</v>
      </c>
      <c r="B40" s="1" t="s">
        <v>54</v>
      </c>
      <c r="D40" s="1">
        <v>20</v>
      </c>
    </row>
    <row r="41" spans="1:8">
      <c r="A41" s="20"/>
      <c r="B41" s="1" t="s">
        <v>55</v>
      </c>
      <c r="D41" s="1">
        <v>0</v>
      </c>
    </row>
    <row r="42" spans="1:8">
      <c r="A42" s="20"/>
      <c r="B42" s="1" t="s">
        <v>56</v>
      </c>
      <c r="D42" s="1">
        <v>0</v>
      </c>
    </row>
    <row r="43" spans="1:8">
      <c r="A43" s="20"/>
      <c r="B43" s="1" t="s">
        <v>53</v>
      </c>
      <c r="D43" s="1">
        <v>0</v>
      </c>
    </row>
    <row r="44" spans="1:8">
      <c r="A44" s="20"/>
      <c r="B44" s="1" t="s">
        <v>57</v>
      </c>
      <c r="D44" s="1">
        <v>0</v>
      </c>
    </row>
    <row r="45" spans="1:8">
      <c r="A45" s="20"/>
      <c r="B45" s="1" t="s">
        <v>58</v>
      </c>
      <c r="D45" s="1">
        <v>0</v>
      </c>
    </row>
  </sheetData>
  <mergeCells count="9"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G9" sqref="G9"/>
    </sheetView>
  </sheetViews>
  <sheetFormatPr defaultRowHeight="15"/>
  <cols>
    <col min="6" max="6" width="19" customWidth="1"/>
    <col min="7" max="7" width="23.42578125" customWidth="1"/>
  </cols>
  <sheetData>
    <row r="1" spans="1:17">
      <c r="A1" t="s">
        <v>68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J1" t="s">
        <v>74</v>
      </c>
    </row>
    <row r="2" spans="1:17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69</v>
      </c>
      <c r="G2" t="s">
        <v>75</v>
      </c>
      <c r="H2">
        <f>COUNTA(B:B)-1</f>
        <v>14</v>
      </c>
      <c r="J2">
        <v>5</v>
      </c>
    </row>
    <row r="3" spans="1:17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70</v>
      </c>
      <c r="G3" t="s">
        <v>73</v>
      </c>
      <c r="H3">
        <f>SUM(J:J)</f>
        <v>58</v>
      </c>
      <c r="J3">
        <v>5</v>
      </c>
    </row>
    <row r="4" spans="1:17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71</v>
      </c>
      <c r="J4">
        <v>6</v>
      </c>
    </row>
    <row r="5" spans="1:17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71</v>
      </c>
      <c r="J5">
        <v>6</v>
      </c>
    </row>
    <row r="6" spans="1:17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71</v>
      </c>
      <c r="J6">
        <v>6</v>
      </c>
      <c r="M6">
        <v>1</v>
      </c>
      <c r="N6">
        <v>3</v>
      </c>
      <c r="O6">
        <v>6</v>
      </c>
      <c r="P6">
        <v>1</v>
      </c>
      <c r="Q6" t="s">
        <v>72</v>
      </c>
    </row>
    <row r="7" spans="1:17">
      <c r="A7">
        <f t="shared" si="0"/>
        <v>6</v>
      </c>
      <c r="B7">
        <v>6</v>
      </c>
      <c r="C7">
        <v>2</v>
      </c>
      <c r="D7">
        <v>7</v>
      </c>
      <c r="E7">
        <v>1</v>
      </c>
      <c r="F7" t="s">
        <v>72</v>
      </c>
      <c r="J7">
        <v>3</v>
      </c>
    </row>
    <row r="8" spans="1:17">
      <c r="A8">
        <f t="shared" si="0"/>
        <v>7</v>
      </c>
      <c r="B8">
        <v>7</v>
      </c>
      <c r="C8">
        <v>2</v>
      </c>
      <c r="D8">
        <v>8</v>
      </c>
      <c r="E8">
        <v>1</v>
      </c>
      <c r="F8" t="s">
        <v>72</v>
      </c>
      <c r="J8">
        <v>3</v>
      </c>
      <c r="M8">
        <v>1</v>
      </c>
      <c r="N8">
        <v>2</v>
      </c>
      <c r="O8">
        <v>6</v>
      </c>
      <c r="P8">
        <v>1</v>
      </c>
      <c r="Q8" t="s">
        <v>70</v>
      </c>
    </row>
    <row r="9" spans="1:17">
      <c r="A9">
        <f t="shared" si="0"/>
        <v>8</v>
      </c>
      <c r="B9">
        <v>8</v>
      </c>
      <c r="C9">
        <v>2</v>
      </c>
      <c r="D9">
        <v>9</v>
      </c>
      <c r="E9">
        <v>1</v>
      </c>
      <c r="F9" t="s">
        <v>72</v>
      </c>
      <c r="J9">
        <v>3</v>
      </c>
      <c r="M9">
        <v>5</v>
      </c>
      <c r="N9">
        <v>2</v>
      </c>
      <c r="O9">
        <v>7</v>
      </c>
      <c r="P9">
        <v>2</v>
      </c>
      <c r="Q9" t="s">
        <v>72</v>
      </c>
    </row>
    <row r="10" spans="1:17">
      <c r="A10">
        <f t="shared" si="0"/>
        <v>9</v>
      </c>
      <c r="B10">
        <v>9</v>
      </c>
      <c r="C10">
        <v>2</v>
      </c>
      <c r="D10">
        <v>10</v>
      </c>
      <c r="E10">
        <v>1</v>
      </c>
      <c r="F10" t="s">
        <v>72</v>
      </c>
      <c r="J10">
        <v>3</v>
      </c>
      <c r="M10">
        <v>6</v>
      </c>
      <c r="N10">
        <v>2</v>
      </c>
      <c r="O10">
        <v>7</v>
      </c>
      <c r="P10">
        <v>1</v>
      </c>
      <c r="Q10" t="s">
        <v>72</v>
      </c>
    </row>
    <row r="11" spans="1:17">
      <c r="A11">
        <f t="shared" si="0"/>
        <v>10</v>
      </c>
      <c r="B11">
        <v>10</v>
      </c>
      <c r="C11">
        <v>2</v>
      </c>
      <c r="D11">
        <v>5</v>
      </c>
      <c r="E11">
        <v>2</v>
      </c>
      <c r="F11" t="s">
        <v>72</v>
      </c>
      <c r="J11">
        <v>3</v>
      </c>
      <c r="M11">
        <v>1</v>
      </c>
      <c r="N11">
        <v>3</v>
      </c>
      <c r="O11">
        <v>8</v>
      </c>
      <c r="P11">
        <v>1</v>
      </c>
      <c r="Q11" t="s">
        <v>72</v>
      </c>
    </row>
    <row r="12" spans="1:17">
      <c r="A12">
        <f t="shared" si="0"/>
        <v>11</v>
      </c>
      <c r="B12">
        <v>1</v>
      </c>
      <c r="C12">
        <v>2</v>
      </c>
      <c r="D12">
        <v>11</v>
      </c>
      <c r="E12">
        <v>1</v>
      </c>
      <c r="F12" t="s">
        <v>70</v>
      </c>
      <c r="J12">
        <v>6</v>
      </c>
      <c r="M12">
        <v>6</v>
      </c>
      <c r="N12">
        <v>2</v>
      </c>
      <c r="O12">
        <v>8</v>
      </c>
      <c r="P12">
        <v>2</v>
      </c>
      <c r="Q12" t="s">
        <v>72</v>
      </c>
    </row>
    <row r="13" spans="1:17">
      <c r="A13">
        <f t="shared" si="0"/>
        <v>12</v>
      </c>
      <c r="B13">
        <v>6</v>
      </c>
      <c r="C13">
        <v>1</v>
      </c>
      <c r="D13">
        <v>11</v>
      </c>
      <c r="E13">
        <v>2</v>
      </c>
      <c r="F13" t="s">
        <v>72</v>
      </c>
      <c r="J13">
        <v>3</v>
      </c>
    </row>
    <row r="14" spans="1:17">
      <c r="A14">
        <f t="shared" si="0"/>
        <v>13</v>
      </c>
      <c r="B14">
        <v>1</v>
      </c>
      <c r="C14">
        <v>3</v>
      </c>
      <c r="D14">
        <v>12</v>
      </c>
      <c r="E14">
        <v>1</v>
      </c>
      <c r="F14" t="s">
        <v>72</v>
      </c>
      <c r="J14">
        <v>3</v>
      </c>
    </row>
    <row r="15" spans="1:17">
      <c r="A15">
        <f t="shared" si="0"/>
        <v>14</v>
      </c>
      <c r="B15">
        <v>6</v>
      </c>
      <c r="C15">
        <v>1</v>
      </c>
      <c r="D15">
        <v>12</v>
      </c>
      <c r="E15">
        <v>2</v>
      </c>
      <c r="F15" t="s">
        <v>72</v>
      </c>
      <c r="J15">
        <v>3</v>
      </c>
    </row>
    <row r="16" spans="1:17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P1" sqref="P1"/>
    </sheetView>
  </sheetViews>
  <sheetFormatPr defaultRowHeight="15"/>
  <cols>
    <col min="1" max="2" width="9.140625" style="1"/>
    <col min="3" max="3" width="12.7109375" style="1" customWidth="1"/>
    <col min="4" max="5" width="9.140625" style="1" customWidth="1"/>
    <col min="6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1" customFormat="1" ht="45">
      <c r="A2" s="19" t="s">
        <v>0</v>
      </c>
      <c r="B2" s="19"/>
      <c r="C2" s="19"/>
      <c r="D2" s="11" t="str">
        <f>BodyParameter!D3</f>
        <v>Rigid Body</v>
      </c>
      <c r="E2" s="11" t="str">
        <f>BodyParameter!E3</f>
        <v>Timoshenko Beam</v>
      </c>
      <c r="F2" s="11" t="str">
        <f>BodyParameter!F3</f>
        <v>Timoshenko Beam</v>
      </c>
      <c r="G2" s="11" t="str">
        <f>BodyParameter!G3</f>
        <v>Timoshenko Beam</v>
      </c>
      <c r="H2" s="11" t="str">
        <f>BodyParameter!H3</f>
        <v>Rigid Body</v>
      </c>
      <c r="I2" s="11" t="str">
        <f>BodyParameter!I3</f>
        <v>Strut Tie Rope Model</v>
      </c>
      <c r="J2" s="11" t="str">
        <f>BodyParameter!J3</f>
        <v>Strut Tie Rope Model</v>
      </c>
      <c r="K2" s="11" t="str">
        <f>BodyParameter!K3</f>
        <v>Strut Tie Rope Model</v>
      </c>
      <c r="L2" s="11" t="str">
        <f>BodyParameter!L3</f>
        <v>Strut Tie Rope Model</v>
      </c>
      <c r="M2" s="11" t="str">
        <f>BodyParameter!M3</f>
        <v>Strut Tie Rope Model</v>
      </c>
      <c r="N2" s="11" t="str">
        <f>BodyParameter!N3</f>
        <v>Timoshenko Beam</v>
      </c>
      <c r="O2" s="11" t="str">
        <f>BodyParameter!O3</f>
        <v>Strut Tie Rope Model</v>
      </c>
      <c r="P2" s="11" t="str">
        <f>BodyParameter!P3</f>
        <v>Super Truss Element</v>
      </c>
      <c r="Q2" s="11">
        <f>BodyParameter!Q3</f>
        <v>0</v>
      </c>
      <c r="R2" s="11">
        <f>BodyParameter!R3</f>
        <v>0</v>
      </c>
      <c r="S2" s="11">
        <f>BodyParameter!S3</f>
        <v>0</v>
      </c>
      <c r="T2" s="11">
        <f>BodyParameter!T3</f>
        <v>0</v>
      </c>
    </row>
    <row r="3" spans="1:33">
      <c r="A3" s="20" t="s">
        <v>31</v>
      </c>
      <c r="B3" s="20" t="s">
        <v>30</v>
      </c>
      <c r="C3" s="1" t="s">
        <v>21</v>
      </c>
      <c r="D3" s="1">
        <v>0</v>
      </c>
      <c r="E3" s="1">
        <v>0</v>
      </c>
      <c r="F3" s="1">
        <v>5</v>
      </c>
      <c r="G3" s="1">
        <v>15</v>
      </c>
      <c r="H3" s="1">
        <v>25</v>
      </c>
      <c r="I3" s="1">
        <v>-10</v>
      </c>
      <c r="J3" s="1">
        <v>-4</v>
      </c>
      <c r="K3" s="1">
        <v>2</v>
      </c>
      <c r="L3" s="1">
        <v>8</v>
      </c>
      <c r="M3" s="1">
        <v>14</v>
      </c>
      <c r="N3" s="1">
        <v>0</v>
      </c>
      <c r="O3" s="1">
        <v>-10</v>
      </c>
    </row>
    <row r="4" spans="1:33">
      <c r="A4" s="20"/>
      <c r="B4" s="20"/>
      <c r="C4" s="1" t="s">
        <v>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33">
      <c r="A5" s="20"/>
      <c r="B5" s="20"/>
      <c r="C5" s="1" t="s">
        <v>23</v>
      </c>
      <c r="D5" s="1">
        <v>0</v>
      </c>
      <c r="E5" s="1">
        <v>5</v>
      </c>
      <c r="F5" s="1">
        <v>10</v>
      </c>
      <c r="G5" s="1">
        <v>20</v>
      </c>
      <c r="H5" s="1">
        <v>30</v>
      </c>
      <c r="I5" s="1">
        <v>15</v>
      </c>
      <c r="J5" s="1">
        <v>19</v>
      </c>
      <c r="K5" s="1">
        <v>23</v>
      </c>
      <c r="L5" s="1">
        <v>27</v>
      </c>
      <c r="M5" s="1">
        <v>31</v>
      </c>
      <c r="N5" s="1">
        <v>5</v>
      </c>
      <c r="O5" s="1">
        <v>5</v>
      </c>
    </row>
    <row r="6" spans="1:33">
      <c r="A6" s="20"/>
      <c r="B6" s="20"/>
      <c r="C6" s="1" t="s">
        <v>24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N6" s="1">
        <v>0</v>
      </c>
    </row>
    <row r="7" spans="1:33">
      <c r="A7" s="20"/>
      <c r="B7" s="20"/>
      <c r="C7" s="1" t="s">
        <v>25</v>
      </c>
      <c r="D7" s="1">
        <v>0</v>
      </c>
      <c r="E7" s="1">
        <f>RADIANS(-45)</f>
        <v>-0.78539816339744828</v>
      </c>
      <c r="F7" s="1">
        <f>RADIANS(-45)</f>
        <v>-0.78539816339744828</v>
      </c>
      <c r="G7" s="1">
        <f>RADIANS(-45)</f>
        <v>-0.78539816339744828</v>
      </c>
      <c r="H7" s="1">
        <f>RADIANS(-45)</f>
        <v>-0.78539816339744828</v>
      </c>
      <c r="N7" s="1">
        <f>RADIANS(-135)</f>
        <v>-2.3561944901923448</v>
      </c>
    </row>
    <row r="8" spans="1:33">
      <c r="A8" s="20"/>
      <c r="B8" s="20"/>
      <c r="C8" s="1" t="s">
        <v>26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N8" s="15">
        <v>0</v>
      </c>
    </row>
    <row r="9" spans="1:33" s="9" customFormat="1">
      <c r="A9" s="20"/>
      <c r="B9" s="20" t="s">
        <v>36</v>
      </c>
      <c r="C9" s="1" t="s">
        <v>37</v>
      </c>
      <c r="D9" s="1"/>
      <c r="E9" s="15">
        <v>5</v>
      </c>
      <c r="F9" s="1">
        <v>15</v>
      </c>
      <c r="G9" s="1">
        <v>25</v>
      </c>
      <c r="H9" s="1"/>
      <c r="I9" s="1">
        <v>-4</v>
      </c>
      <c r="J9" s="1">
        <v>2</v>
      </c>
      <c r="K9" s="1">
        <v>8</v>
      </c>
      <c r="L9" s="1">
        <v>14</v>
      </c>
      <c r="M9" s="1">
        <v>20</v>
      </c>
      <c r="N9" s="1">
        <v>-10</v>
      </c>
      <c r="O9" s="1">
        <v>-10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9" customFormat="1">
      <c r="A10" s="20"/>
      <c r="B10" s="20"/>
      <c r="C10" s="1" t="s">
        <v>38</v>
      </c>
      <c r="D10" s="1"/>
      <c r="E10" s="1">
        <v>0</v>
      </c>
      <c r="F10" s="1">
        <v>0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9" customFormat="1">
      <c r="A11" s="20"/>
      <c r="B11" s="20"/>
      <c r="C11" s="1" t="s">
        <v>39</v>
      </c>
      <c r="D11" s="1"/>
      <c r="E11" s="1">
        <v>10</v>
      </c>
      <c r="F11" s="1">
        <v>20</v>
      </c>
      <c r="G11" s="1">
        <v>30</v>
      </c>
      <c r="H11" s="1"/>
      <c r="I11" s="1">
        <v>19</v>
      </c>
      <c r="J11" s="1">
        <v>23</v>
      </c>
      <c r="K11" s="1">
        <v>27</v>
      </c>
      <c r="L11" s="1">
        <v>31</v>
      </c>
      <c r="M11" s="1">
        <v>35</v>
      </c>
      <c r="N11" s="1">
        <v>15</v>
      </c>
      <c r="O11" s="1">
        <v>15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9" customFormat="1">
      <c r="A12" s="20"/>
      <c r="B12" s="20"/>
      <c r="C12" s="1" t="s">
        <v>40</v>
      </c>
      <c r="D12" s="1"/>
      <c r="E12" s="1">
        <v>0</v>
      </c>
      <c r="F12" s="1">
        <v>0</v>
      </c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9" customFormat="1">
      <c r="A13" s="20"/>
      <c r="B13" s="20"/>
      <c r="C13" s="1" t="s">
        <v>41</v>
      </c>
      <c r="D13" s="1"/>
      <c r="E13" s="1">
        <f>RADIANS(-45)</f>
        <v>-0.78539816339744828</v>
      </c>
      <c r="F13" s="1">
        <f>RADIANS(-45)</f>
        <v>-0.78539816339744828</v>
      </c>
      <c r="G13" s="1">
        <f>RADIANS(-45)</f>
        <v>-0.78539816339744828</v>
      </c>
      <c r="H13" s="1"/>
      <c r="I13" s="1"/>
      <c r="J13" s="1"/>
      <c r="K13" s="1"/>
      <c r="L13" s="1"/>
      <c r="M13" s="1"/>
      <c r="N13" s="1">
        <f>RADIANS(-135)</f>
        <v>-2.3561944901923448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9" customFormat="1">
      <c r="A14" s="20"/>
      <c r="B14" s="20"/>
      <c r="C14" s="1" t="s">
        <v>42</v>
      </c>
      <c r="D14" s="1"/>
      <c r="E14" s="1">
        <v>0</v>
      </c>
      <c r="F14" s="1">
        <v>0</v>
      </c>
      <c r="G14" s="1">
        <v>0</v>
      </c>
      <c r="H14" s="1"/>
      <c r="I14" s="1"/>
      <c r="J14" s="1"/>
      <c r="K14" s="1"/>
      <c r="L14" s="1"/>
      <c r="M14" s="1"/>
      <c r="N14" s="15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20" t="s">
        <v>32</v>
      </c>
      <c r="B15" s="23" t="s">
        <v>30</v>
      </c>
      <c r="C15" s="9" t="s">
        <v>28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3">
      <c r="A16" s="20"/>
      <c r="B16" s="23"/>
      <c r="C16" s="9" t="s">
        <v>27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35">
      <c r="A17" s="20"/>
      <c r="B17" s="23"/>
      <c r="C17" s="9" t="s">
        <v>29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35">
      <c r="A18" s="20"/>
      <c r="B18" s="23"/>
      <c r="C18" s="9" t="s">
        <v>33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35">
      <c r="A19" s="20"/>
      <c r="B19" s="23"/>
      <c r="C19" s="9" t="s">
        <v>34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35">
      <c r="A20" s="20"/>
      <c r="B20" s="23"/>
      <c r="C20" s="9" t="s">
        <v>35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5" s="9" customFormat="1">
      <c r="A21" s="20"/>
      <c r="B21" s="23" t="s">
        <v>36</v>
      </c>
      <c r="C21" s="9" t="s">
        <v>43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1:35" s="9" customFormat="1">
      <c r="A22" s="20"/>
      <c r="B22" s="23"/>
      <c r="C22" s="9" t="s">
        <v>44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1:35" s="9" customFormat="1">
      <c r="A23" s="20"/>
      <c r="B23" s="23"/>
      <c r="C23" s="9" t="s">
        <v>45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1:35" s="9" customFormat="1">
      <c r="A24" s="20"/>
      <c r="B24" s="23"/>
      <c r="C24" s="9" t="s">
        <v>46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1:35" s="9" customFormat="1">
      <c r="A25" s="20"/>
      <c r="B25" s="23"/>
      <c r="C25" s="9" t="s">
        <v>47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1:35" s="9" customFormat="1">
      <c r="A26" s="20"/>
      <c r="B26" s="23"/>
      <c r="C26" s="9" t="s">
        <v>48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1:35">
      <c r="AB27" s="9"/>
      <c r="AC27" s="9"/>
      <c r="AD27" s="9"/>
      <c r="AE27" s="9"/>
      <c r="AF27" s="9"/>
      <c r="AG27" s="9"/>
      <c r="AH27" s="9"/>
      <c r="AI27" s="9"/>
    </row>
    <row r="28" spans="1:35">
      <c r="AB28" s="9"/>
      <c r="AC28" s="9"/>
      <c r="AD28" s="9"/>
      <c r="AE28" s="9"/>
      <c r="AF28" s="9"/>
      <c r="AG28" s="9"/>
      <c r="AH28" s="9"/>
      <c r="AI28" s="9"/>
    </row>
    <row r="29" spans="1:35">
      <c r="AB29" s="9"/>
      <c r="AC29" s="9"/>
      <c r="AD29" s="9"/>
      <c r="AE29" s="9"/>
      <c r="AF29" s="9"/>
      <c r="AG29" s="9"/>
      <c r="AH29" s="9"/>
      <c r="AI29" s="9"/>
    </row>
    <row r="30" spans="1:35">
      <c r="AB30" s="9"/>
      <c r="AC30" s="9"/>
      <c r="AD30" s="9"/>
      <c r="AE30" s="9"/>
      <c r="AF30" s="9"/>
      <c r="AG30" s="9"/>
      <c r="AH30" s="9"/>
      <c r="AI30" s="9"/>
    </row>
    <row r="31" spans="1:35">
      <c r="AB31" s="9"/>
      <c r="AC31" s="9"/>
      <c r="AD31" s="9"/>
      <c r="AE31" s="9"/>
      <c r="AF31" s="9"/>
      <c r="AG31" s="9"/>
      <c r="AH31" s="9"/>
      <c r="AI31" s="9"/>
    </row>
    <row r="32" spans="1:35">
      <c r="AB32" s="9"/>
      <c r="AC32" s="9"/>
      <c r="AD32" s="9"/>
      <c r="AE32" s="9"/>
      <c r="AF32" s="9"/>
      <c r="AG32" s="9"/>
      <c r="AH32" s="9"/>
      <c r="AI32" s="9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G3" sqref="G3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7" width="12.28515625" customWidth="1"/>
    <col min="8" max="8" width="11.42578125" customWidth="1"/>
  </cols>
  <sheetData>
    <row r="1" spans="1:22">
      <c r="A1" t="s">
        <v>82</v>
      </c>
      <c r="B1">
        <f>BodyParameter!C1</f>
        <v>12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3" customFormat="1" ht="27.75" customHeight="1">
      <c r="A2" s="24" t="s">
        <v>0</v>
      </c>
      <c r="B2" s="24"/>
      <c r="C2" s="13" t="str">
        <f>BodyParameter!D3</f>
        <v>Rigid Body</v>
      </c>
      <c r="D2" s="13" t="str">
        <f>BodyParameter!E3</f>
        <v>Timoshenko Beam</v>
      </c>
      <c r="E2" s="13" t="str">
        <f>BodyParameter!F3</f>
        <v>Timoshenko Beam</v>
      </c>
      <c r="F2" s="13" t="str">
        <f>BodyParameter!G3</f>
        <v>Timoshenko Beam</v>
      </c>
      <c r="G2" s="13" t="str">
        <f>BodyParameter!H3</f>
        <v>Rigid Body</v>
      </c>
      <c r="H2" s="13" t="str">
        <f>BodyParameter!I3</f>
        <v>Strut Tie Rope Model</v>
      </c>
      <c r="I2" s="13" t="str">
        <f>BodyParameter!J3</f>
        <v>Strut Tie Rope Model</v>
      </c>
      <c r="J2" s="13" t="str">
        <f>BodyParameter!K3</f>
        <v>Strut Tie Rope Model</v>
      </c>
      <c r="K2" s="13" t="str">
        <f>BodyParameter!L3</f>
        <v>Strut Tie Rope Model</v>
      </c>
      <c r="L2" s="13" t="str">
        <f>BodyParameter!M3</f>
        <v>Strut Tie Rope Model</v>
      </c>
      <c r="M2" s="13" t="str">
        <f>BodyParameter!N3</f>
        <v>Timoshenko Beam</v>
      </c>
      <c r="N2" s="13" t="str">
        <f>BodyParameter!O3</f>
        <v>Strut Tie Rope Model</v>
      </c>
      <c r="O2" s="13" t="str">
        <f>BodyParameter!P3</f>
        <v>Super Truss Element</v>
      </c>
      <c r="P2" s="13">
        <f>BodyParameter!Q3</f>
        <v>0</v>
      </c>
      <c r="Q2" s="13">
        <f>BodyParameter!R3</f>
        <v>0</v>
      </c>
      <c r="R2" s="13">
        <f>BodyParameter!S3</f>
        <v>0</v>
      </c>
      <c r="S2" s="13">
        <f>BodyParameter!T3</f>
        <v>0</v>
      </c>
      <c r="T2" s="13">
        <f>BodyParameter!U3</f>
        <v>0</v>
      </c>
      <c r="U2" s="13">
        <f>BodyParameter!V3</f>
        <v>0</v>
      </c>
      <c r="V2" s="13">
        <f>BodyParameter!W3</f>
        <v>0</v>
      </c>
    </row>
    <row r="3" spans="1:22">
      <c r="A3" s="25" t="s">
        <v>76</v>
      </c>
      <c r="B3" s="25"/>
      <c r="C3" t="s">
        <v>83</v>
      </c>
      <c r="D3" t="s">
        <v>78</v>
      </c>
      <c r="G3" t="s">
        <v>92</v>
      </c>
    </row>
    <row r="4" spans="1:22">
      <c r="A4" s="25" t="s">
        <v>77</v>
      </c>
      <c r="B4" s="25"/>
      <c r="D4">
        <v>10</v>
      </c>
      <c r="E4">
        <v>10</v>
      </c>
      <c r="F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</row>
    <row r="5" spans="1:22">
      <c r="A5" s="25" t="s">
        <v>79</v>
      </c>
      <c r="B5" s="25"/>
      <c r="C5" t="s">
        <v>80</v>
      </c>
      <c r="D5" t="s">
        <v>81</v>
      </c>
      <c r="E5" t="s">
        <v>81</v>
      </c>
      <c r="F5" t="s">
        <v>81</v>
      </c>
      <c r="G5" t="s">
        <v>85</v>
      </c>
      <c r="H5" t="s">
        <v>84</v>
      </c>
      <c r="I5" t="s">
        <v>84</v>
      </c>
      <c r="J5" t="s">
        <v>84</v>
      </c>
      <c r="K5" t="s">
        <v>84</v>
      </c>
      <c r="L5" t="s">
        <v>84</v>
      </c>
      <c r="M5" t="s">
        <v>81</v>
      </c>
      <c r="N5" t="s">
        <v>84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General</vt:lpstr>
      <vt:lpstr>BodyParameter</vt:lpstr>
      <vt:lpstr>Joint</vt:lpstr>
      <vt:lpstr>Constraint</vt:lpstr>
      <vt:lpstr>Initial State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2020-09-28T14:16:35Z</dcterms:modified>
</cp:coreProperties>
</file>