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41114509-9479-664C-9A61-CFD8CA4840A5}" xr6:coauthVersionLast="47" xr6:coauthVersionMax="47" xr10:uidLastSave="{00000000-0000-0000-0000-000000000000}"/>
  <bookViews>
    <workbookView xWindow="1540" yWindow="1060" windowWidth="27260" windowHeight="16940" xr2:uid="{681EA93E-AE60-7D46-B720-CAB4E15116B4}"/>
  </bookViews>
  <sheets>
    <sheet name="Data" sheetId="2" r:id="rId1"/>
  </sheets>
  <definedNames>
    <definedName name="_xlnm._FilterDatabase" localSheetId="0" hidden="1">Data!$F$2:$H$52</definedName>
    <definedName name="elections_1" localSheetId="0">Data!$A$4:$T$51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G54" i="2"/>
  <c r="F54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O22" i="2" s="1"/>
  <c r="N21" i="2"/>
  <c r="N20" i="2"/>
  <c r="N19" i="2"/>
  <c r="N18" i="2"/>
  <c r="N17" i="2"/>
  <c r="N16" i="2"/>
  <c r="N15" i="2"/>
  <c r="N14" i="2"/>
  <c r="O14" i="2" s="1"/>
  <c r="N13" i="2"/>
  <c r="N12" i="2"/>
  <c r="N11" i="2"/>
  <c r="N10" i="2"/>
  <c r="N9" i="2"/>
  <c r="N8" i="2"/>
  <c r="N7" i="2"/>
  <c r="N6" i="2"/>
  <c r="N5" i="2"/>
  <c r="N4" i="2"/>
  <c r="N3" i="2"/>
  <c r="E54" i="2"/>
  <c r="E55" i="2" s="1"/>
  <c r="K4" i="2"/>
  <c r="K5" i="2"/>
  <c r="K6" i="2"/>
  <c r="K7" i="2"/>
  <c r="K8" i="2"/>
  <c r="K9" i="2"/>
  <c r="K10" i="2"/>
  <c r="K11" i="2"/>
  <c r="K12" i="2"/>
  <c r="K13" i="2"/>
  <c r="K14" i="2"/>
  <c r="K15" i="2"/>
  <c r="O15" i="2" s="1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O31" i="2" s="1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O47" i="2" s="1"/>
  <c r="K48" i="2"/>
  <c r="K49" i="2"/>
  <c r="K50" i="2"/>
  <c r="K51" i="2"/>
  <c r="K52" i="2"/>
  <c r="K3" i="2"/>
  <c r="L54" i="2" l="1"/>
  <c r="O19" i="2"/>
  <c r="O35" i="2"/>
  <c r="O38" i="2"/>
  <c r="O46" i="2"/>
  <c r="O3" i="2"/>
  <c r="O24" i="2"/>
  <c r="O41" i="2"/>
  <c r="O10" i="2"/>
  <c r="O18" i="2"/>
  <c r="O26" i="2"/>
  <c r="O42" i="2"/>
  <c r="O50" i="2"/>
  <c r="O34" i="2"/>
  <c r="O4" i="2"/>
  <c r="O52" i="2"/>
  <c r="O27" i="2"/>
  <c r="O43" i="2"/>
  <c r="O51" i="2"/>
  <c r="O49" i="2"/>
  <c r="O5" i="2"/>
  <c r="O28" i="2"/>
  <c r="O44" i="2"/>
  <c r="O8" i="2"/>
  <c r="O21" i="2"/>
  <c r="O45" i="2"/>
  <c r="O20" i="2"/>
  <c r="O36" i="2"/>
  <c r="O16" i="2"/>
  <c r="O13" i="2"/>
  <c r="O7" i="2"/>
  <c r="O39" i="2"/>
  <c r="O6" i="2"/>
  <c r="O23" i="2"/>
  <c r="H54" i="2"/>
  <c r="O37" i="2"/>
  <c r="O29" i="2"/>
  <c r="O25" i="2"/>
  <c r="O11" i="2"/>
  <c r="O30" i="2"/>
  <c r="O48" i="2"/>
  <c r="O40" i="2"/>
  <c r="O33" i="2"/>
  <c r="O32" i="2"/>
  <c r="O17" i="2"/>
  <c r="O12" i="2"/>
  <c r="O9" i="2"/>
  <c r="N54" i="2"/>
  <c r="N55" i="2" s="1"/>
  <c r="K54" i="2"/>
  <c r="K55" i="2" s="1"/>
  <c r="O5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tc={A3FE6BB5-3E1D-4340-A6EA-A12E916D3BC1}</author>
    <author>tc={A4415544-F06B-6D44-B528-BEF3D238A6C8}</author>
  </authors>
  <commentList>
    <comment ref="L2" authorId="0" shapeId="0" xr:uid="{A3FE6BB5-3E1D-4340-A6EA-A12E916D3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difference between the map’s projection and the actual # of D’s. Positive means more D’s; negative means fewer.</t>
      </text>
    </comment>
    <comment ref="O2" authorId="1" shapeId="0" xr:uid="{A4415544-F06B-6D44-B528-BEF3D238A6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difference between the new 2022 map projection and the old 2020 projection. Positive means more D’s; negative means fewer.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A67B0E-F014-6844-B011-89B56454189D}" name="elections1" type="6" refreshedVersion="8" background="1" saveData="1">
    <textPr sourceFile="/Users/alecramsay/Downloads/elections.csv" space="1" consecutive="1" qualifier="singleQuote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<sst xmlns="http://schemas.openxmlformats.org/spreadsheetml/2006/main" count="171" uniqueCount="119">
  <si>
    <t>AL</t>
  </si>
  <si>
    <t>AR</t>
  </si>
  <si>
    <t>AZ</t>
  </si>
  <si>
    <t>CA</t>
  </si>
  <si>
    <t>CO</t>
  </si>
  <si>
    <t>CT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</si>
  <si>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</si>
  <si>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</si>
  <si>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</si>
  <si>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</si>
  <si>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</si>
  <si>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</si>
  <si>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</si>
  <si>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</si>
  <si>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</si>
  <si>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</si>
  <si>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</si>
  <si>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</si>
  <si>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</si>
  <si>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</si>
  <si>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</si>
  <si>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</si>
  <si>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</si>
  <si>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</si>
  <si>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</si>
  <si>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</si>
  <si>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</si>
  <si>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</si>
  <si>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</si>
  <si>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</si>
  <si>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</si>
  <si>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</si>
  <si>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</si>
  <si>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</si>
  <si>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</si>
  <si>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</si>
  <si>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</si>
  <si>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TN</t>
  </si>
  <si>
    <t>XX</t>
  </si>
  <si>
    <t>Notes</t>
  </si>
  <si>
    <t>AK</t>
  </si>
  <si>
    <t>DE</t>
  </si>
  <si>
    <t>TX</t>
  </si>
  <si>
    <t>UT</t>
  </si>
  <si>
    <t>VA</t>
  </si>
  <si>
    <t>WA</t>
  </si>
  <si>
    <t>WI</t>
  </si>
  <si>
    <t>WV</t>
  </si>
  <si>
    <t>ND</t>
  </si>
  <si>
    <t>SD</t>
  </si>
  <si>
    <t>VT</t>
  </si>
  <si>
    <t>WY</t>
  </si>
  <si>
    <t>STATE</t>
  </si>
  <si>
    <t>FIPS</t>
  </si>
  <si>
    <t>Index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</si>
  <si>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</si>
  <si>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</si>
  <si>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</si>
  <si>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</si>
  <si>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</si>
  <si>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</si>
  <si>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</si>
  <si>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</si>
  <si>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</si>
  <si>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</si>
  <si>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</si>
  <si>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</si>
  <si>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</si>
  <si>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</si>
  <si>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</si>
  <si>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</si>
  <si>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</si>
  <si>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</si>
  <si>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</si>
  <si>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</si>
  <si>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</si>
  <si>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</si>
  <si>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</si>
  <si>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</si>
  <si>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</si>
  <si>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</si>
  <si>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</si>
  <si>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</si>
  <si>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</si>
  <si>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</si>
  <si>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</si>
  <si>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</si>
  <si>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</si>
  <si>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</si>
  <si>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</si>
  <si>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</si>
  <si>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</si>
  <si>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</si>
  <si>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</si>
  <si>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</si>
  <si>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</si>
  <si>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</si>
  <si>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</si>
  <si>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</si>
  <si>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</si>
  <si>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</si>
  <si>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</si>
  <si>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</si>
  <si>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</si>
  <si>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</si>
  <si>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</si>
  <si>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DATE</t>
  </si>
  <si>
    <t>TOTAL</t>
  </si>
  <si>
    <t>2022 Maps</t>
  </si>
  <si>
    <t>Apportionment</t>
  </si>
  <si>
    <t>Data pulled 6/11/22.</t>
  </si>
  <si>
    <t>Data pulled 6/12/22.</t>
  </si>
  <si>
    <t>Dems</t>
  </si>
  <si>
    <t>117th</t>
  </si>
  <si>
    <t>Dem %</t>
  </si>
  <si>
    <t>2020 Maps</t>
  </si>
  <si>
    <t>Δ</t>
  </si>
  <si>
    <t>S#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</si>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</sst>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;;@"/>
    <numFmt numFmtId="165" formatCode="0.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4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/>
    <xf numFmtId="0" fontId="2" fillId="0" borderId="2" xfId="0" applyFont="1" applyBorder="1"/>
    <xf numFmtId="0" fontId="3" fillId="0" borderId="2" xfId="0" applyFont="1" applyBorder="1"/>
    <xf numFmtId="1" fontId="2" fillId="0" borderId="3" xfId="0" applyNumberFormat="1" applyFont="1" applyBorder="1"/>
    <xf numFmtId="0" fontId="2" fillId="0" borderId="4" xfId="0" applyFont="1" applyBorder="1"/>
    <xf numFmtId="164" fontId="3" fillId="0" borderId="4" xfId="0" applyNumberFormat="1" applyFont="1" applyBorder="1"/>
    <xf numFmtId="0" fontId="3" fillId="0" borderId="4" xfId="0" applyFont="1" applyBorder="1"/>
    <xf numFmtId="1" fontId="2" fillId="0" borderId="5" xfId="0" applyNumberFormat="1" applyFont="1" applyBorder="1"/>
    <xf numFmtId="1" fontId="2" fillId="0" borderId="0" xfId="0" applyNumberFormat="1" applyFont="1" applyAlignment="1">
      <alignment horizontal="center"/>
    </xf>
    <xf numFmtId="0" fontId="3" fillId="0" borderId="6" xfId="0" applyFont="1" applyBorder="1"/>
    <xf numFmtId="1" fontId="3" fillId="0" borderId="6" xfId="0" applyNumberFormat="1" applyFont="1" applyBorder="1"/>
    <xf numFmtId="1" fontId="2" fillId="0" borderId="4" xfId="0" applyNumberFormat="1" applyFont="1" applyBorder="1"/>
    <xf numFmtId="1" fontId="3" fillId="0" borderId="4" xfId="0" applyNumberFormat="1" applyFont="1" applyBorder="1"/>
    <xf numFmtId="0" fontId="3" fillId="0" borderId="0" xfId="0" applyFont="1" applyFill="1"/>
    <xf numFmtId="1" fontId="3" fillId="0" borderId="0" xfId="0" applyNumberFormat="1" applyFont="1" applyBorder="1"/>
    <xf numFmtId="1" fontId="2" fillId="0" borderId="7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2" fillId="0" borderId="6" xfId="0" applyNumberFormat="1" applyFont="1" applyBorder="1"/>
    <xf numFmtId="165" fontId="3" fillId="0" borderId="6" xfId="0" applyNumberFormat="1" applyFont="1" applyBorder="1"/>
    <xf numFmtId="165" fontId="2" fillId="0" borderId="7" xfId="0" applyNumberFormat="1" applyFont="1" applyBorder="1"/>
    <xf numFmtId="165" fontId="3" fillId="0" borderId="0" xfId="0" applyNumberFormat="1" applyFont="1"/>
    <xf numFmtId="2" fontId="2" fillId="0" borderId="2" xfId="0" applyNumberFormat="1" applyFont="1" applyBorder="1"/>
    <xf numFmtId="2" fontId="3" fillId="0" borderId="2" xfId="0" applyNumberFormat="1" applyFont="1" applyBorder="1"/>
    <xf numFmtId="2" fontId="2" fillId="0" borderId="3" xfId="0" applyNumberFormat="1" applyFont="1" applyBorder="1"/>
    <xf numFmtId="1" fontId="2" fillId="0" borderId="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2" fillId="0" borderId="0" xfId="0" applyNumberFormat="1" applyFont="1"/>
    <xf numFmtId="166" fontId="3" fillId="0" borderId="0" xfId="0" applyNumberFormat="1" applyFont="1"/>
    <xf numFmtId="166" fontId="2" fillId="0" borderId="1" xfId="0" applyNumberFormat="1" applyFont="1" applyBorder="1"/>
    <xf numFmtId="166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c Ramsay" id="{20B57373-F196-0A41-AC19-28DE8A0054DD}" userId="b12d4a08514a1462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ctions_1" connectionId="1" xr16:uid="{5074C282-1FA3-3D41-BC46-9CDB0177ED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" dT="2022-06-12T14:42:46.41" personId="{20B57373-F196-0A41-AC19-28DE8A0054DD}" id="{A3FE6BB5-3E1D-4340-A6EA-A12E916D3BC1}">
    <text>The difference between the map’s projection and the actual # of D’s. Positive means more D’s; negative means fewer.</text>
  </threadedComment>
  <threadedComment ref="O2" dT="2022-06-12T14:43:35.54" personId="{20B57373-F196-0A41-AC19-28DE8A0054DD}" id="{A4415544-F06B-6D44-B528-BEF3D238A6C8}">
    <text>The difference between the new 2022 map projection and the old 2020 projection. Positive means more D’s; negative means fewer.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FD63-5553-FE4A-95C6-DE5AEB491F85}">
  <dimension ref="A1:Q55"/>
  <sheetViews>
    <sheetView tabSelected="1" workbookViewId="0">
      <pane xSplit="1" ySplit="2" topLeftCell="B29" activePane="bottomRight" state="frozen"/>
      <selection pane="topRight" activeCell="B1" sqref="B1"/>
      <selection pane="bottomLeft" activeCell="A2" sqref="A2"/>
      <selection pane="bottomRight" activeCell="Q1" sqref="Q1:Q1048576"/>
    </sheetView>
  </sheetViews>
  <sheetFormatPr baseColWidth="10" defaultRowHeight="16" x14ac:dyDescent="0.2"/>
  <cols>
    <col min="1" max="1" width="6" bestFit="1" customWidth="1"/>
    <col min="2" max="2" width="14.33203125" style="2" customWidth="1"/>
    <col min="3" max="3" width="4.6640625" style="2" hidden="1" customWidth="1"/>
    <col min="4" max="4" width="5.6640625" style="2" hidden="1" customWidth="1"/>
    <col min="5" max="5" width="6" style="2" bestFit="1" customWidth="1"/>
    <col min="6" max="8" width="5.83203125" style="2" customWidth="1"/>
    <col min="9" max="9" width="7.1640625" style="31" bestFit="1" customWidth="1"/>
    <col min="10" max="10" width="5.83203125" style="38" customWidth="1"/>
    <col min="11" max="12" width="5.83203125" style="6" customWidth="1"/>
    <col min="13" max="13" width="5.83203125" style="5" customWidth="1"/>
    <col min="14" max="15" width="5.83203125" style="6" customWidth="1"/>
    <col min="16" max="16" width="46.33203125" customWidth="1"/>
    <col min="17" max="17" width="18.33203125" hidden="1" customWidth="1"/>
    <col min="18" max="20" width="10.83203125" customWidth="1"/>
  </cols>
  <sheetData>
    <row r="1" spans="1:17" s="3" customFormat="1" x14ac:dyDescent="0.2">
      <c r="B1" s="1"/>
      <c r="C1" s="1"/>
      <c r="D1" s="1"/>
      <c r="E1" s="26" t="s">
        <v>113</v>
      </c>
      <c r="F1" s="11"/>
      <c r="G1" s="7" t="s">
        <v>109</v>
      </c>
      <c r="H1" s="14"/>
      <c r="I1" s="28"/>
      <c r="J1" s="37"/>
      <c r="K1" s="35" t="s">
        <v>115</v>
      </c>
      <c r="L1" s="21"/>
      <c r="M1" s="32"/>
      <c r="N1" s="18" t="s">
        <v>108</v>
      </c>
      <c r="O1" s="21"/>
    </row>
    <row r="2" spans="1:17" s="3" customFormat="1" x14ac:dyDescent="0.2">
      <c r="A2" s="3" t="s">
        <v>38</v>
      </c>
      <c r="B2" s="1" t="s">
        <v>52</v>
      </c>
      <c r="C2" s="1" t="s">
        <v>53</v>
      </c>
      <c r="D2" s="1" t="s">
        <v>54</v>
      </c>
      <c r="E2" s="26" t="s">
        <v>112</v>
      </c>
      <c r="F2" s="27">
        <v>2010</v>
      </c>
      <c r="G2" s="7">
        <v>2020</v>
      </c>
      <c r="H2" s="36" t="s">
        <v>116</v>
      </c>
      <c r="I2" s="28" t="s">
        <v>114</v>
      </c>
      <c r="J2" s="40" t="s">
        <v>118</v>
      </c>
      <c r="K2" s="35" t="s">
        <v>117</v>
      </c>
      <c r="L2" s="36" t="s">
        <v>116</v>
      </c>
      <c r="M2" s="41" t="s">
        <v>118</v>
      </c>
      <c r="N2" s="18" t="s">
        <v>117</v>
      </c>
      <c r="O2" s="36" t="s">
        <v>116</v>
      </c>
      <c r="P2" s="3" t="s">
        <v>39</v>
      </c>
      <c r="Q2" s="3" t="s">
        <v>106</v>
      </c>
    </row>
    <row r="3" spans="1:17" x14ac:dyDescent="0.2">
      <c r="A3" t="s">
        <v>0</v>
      </c>
      <c r="B3" s="2" t="s">
        <v>55</v>
      </c>
      <c r="C3" s="2">
        <v>1</v>
      </c>
      <c r="D3" s="2">
        <v>1</v>
      </c>
      <c r="E3" s="19">
        <v>1</v>
      </c>
      <c r="F3" s="12">
        <v>7</v>
      </c>
      <c r="G3" s="2">
        <v>7</v>
      </c>
      <c r="H3" s="15">
        <f>G3-F3</f>
        <v>0</v>
      </c>
      <c r="I3" s="29">
        <v>0.4002</v>
      </c>
      <c r="J3" s="38">
        <v>1.01</v>
      </c>
      <c r="K3" s="24">
        <f>ROUND(J3,0)</f>
        <v>1</v>
      </c>
      <c r="L3" s="15">
        <f>K3-E3</f>
        <v>0</v>
      </c>
      <c r="M3" s="33">
        <v>1.01</v>
      </c>
      <c r="N3" s="6">
        <f>ROUND(M3,0)</f>
        <v>1</v>
      </c>
      <c r="O3" s="15">
        <f>N3-K3</f>
        <v>0</v>
      </c>
      <c r="Q3" s="4" t="s">
        <v>110</v>
      </c>
    </row>
    <row r="4" spans="1:17" x14ac:dyDescent="0.2">
      <c r="A4" t="s">
        <v>40</v>
      </c>
      <c r="B4" s="23" t="s">
        <v>56</v>
      </c>
      <c r="C4" s="2">
        <v>2</v>
      </c>
      <c r="D4" s="2">
        <v>2</v>
      </c>
      <c r="E4" s="19">
        <v>0</v>
      </c>
      <c r="F4" s="12">
        <v>1</v>
      </c>
      <c r="G4" s="2">
        <v>1</v>
      </c>
      <c r="H4" s="15">
        <f t="shared" ref="H4:H52" si="0">G4-F4</f>
        <v>0</v>
      </c>
      <c r="I4" s="29">
        <v>0.44169999999999998</v>
      </c>
      <c r="J4" s="38">
        <v>0</v>
      </c>
      <c r="K4" s="24">
        <f t="shared" ref="K4:N52" si="1">ROUND(J4,0)</f>
        <v>0</v>
      </c>
      <c r="L4" s="15">
        <f t="shared" ref="L4:L52" si="2">K4-E4</f>
        <v>0</v>
      </c>
      <c r="M4" s="33">
        <v>7.0000000000000007E-2</v>
      </c>
      <c r="N4" s="6">
        <f t="shared" si="1"/>
        <v>0</v>
      </c>
      <c r="O4" s="15">
        <f>N4-K4</f>
        <v>0</v>
      </c>
      <c r="Q4" s="4" t="s">
        <v>111</v>
      </c>
    </row>
    <row r="5" spans="1:17" x14ac:dyDescent="0.2">
      <c r="A5" t="s">
        <v>2</v>
      </c>
      <c r="B5" s="2" t="s">
        <v>57</v>
      </c>
      <c r="C5" s="2">
        <v>4</v>
      </c>
      <c r="D5" s="2">
        <v>3</v>
      </c>
      <c r="E5" s="19">
        <v>5</v>
      </c>
      <c r="F5" s="12">
        <v>9</v>
      </c>
      <c r="G5" s="2">
        <v>9</v>
      </c>
      <c r="H5" s="15">
        <f t="shared" si="0"/>
        <v>0</v>
      </c>
      <c r="I5" s="29">
        <v>0.48870000000000002</v>
      </c>
      <c r="J5" s="38">
        <v>4.46</v>
      </c>
      <c r="K5" s="24">
        <f t="shared" si="1"/>
        <v>4</v>
      </c>
      <c r="L5" s="15">
        <f t="shared" si="2"/>
        <v>-1</v>
      </c>
      <c r="M5" s="33">
        <v>3.58</v>
      </c>
      <c r="N5" s="6">
        <f t="shared" si="1"/>
        <v>4</v>
      </c>
      <c r="O5" s="15">
        <f>N5-K5</f>
        <v>0</v>
      </c>
      <c r="Q5" s="4" t="s">
        <v>110</v>
      </c>
    </row>
    <row r="6" spans="1:17" x14ac:dyDescent="0.2">
      <c r="A6" t="s">
        <v>1</v>
      </c>
      <c r="B6" s="2" t="s">
        <v>58</v>
      </c>
      <c r="C6" s="2">
        <v>5</v>
      </c>
      <c r="D6" s="2">
        <v>4</v>
      </c>
      <c r="E6" s="19">
        <v>0</v>
      </c>
      <c r="F6" s="12">
        <v>4</v>
      </c>
      <c r="G6" s="2">
        <v>4</v>
      </c>
      <c r="H6" s="15">
        <f t="shared" si="0"/>
        <v>0</v>
      </c>
      <c r="I6" s="29">
        <v>0.35210000000000002</v>
      </c>
      <c r="J6" s="38">
        <v>0.06</v>
      </c>
      <c r="K6" s="24">
        <f t="shared" si="1"/>
        <v>0</v>
      </c>
      <c r="L6" s="15">
        <f t="shared" si="2"/>
        <v>0</v>
      </c>
      <c r="M6" s="33">
        <v>0.02</v>
      </c>
      <c r="N6" s="6">
        <f t="shared" si="1"/>
        <v>0</v>
      </c>
      <c r="O6" s="15">
        <f>N6-K6</f>
        <v>0</v>
      </c>
      <c r="Q6" s="4" t="s">
        <v>110</v>
      </c>
    </row>
    <row r="7" spans="1:17" x14ac:dyDescent="0.2">
      <c r="A7" t="s">
        <v>3</v>
      </c>
      <c r="B7" s="2" t="s">
        <v>59</v>
      </c>
      <c r="C7" s="2">
        <v>6</v>
      </c>
      <c r="D7" s="2">
        <v>5</v>
      </c>
      <c r="E7" s="19">
        <v>42</v>
      </c>
      <c r="F7" s="12">
        <v>53</v>
      </c>
      <c r="G7" s="2">
        <v>52</v>
      </c>
      <c r="H7" s="15">
        <f t="shared" si="0"/>
        <v>-1</v>
      </c>
      <c r="I7" s="29">
        <v>0.64239999999999997</v>
      </c>
      <c r="J7" s="38">
        <v>44.03</v>
      </c>
      <c r="K7" s="24">
        <f t="shared" si="1"/>
        <v>44</v>
      </c>
      <c r="L7" s="15">
        <f t="shared" si="2"/>
        <v>2</v>
      </c>
      <c r="M7" s="33">
        <v>43.66</v>
      </c>
      <c r="N7" s="6">
        <f t="shared" si="1"/>
        <v>44</v>
      </c>
      <c r="O7" s="15">
        <f>N7-K7</f>
        <v>0</v>
      </c>
      <c r="Q7" s="4" t="s">
        <v>110</v>
      </c>
    </row>
    <row r="8" spans="1:17" x14ac:dyDescent="0.2">
      <c r="A8" t="s">
        <v>4</v>
      </c>
      <c r="B8" s="2" t="s">
        <v>60</v>
      </c>
      <c r="C8" s="2">
        <v>8</v>
      </c>
      <c r="D8" s="2">
        <v>6</v>
      </c>
      <c r="E8" s="19">
        <v>4</v>
      </c>
      <c r="F8" s="12">
        <v>7</v>
      </c>
      <c r="G8" s="2">
        <v>8</v>
      </c>
      <c r="H8" s="15">
        <f t="shared" si="0"/>
        <v>1</v>
      </c>
      <c r="I8" s="29">
        <v>0.54479999999999995</v>
      </c>
      <c r="J8" s="38">
        <v>4.1100000000000003</v>
      </c>
      <c r="K8" s="24">
        <f t="shared" si="1"/>
        <v>4</v>
      </c>
      <c r="L8" s="15">
        <f t="shared" si="2"/>
        <v>0</v>
      </c>
      <c r="M8" s="33">
        <v>4.53</v>
      </c>
      <c r="N8" s="6">
        <f t="shared" si="1"/>
        <v>5</v>
      </c>
      <c r="O8" s="15">
        <f>N8-K8</f>
        <v>1</v>
      </c>
      <c r="Q8" s="4" t="s">
        <v>110</v>
      </c>
    </row>
    <row r="9" spans="1:17" x14ac:dyDescent="0.2">
      <c r="A9" t="s">
        <v>5</v>
      </c>
      <c r="B9" s="2" t="s">
        <v>61</v>
      </c>
      <c r="C9" s="2">
        <v>9</v>
      </c>
      <c r="D9" s="2">
        <v>7</v>
      </c>
      <c r="E9" s="19">
        <v>5</v>
      </c>
      <c r="F9" s="12">
        <v>5</v>
      </c>
      <c r="G9" s="2">
        <v>5</v>
      </c>
      <c r="H9" s="15">
        <f t="shared" si="0"/>
        <v>0</v>
      </c>
      <c r="I9" s="29">
        <v>0.58079999999999998</v>
      </c>
      <c r="J9" s="38">
        <v>4.62</v>
      </c>
      <c r="K9" s="24">
        <f t="shared" si="1"/>
        <v>5</v>
      </c>
      <c r="L9" s="15">
        <f t="shared" si="2"/>
        <v>0</v>
      </c>
      <c r="M9" s="33">
        <v>4.63</v>
      </c>
      <c r="N9" s="6">
        <f t="shared" si="1"/>
        <v>5</v>
      </c>
      <c r="O9" s="15">
        <f>N9-K9</f>
        <v>0</v>
      </c>
      <c r="Q9" s="4" t="s">
        <v>110</v>
      </c>
    </row>
    <row r="10" spans="1:17" x14ac:dyDescent="0.2">
      <c r="A10" t="s">
        <v>41</v>
      </c>
      <c r="B10" s="23" t="s">
        <v>62</v>
      </c>
      <c r="C10" s="2">
        <v>10</v>
      </c>
      <c r="D10" s="2">
        <v>8</v>
      </c>
      <c r="E10" s="19">
        <v>1</v>
      </c>
      <c r="F10" s="12">
        <v>1</v>
      </c>
      <c r="G10" s="2">
        <v>1</v>
      </c>
      <c r="H10" s="15">
        <f t="shared" si="0"/>
        <v>0</v>
      </c>
      <c r="I10" s="29">
        <v>0.59950000000000003</v>
      </c>
      <c r="J10" s="38">
        <v>1</v>
      </c>
      <c r="K10" s="24">
        <f t="shared" si="1"/>
        <v>1</v>
      </c>
      <c r="L10" s="15">
        <f t="shared" si="2"/>
        <v>0</v>
      </c>
      <c r="M10" s="33">
        <v>0.99</v>
      </c>
      <c r="N10" s="6">
        <f t="shared" si="1"/>
        <v>1</v>
      </c>
      <c r="O10" s="15">
        <f>N10-K10</f>
        <v>0</v>
      </c>
      <c r="Q10" s="4" t="s">
        <v>111</v>
      </c>
    </row>
    <row r="11" spans="1:17" x14ac:dyDescent="0.2">
      <c r="A11" t="s">
        <v>6</v>
      </c>
      <c r="B11" s="2" t="s">
        <v>63</v>
      </c>
      <c r="C11" s="2">
        <v>12</v>
      </c>
      <c r="D11" s="2">
        <v>9</v>
      </c>
      <c r="E11" s="19">
        <v>11</v>
      </c>
      <c r="F11" s="12">
        <v>27</v>
      </c>
      <c r="G11" s="2">
        <v>28</v>
      </c>
      <c r="H11" s="15">
        <f t="shared" si="0"/>
        <v>1</v>
      </c>
      <c r="I11" s="29">
        <v>0.48370000000000002</v>
      </c>
      <c r="J11" s="38">
        <v>12.25</v>
      </c>
      <c r="K11" s="24">
        <f t="shared" si="1"/>
        <v>12</v>
      </c>
      <c r="L11" s="15">
        <f t="shared" si="2"/>
        <v>1</v>
      </c>
      <c r="M11" s="33">
        <v>10.53</v>
      </c>
      <c r="N11" s="6">
        <f t="shared" si="1"/>
        <v>11</v>
      </c>
      <c r="O11" s="15">
        <f>N11-K11</f>
        <v>-1</v>
      </c>
      <c r="Q11" s="4" t="s">
        <v>110</v>
      </c>
    </row>
    <row r="12" spans="1:17" x14ac:dyDescent="0.2">
      <c r="A12" t="s">
        <v>7</v>
      </c>
      <c r="B12" s="2" t="s">
        <v>64</v>
      </c>
      <c r="C12" s="2">
        <v>13</v>
      </c>
      <c r="D12" s="2">
        <v>10</v>
      </c>
      <c r="E12" s="19">
        <v>6</v>
      </c>
      <c r="F12" s="12">
        <v>14</v>
      </c>
      <c r="G12" s="2">
        <v>14</v>
      </c>
      <c r="H12" s="15">
        <f t="shared" si="0"/>
        <v>0</v>
      </c>
      <c r="I12" s="29">
        <v>0.4803</v>
      </c>
      <c r="J12" s="38">
        <v>4.87</v>
      </c>
      <c r="K12" s="24">
        <f t="shared" si="1"/>
        <v>5</v>
      </c>
      <c r="L12" s="15">
        <f t="shared" si="2"/>
        <v>-1</v>
      </c>
      <c r="M12" s="33">
        <v>4.9000000000000004</v>
      </c>
      <c r="N12" s="6">
        <f t="shared" si="1"/>
        <v>5</v>
      </c>
      <c r="O12" s="15">
        <f>N12-K12</f>
        <v>0</v>
      </c>
      <c r="P12" t="s">
        <v>105</v>
      </c>
      <c r="Q12" s="4" t="s">
        <v>111</v>
      </c>
    </row>
    <row r="13" spans="1:17" x14ac:dyDescent="0.2">
      <c r="A13" t="s">
        <v>8</v>
      </c>
      <c r="B13" s="2" t="s">
        <v>65</v>
      </c>
      <c r="C13" s="2">
        <v>15</v>
      </c>
      <c r="D13" s="2">
        <v>11</v>
      </c>
      <c r="E13" s="19">
        <v>2</v>
      </c>
      <c r="F13" s="12">
        <v>2</v>
      </c>
      <c r="G13" s="2">
        <v>2</v>
      </c>
      <c r="H13" s="15">
        <f t="shared" si="0"/>
        <v>0</v>
      </c>
      <c r="I13" s="29">
        <v>0.68269999999999997</v>
      </c>
      <c r="J13" s="38">
        <v>2</v>
      </c>
      <c r="K13" s="24">
        <f t="shared" si="1"/>
        <v>2</v>
      </c>
      <c r="L13" s="15">
        <f t="shared" si="2"/>
        <v>0</v>
      </c>
      <c r="M13" s="33">
        <v>2</v>
      </c>
      <c r="N13" s="6">
        <f t="shared" si="1"/>
        <v>2</v>
      </c>
      <c r="O13" s="15">
        <f>N13-K13</f>
        <v>0</v>
      </c>
      <c r="Q13" s="4" t="s">
        <v>111</v>
      </c>
    </row>
    <row r="14" spans="1:17" x14ac:dyDescent="0.2">
      <c r="A14" t="s">
        <v>10</v>
      </c>
      <c r="B14" s="2" t="s">
        <v>66</v>
      </c>
      <c r="C14" s="2">
        <v>16</v>
      </c>
      <c r="D14" s="2">
        <v>12</v>
      </c>
      <c r="E14" s="19">
        <v>0</v>
      </c>
      <c r="F14" s="12">
        <v>2</v>
      </c>
      <c r="G14" s="2">
        <v>2</v>
      </c>
      <c r="H14" s="15">
        <f t="shared" si="0"/>
        <v>0</v>
      </c>
      <c r="I14" s="29">
        <v>0.3387</v>
      </c>
      <c r="J14" s="38">
        <v>0</v>
      </c>
      <c r="K14" s="24">
        <f t="shared" si="1"/>
        <v>0</v>
      </c>
      <c r="L14" s="15">
        <f t="shared" si="2"/>
        <v>0</v>
      </c>
      <c r="M14" s="33">
        <v>0</v>
      </c>
      <c r="N14" s="6">
        <f t="shared" si="1"/>
        <v>0</v>
      </c>
      <c r="O14" s="15">
        <f>N14-K14</f>
        <v>0</v>
      </c>
      <c r="Q14" s="4" t="s">
        <v>111</v>
      </c>
    </row>
    <row r="15" spans="1:17" x14ac:dyDescent="0.2">
      <c r="A15" t="s">
        <v>11</v>
      </c>
      <c r="B15" s="2" t="s">
        <v>67</v>
      </c>
      <c r="C15" s="2">
        <v>17</v>
      </c>
      <c r="D15" s="2">
        <v>13</v>
      </c>
      <c r="E15" s="19">
        <v>13</v>
      </c>
      <c r="F15" s="12">
        <v>18</v>
      </c>
      <c r="G15" s="2">
        <v>17</v>
      </c>
      <c r="H15" s="15">
        <f t="shared" si="0"/>
        <v>-1</v>
      </c>
      <c r="I15" s="29">
        <v>0.58169999999999999</v>
      </c>
      <c r="J15" s="38">
        <v>11.99</v>
      </c>
      <c r="K15" s="24">
        <f t="shared" si="1"/>
        <v>12</v>
      </c>
      <c r="L15" s="15">
        <f t="shared" si="2"/>
        <v>-1</v>
      </c>
      <c r="M15" s="33">
        <v>13.31</v>
      </c>
      <c r="N15" s="6">
        <f t="shared" si="1"/>
        <v>13</v>
      </c>
      <c r="O15" s="15">
        <f>N15-K15</f>
        <v>1</v>
      </c>
      <c r="Q15" s="4" t="s">
        <v>111</v>
      </c>
    </row>
    <row r="16" spans="1:17" x14ac:dyDescent="0.2">
      <c r="A16" t="s">
        <v>12</v>
      </c>
      <c r="B16" s="2" t="s">
        <v>68</v>
      </c>
      <c r="C16" s="2">
        <v>18</v>
      </c>
      <c r="D16" s="2">
        <v>14</v>
      </c>
      <c r="E16" s="19">
        <v>2</v>
      </c>
      <c r="F16" s="12">
        <v>9</v>
      </c>
      <c r="G16" s="2">
        <v>9</v>
      </c>
      <c r="H16" s="15">
        <f t="shared" si="0"/>
        <v>0</v>
      </c>
      <c r="I16" s="29">
        <v>0.43469999999999998</v>
      </c>
      <c r="J16" s="38">
        <v>2.19</v>
      </c>
      <c r="K16" s="24">
        <f t="shared" si="1"/>
        <v>2</v>
      </c>
      <c r="L16" s="15">
        <f t="shared" si="2"/>
        <v>0</v>
      </c>
      <c r="M16" s="33">
        <v>2</v>
      </c>
      <c r="N16" s="6">
        <f t="shared" si="1"/>
        <v>2</v>
      </c>
      <c r="O16" s="15">
        <f>N16-K16</f>
        <v>0</v>
      </c>
      <c r="Q16" s="4" t="s">
        <v>111</v>
      </c>
    </row>
    <row r="17" spans="1:17" x14ac:dyDescent="0.2">
      <c r="A17" t="s">
        <v>9</v>
      </c>
      <c r="B17" s="2" t="s">
        <v>69</v>
      </c>
      <c r="C17" s="2">
        <v>19</v>
      </c>
      <c r="D17" s="2">
        <v>15</v>
      </c>
      <c r="E17" s="19">
        <v>1</v>
      </c>
      <c r="F17" s="12">
        <v>4</v>
      </c>
      <c r="G17" s="2">
        <v>4</v>
      </c>
      <c r="H17" s="15">
        <f t="shared" si="0"/>
        <v>0</v>
      </c>
      <c r="I17" s="29">
        <v>0.4516</v>
      </c>
      <c r="J17" s="38">
        <v>0.94</v>
      </c>
      <c r="K17" s="24">
        <f t="shared" si="1"/>
        <v>1</v>
      </c>
      <c r="L17" s="15">
        <f t="shared" si="2"/>
        <v>0</v>
      </c>
      <c r="M17" s="33">
        <v>0.94</v>
      </c>
      <c r="N17" s="6">
        <f t="shared" si="1"/>
        <v>1</v>
      </c>
      <c r="O17" s="15">
        <f>N17-K17</f>
        <v>0</v>
      </c>
      <c r="Q17" s="4" t="s">
        <v>111</v>
      </c>
    </row>
    <row r="18" spans="1:17" x14ac:dyDescent="0.2">
      <c r="A18" t="s">
        <v>13</v>
      </c>
      <c r="B18" s="2" t="s">
        <v>70</v>
      </c>
      <c r="C18" s="2">
        <v>20</v>
      </c>
      <c r="D18" s="2">
        <v>16</v>
      </c>
      <c r="E18" s="19">
        <v>1</v>
      </c>
      <c r="F18" s="12">
        <v>4</v>
      </c>
      <c r="G18" s="2">
        <v>4</v>
      </c>
      <c r="H18" s="15">
        <f t="shared" si="0"/>
        <v>0</v>
      </c>
      <c r="I18" s="29">
        <v>0.41860000000000003</v>
      </c>
      <c r="J18" s="38">
        <v>0.83</v>
      </c>
      <c r="K18" s="24">
        <f t="shared" si="1"/>
        <v>1</v>
      </c>
      <c r="L18" s="15">
        <f t="shared" si="2"/>
        <v>0</v>
      </c>
      <c r="M18" s="33">
        <v>0.53</v>
      </c>
      <c r="N18" s="6">
        <f t="shared" si="1"/>
        <v>1</v>
      </c>
      <c r="O18" s="15">
        <f>N18-K18</f>
        <v>0</v>
      </c>
      <c r="Q18" s="4" t="s">
        <v>111</v>
      </c>
    </row>
    <row r="19" spans="1:17" x14ac:dyDescent="0.2">
      <c r="A19" t="s">
        <v>14</v>
      </c>
      <c r="B19" s="2" t="s">
        <v>71</v>
      </c>
      <c r="C19" s="2">
        <v>21</v>
      </c>
      <c r="D19" s="2">
        <v>17</v>
      </c>
      <c r="E19" s="19">
        <v>1</v>
      </c>
      <c r="F19" s="12">
        <v>6</v>
      </c>
      <c r="G19" s="2">
        <v>6</v>
      </c>
      <c r="H19" s="15">
        <f t="shared" si="0"/>
        <v>0</v>
      </c>
      <c r="I19" s="29">
        <v>0.41399999999999998</v>
      </c>
      <c r="J19" s="38">
        <v>1.4</v>
      </c>
      <c r="K19" s="24">
        <f t="shared" si="1"/>
        <v>1</v>
      </c>
      <c r="L19" s="15">
        <f t="shared" si="2"/>
        <v>0</v>
      </c>
      <c r="M19" s="33">
        <v>1.27</v>
      </c>
      <c r="N19" s="6">
        <f t="shared" si="1"/>
        <v>1</v>
      </c>
      <c r="O19" s="15">
        <f>N19-K19</f>
        <v>0</v>
      </c>
      <c r="Q19" s="4" t="s">
        <v>111</v>
      </c>
    </row>
    <row r="20" spans="1:17" x14ac:dyDescent="0.2">
      <c r="A20" t="s">
        <v>15</v>
      </c>
      <c r="B20" s="2" t="s">
        <v>72</v>
      </c>
      <c r="C20" s="2">
        <v>22</v>
      </c>
      <c r="D20" s="2">
        <v>18</v>
      </c>
      <c r="E20" s="19">
        <v>1</v>
      </c>
      <c r="F20" s="12">
        <v>6</v>
      </c>
      <c r="G20" s="2">
        <v>6</v>
      </c>
      <c r="H20" s="15">
        <f t="shared" si="0"/>
        <v>0</v>
      </c>
      <c r="I20" s="29">
        <v>0.39079999999999998</v>
      </c>
      <c r="J20" s="38">
        <v>1</v>
      </c>
      <c r="K20" s="24">
        <f t="shared" si="1"/>
        <v>1</v>
      </c>
      <c r="L20" s="15">
        <f t="shared" si="2"/>
        <v>0</v>
      </c>
      <c r="M20" s="33">
        <v>1</v>
      </c>
      <c r="N20" s="6">
        <f t="shared" si="1"/>
        <v>1</v>
      </c>
      <c r="O20" s="15">
        <f>N20-K20</f>
        <v>0</v>
      </c>
      <c r="Q20" s="4" t="s">
        <v>111</v>
      </c>
    </row>
    <row r="21" spans="1:17" x14ac:dyDescent="0.2">
      <c r="A21" t="s">
        <v>18</v>
      </c>
      <c r="B21" s="2" t="s">
        <v>73</v>
      </c>
      <c r="C21" s="2">
        <v>23</v>
      </c>
      <c r="D21" s="2">
        <v>19</v>
      </c>
      <c r="E21" s="19">
        <v>2</v>
      </c>
      <c r="F21" s="12">
        <v>2</v>
      </c>
      <c r="G21" s="2">
        <v>2</v>
      </c>
      <c r="H21" s="15">
        <f t="shared" si="0"/>
        <v>0</v>
      </c>
      <c r="I21" s="29">
        <v>0.50629999999999997</v>
      </c>
      <c r="J21" s="38">
        <v>1</v>
      </c>
      <c r="K21" s="24">
        <f t="shared" si="1"/>
        <v>1</v>
      </c>
      <c r="L21" s="15">
        <f t="shared" si="2"/>
        <v>-1</v>
      </c>
      <c r="M21" s="33">
        <v>1.02</v>
      </c>
      <c r="N21" s="6">
        <f t="shared" si="1"/>
        <v>1</v>
      </c>
      <c r="O21" s="15">
        <f>N21-K21</f>
        <v>0</v>
      </c>
      <c r="Q21" s="4" t="s">
        <v>111</v>
      </c>
    </row>
    <row r="22" spans="1:17" x14ac:dyDescent="0.2">
      <c r="A22" t="s">
        <v>17</v>
      </c>
      <c r="B22" s="2" t="s">
        <v>74</v>
      </c>
      <c r="C22" s="2">
        <v>24</v>
      </c>
      <c r="D22" s="2">
        <v>20</v>
      </c>
      <c r="E22" s="19">
        <v>7</v>
      </c>
      <c r="F22" s="12">
        <v>8</v>
      </c>
      <c r="G22" s="2">
        <v>8</v>
      </c>
      <c r="H22" s="15">
        <f t="shared" si="0"/>
        <v>0</v>
      </c>
      <c r="I22" s="29">
        <v>0.62150000000000005</v>
      </c>
      <c r="J22" s="38">
        <v>6.96</v>
      </c>
      <c r="K22" s="24">
        <f t="shared" si="1"/>
        <v>7</v>
      </c>
      <c r="L22" s="15">
        <f t="shared" si="2"/>
        <v>0</v>
      </c>
      <c r="M22" s="33">
        <v>6.32</v>
      </c>
      <c r="N22" s="6">
        <f t="shared" si="1"/>
        <v>6</v>
      </c>
      <c r="O22" s="15">
        <f>N22-K22</f>
        <v>-1</v>
      </c>
      <c r="Q22" s="4" t="s">
        <v>111</v>
      </c>
    </row>
    <row r="23" spans="1:17" x14ac:dyDescent="0.2">
      <c r="A23" t="s">
        <v>16</v>
      </c>
      <c r="B23" s="2" t="s">
        <v>75</v>
      </c>
      <c r="C23" s="2">
        <v>25</v>
      </c>
      <c r="D23" s="2">
        <v>21</v>
      </c>
      <c r="E23" s="19">
        <v>9</v>
      </c>
      <c r="F23" s="12">
        <v>9</v>
      </c>
      <c r="G23" s="2">
        <v>9</v>
      </c>
      <c r="H23" s="15">
        <f t="shared" si="0"/>
        <v>0</v>
      </c>
      <c r="I23" s="29">
        <v>0.6139</v>
      </c>
      <c r="J23" s="38">
        <v>8.67</v>
      </c>
      <c r="K23" s="24">
        <f t="shared" si="1"/>
        <v>9</v>
      </c>
      <c r="L23" s="15">
        <f t="shared" si="2"/>
        <v>0</v>
      </c>
      <c r="M23" s="33">
        <v>8.64</v>
      </c>
      <c r="N23" s="6">
        <f t="shared" si="1"/>
        <v>9</v>
      </c>
      <c r="O23" s="15">
        <f>N23-K23</f>
        <v>0</v>
      </c>
      <c r="Q23" s="4" t="s">
        <v>111</v>
      </c>
    </row>
    <row r="24" spans="1:17" x14ac:dyDescent="0.2">
      <c r="A24" t="s">
        <v>19</v>
      </c>
      <c r="B24" s="2" t="s">
        <v>76</v>
      </c>
      <c r="C24" s="2">
        <v>26</v>
      </c>
      <c r="D24" s="2">
        <v>22</v>
      </c>
      <c r="E24" s="19">
        <v>7</v>
      </c>
      <c r="F24" s="12">
        <v>14</v>
      </c>
      <c r="G24" s="2">
        <v>13</v>
      </c>
      <c r="H24" s="15">
        <f t="shared" si="0"/>
        <v>-1</v>
      </c>
      <c r="I24" s="29">
        <v>0.51870000000000005</v>
      </c>
      <c r="J24" s="38">
        <v>6.41</v>
      </c>
      <c r="K24" s="24">
        <f t="shared" si="1"/>
        <v>6</v>
      </c>
      <c r="L24" s="15">
        <f t="shared" si="2"/>
        <v>-1</v>
      </c>
      <c r="M24" s="33">
        <v>6.77</v>
      </c>
      <c r="N24" s="6">
        <f t="shared" si="1"/>
        <v>7</v>
      </c>
      <c r="O24" s="15">
        <f>N24-K24</f>
        <v>1</v>
      </c>
      <c r="Q24" s="4" t="s">
        <v>111</v>
      </c>
    </row>
    <row r="25" spans="1:17" x14ac:dyDescent="0.2">
      <c r="A25" t="s">
        <v>20</v>
      </c>
      <c r="B25" s="2" t="s">
        <v>77</v>
      </c>
      <c r="C25" s="2">
        <v>27</v>
      </c>
      <c r="D25" s="2">
        <v>23</v>
      </c>
      <c r="E25" s="19">
        <v>4</v>
      </c>
      <c r="F25" s="12">
        <v>8</v>
      </c>
      <c r="G25" s="2">
        <v>8</v>
      </c>
      <c r="H25" s="15">
        <f t="shared" si="0"/>
        <v>0</v>
      </c>
      <c r="I25" s="29">
        <v>0.54479999999999995</v>
      </c>
      <c r="J25" s="38">
        <v>4.1399999999999997</v>
      </c>
      <c r="K25" s="24">
        <f t="shared" si="1"/>
        <v>4</v>
      </c>
      <c r="L25" s="15">
        <f t="shared" si="2"/>
        <v>0</v>
      </c>
      <c r="M25" s="33">
        <v>4.3</v>
      </c>
      <c r="N25" s="6">
        <f t="shared" si="1"/>
        <v>4</v>
      </c>
      <c r="O25" s="15">
        <f>N25-K25</f>
        <v>0</v>
      </c>
      <c r="Q25" s="4" t="s">
        <v>111</v>
      </c>
    </row>
    <row r="26" spans="1:17" x14ac:dyDescent="0.2">
      <c r="A26" t="s">
        <v>22</v>
      </c>
      <c r="B26" s="2" t="s">
        <v>78</v>
      </c>
      <c r="C26" s="2">
        <v>28</v>
      </c>
      <c r="D26" s="2">
        <v>24</v>
      </c>
      <c r="E26" s="19">
        <v>1</v>
      </c>
      <c r="F26" s="12">
        <v>4</v>
      </c>
      <c r="G26" s="2">
        <v>4</v>
      </c>
      <c r="H26" s="15">
        <f t="shared" si="0"/>
        <v>0</v>
      </c>
      <c r="I26" s="29">
        <v>0.43190000000000001</v>
      </c>
      <c r="J26" s="38">
        <v>1.01</v>
      </c>
      <c r="K26" s="24">
        <f t="shared" si="1"/>
        <v>1</v>
      </c>
      <c r="L26" s="15">
        <f t="shared" si="2"/>
        <v>0</v>
      </c>
      <c r="M26" s="33">
        <v>1</v>
      </c>
      <c r="N26" s="6">
        <f t="shared" si="1"/>
        <v>1</v>
      </c>
      <c r="O26" s="15">
        <f>N26-K26</f>
        <v>0</v>
      </c>
      <c r="Q26" s="4" t="s">
        <v>111</v>
      </c>
    </row>
    <row r="27" spans="1:17" x14ac:dyDescent="0.2">
      <c r="A27" t="s">
        <v>21</v>
      </c>
      <c r="B27" s="2" t="s">
        <v>79</v>
      </c>
      <c r="C27" s="2">
        <v>29</v>
      </c>
      <c r="D27" s="2">
        <v>25</v>
      </c>
      <c r="E27" s="19">
        <v>2</v>
      </c>
      <c r="F27" s="12">
        <v>8</v>
      </c>
      <c r="G27" s="2">
        <v>8</v>
      </c>
      <c r="H27" s="15">
        <f t="shared" si="0"/>
        <v>0</v>
      </c>
      <c r="I27" s="29">
        <v>0.4279</v>
      </c>
      <c r="J27" s="38">
        <v>2.2999999999999998</v>
      </c>
      <c r="K27" s="24">
        <f t="shared" si="1"/>
        <v>2</v>
      </c>
      <c r="L27" s="15">
        <f t="shared" si="2"/>
        <v>0</v>
      </c>
      <c r="M27" s="33">
        <v>2.1</v>
      </c>
      <c r="N27" s="6">
        <f t="shared" si="1"/>
        <v>2</v>
      </c>
      <c r="O27" s="15">
        <f>N27-K27</f>
        <v>0</v>
      </c>
      <c r="Q27" s="4" t="s">
        <v>111</v>
      </c>
    </row>
    <row r="28" spans="1:17" x14ac:dyDescent="0.2">
      <c r="A28" t="s">
        <v>23</v>
      </c>
      <c r="B28" s="23" t="s">
        <v>80</v>
      </c>
      <c r="C28" s="2">
        <v>30</v>
      </c>
      <c r="D28" s="2">
        <v>26</v>
      </c>
      <c r="E28" s="19">
        <v>0</v>
      </c>
      <c r="F28" s="12">
        <v>1</v>
      </c>
      <c r="G28" s="2">
        <v>2</v>
      </c>
      <c r="H28" s="15">
        <f t="shared" si="0"/>
        <v>1</v>
      </c>
      <c r="I28" s="29">
        <v>0.43640000000000001</v>
      </c>
      <c r="J28" s="38">
        <v>0</v>
      </c>
      <c r="K28" s="24">
        <f t="shared" si="1"/>
        <v>0</v>
      </c>
      <c r="L28" s="15">
        <f t="shared" si="2"/>
        <v>0</v>
      </c>
      <c r="M28" s="33">
        <v>0.31</v>
      </c>
      <c r="N28" s="6">
        <f t="shared" si="1"/>
        <v>0</v>
      </c>
      <c r="O28" s="15">
        <f>N28-K28</f>
        <v>0</v>
      </c>
      <c r="Q28" s="4" t="s">
        <v>111</v>
      </c>
    </row>
    <row r="29" spans="1:17" x14ac:dyDescent="0.2">
      <c r="A29" t="s">
        <v>25</v>
      </c>
      <c r="B29" s="2" t="s">
        <v>81</v>
      </c>
      <c r="C29" s="2">
        <v>31</v>
      </c>
      <c r="D29" s="2">
        <v>27</v>
      </c>
      <c r="E29" s="19">
        <v>0</v>
      </c>
      <c r="F29" s="12">
        <v>3</v>
      </c>
      <c r="G29" s="2">
        <v>3</v>
      </c>
      <c r="H29" s="15">
        <f t="shared" si="0"/>
        <v>0</v>
      </c>
      <c r="I29" s="29">
        <v>0.37540000000000001</v>
      </c>
      <c r="J29" s="38">
        <v>0.34</v>
      </c>
      <c r="K29" s="24">
        <f t="shared" si="1"/>
        <v>0</v>
      </c>
      <c r="L29" s="15">
        <f t="shared" si="2"/>
        <v>0</v>
      </c>
      <c r="M29" s="33">
        <v>0.37</v>
      </c>
      <c r="N29" s="6">
        <f t="shared" si="1"/>
        <v>0</v>
      </c>
      <c r="O29" s="15">
        <f>N29-K29</f>
        <v>0</v>
      </c>
      <c r="Q29" s="4" t="s">
        <v>111</v>
      </c>
    </row>
    <row r="30" spans="1:17" x14ac:dyDescent="0.2">
      <c r="A30" t="s">
        <v>29</v>
      </c>
      <c r="B30" s="2" t="s">
        <v>82</v>
      </c>
      <c r="C30" s="2">
        <v>32</v>
      </c>
      <c r="D30" s="2">
        <v>28</v>
      </c>
      <c r="E30" s="19">
        <v>3</v>
      </c>
      <c r="F30" s="12">
        <v>4</v>
      </c>
      <c r="G30" s="2">
        <v>4</v>
      </c>
      <c r="H30" s="15">
        <f t="shared" si="0"/>
        <v>0</v>
      </c>
      <c r="I30" s="29">
        <v>0.51449999999999996</v>
      </c>
      <c r="J30" s="38">
        <v>2.36</v>
      </c>
      <c r="K30" s="24">
        <f t="shared" si="1"/>
        <v>2</v>
      </c>
      <c r="L30" s="15">
        <f t="shared" si="2"/>
        <v>-1</v>
      </c>
      <c r="M30" s="33">
        <v>2.72</v>
      </c>
      <c r="N30" s="6">
        <f t="shared" si="1"/>
        <v>3</v>
      </c>
      <c r="O30" s="15">
        <f>N30-K30</f>
        <v>1</v>
      </c>
      <c r="Q30" s="4" t="s">
        <v>111</v>
      </c>
    </row>
    <row r="31" spans="1:17" x14ac:dyDescent="0.2">
      <c r="A31" t="s">
        <v>26</v>
      </c>
      <c r="B31" s="2" t="s">
        <v>83</v>
      </c>
      <c r="C31" s="2">
        <v>33</v>
      </c>
      <c r="D31" s="2">
        <v>29</v>
      </c>
      <c r="E31" s="19">
        <v>2</v>
      </c>
      <c r="F31" s="12">
        <v>2</v>
      </c>
      <c r="G31" s="2">
        <v>2</v>
      </c>
      <c r="H31" s="15">
        <f t="shared" si="0"/>
        <v>0</v>
      </c>
      <c r="I31" s="29">
        <v>0.46510000000000001</v>
      </c>
      <c r="J31" s="38">
        <v>0.4</v>
      </c>
      <c r="K31" s="24">
        <f t="shared" si="1"/>
        <v>0</v>
      </c>
      <c r="L31" s="15">
        <f t="shared" si="2"/>
        <v>-2</v>
      </c>
      <c r="M31" s="33">
        <v>0.4</v>
      </c>
      <c r="N31" s="6">
        <f t="shared" si="1"/>
        <v>0</v>
      </c>
      <c r="O31" s="15">
        <f>N31-K31</f>
        <v>0</v>
      </c>
      <c r="Q31" s="4" t="s">
        <v>111</v>
      </c>
    </row>
    <row r="32" spans="1:17" x14ac:dyDescent="0.2">
      <c r="A32" t="s">
        <v>27</v>
      </c>
      <c r="B32" s="2" t="s">
        <v>84</v>
      </c>
      <c r="C32" s="2">
        <v>34</v>
      </c>
      <c r="D32" s="2">
        <v>30</v>
      </c>
      <c r="E32" s="19">
        <v>10</v>
      </c>
      <c r="F32" s="12">
        <v>12</v>
      </c>
      <c r="G32" s="2">
        <v>12</v>
      </c>
      <c r="H32" s="15">
        <f t="shared" si="0"/>
        <v>0</v>
      </c>
      <c r="I32" s="29">
        <v>0.57440000000000002</v>
      </c>
      <c r="J32" s="38">
        <v>8.49</v>
      </c>
      <c r="K32" s="24">
        <f t="shared" si="1"/>
        <v>8</v>
      </c>
      <c r="L32" s="15">
        <f t="shared" si="2"/>
        <v>-2</v>
      </c>
      <c r="M32" s="33">
        <v>9.2899999999999991</v>
      </c>
      <c r="N32" s="6">
        <f t="shared" si="1"/>
        <v>9</v>
      </c>
      <c r="O32" s="15">
        <f>N32-K32</f>
        <v>1</v>
      </c>
      <c r="Q32" s="4" t="s">
        <v>111</v>
      </c>
    </row>
    <row r="33" spans="1:17" x14ac:dyDescent="0.2">
      <c r="A33" t="s">
        <v>28</v>
      </c>
      <c r="B33" s="2" t="s">
        <v>85</v>
      </c>
      <c r="C33" s="2">
        <v>35</v>
      </c>
      <c r="D33" s="2">
        <v>31</v>
      </c>
      <c r="E33" s="19">
        <v>2</v>
      </c>
      <c r="F33" s="12">
        <v>3</v>
      </c>
      <c r="G33" s="2">
        <v>3</v>
      </c>
      <c r="H33" s="15">
        <f t="shared" si="0"/>
        <v>0</v>
      </c>
      <c r="I33" s="29">
        <v>0.56089999999999995</v>
      </c>
      <c r="J33" s="38">
        <v>2.12</v>
      </c>
      <c r="K33" s="24">
        <f t="shared" si="1"/>
        <v>2</v>
      </c>
      <c r="L33" s="15">
        <f t="shared" si="2"/>
        <v>0</v>
      </c>
      <c r="M33" s="33">
        <v>2.77</v>
      </c>
      <c r="N33" s="6">
        <f t="shared" si="1"/>
        <v>3</v>
      </c>
      <c r="O33" s="15">
        <f>N33-K33</f>
        <v>1</v>
      </c>
      <c r="Q33" s="4" t="s">
        <v>111</v>
      </c>
    </row>
    <row r="34" spans="1:17" x14ac:dyDescent="0.2">
      <c r="A34" t="s">
        <v>30</v>
      </c>
      <c r="B34" s="2" t="s">
        <v>86</v>
      </c>
      <c r="C34" s="2">
        <v>36</v>
      </c>
      <c r="D34" s="2">
        <v>32</v>
      </c>
      <c r="E34" s="19">
        <v>19</v>
      </c>
      <c r="F34" s="12">
        <v>27</v>
      </c>
      <c r="G34" s="2">
        <v>26</v>
      </c>
      <c r="H34" s="15">
        <f t="shared" si="0"/>
        <v>-1</v>
      </c>
      <c r="I34" s="29">
        <v>0.64780000000000004</v>
      </c>
      <c r="J34" s="38">
        <v>21.92</v>
      </c>
      <c r="K34" s="24">
        <f t="shared" si="1"/>
        <v>22</v>
      </c>
      <c r="L34" s="15">
        <f t="shared" si="2"/>
        <v>3</v>
      </c>
      <c r="M34" s="33">
        <v>22.05</v>
      </c>
      <c r="N34" s="6">
        <f t="shared" si="1"/>
        <v>22</v>
      </c>
      <c r="O34" s="15">
        <f>N34-K34</f>
        <v>0</v>
      </c>
      <c r="Q34" s="4" t="s">
        <v>111</v>
      </c>
    </row>
    <row r="35" spans="1:17" x14ac:dyDescent="0.2">
      <c r="A35" t="s">
        <v>24</v>
      </c>
      <c r="B35" s="2" t="s">
        <v>87</v>
      </c>
      <c r="C35" s="2">
        <v>37</v>
      </c>
      <c r="D35" s="2">
        <v>33</v>
      </c>
      <c r="E35" s="19">
        <v>5</v>
      </c>
      <c r="F35" s="12">
        <v>13</v>
      </c>
      <c r="G35" s="2">
        <v>14</v>
      </c>
      <c r="H35" s="15">
        <f t="shared" si="0"/>
        <v>1</v>
      </c>
      <c r="I35" s="29">
        <v>0.49430000000000002</v>
      </c>
      <c r="J35" s="38">
        <v>5.38</v>
      </c>
      <c r="K35" s="24">
        <f t="shared" si="1"/>
        <v>5</v>
      </c>
      <c r="L35" s="15">
        <f t="shared" si="2"/>
        <v>0</v>
      </c>
      <c r="M35" s="33">
        <v>6.75</v>
      </c>
      <c r="N35" s="6">
        <f t="shared" si="1"/>
        <v>7</v>
      </c>
      <c r="O35" s="15">
        <f>N35-K35</f>
        <v>2</v>
      </c>
      <c r="Q35" s="4" t="s">
        <v>111</v>
      </c>
    </row>
    <row r="36" spans="1:17" x14ac:dyDescent="0.2">
      <c r="A36" t="s">
        <v>48</v>
      </c>
      <c r="B36" s="23" t="s">
        <v>88</v>
      </c>
      <c r="C36" s="2">
        <v>38</v>
      </c>
      <c r="D36" s="2">
        <v>34</v>
      </c>
      <c r="E36" s="19">
        <v>0</v>
      </c>
      <c r="F36" s="12">
        <v>1</v>
      </c>
      <c r="G36" s="2">
        <v>1</v>
      </c>
      <c r="H36" s="15">
        <f t="shared" si="0"/>
        <v>0</v>
      </c>
      <c r="I36" s="29">
        <v>0.3029</v>
      </c>
      <c r="J36" s="38">
        <v>0</v>
      </c>
      <c r="K36" s="24">
        <f t="shared" si="1"/>
        <v>0</v>
      </c>
      <c r="L36" s="15">
        <f t="shared" si="2"/>
        <v>0</v>
      </c>
      <c r="M36" s="33">
        <v>0</v>
      </c>
      <c r="N36" s="6">
        <f t="shared" si="1"/>
        <v>0</v>
      </c>
      <c r="O36" s="15">
        <f>N36-K36</f>
        <v>0</v>
      </c>
      <c r="Q36" s="4" t="s">
        <v>111</v>
      </c>
    </row>
    <row r="37" spans="1:17" x14ac:dyDescent="0.2">
      <c r="A37" t="s">
        <v>31</v>
      </c>
      <c r="B37" s="2" t="s">
        <v>89</v>
      </c>
      <c r="C37" s="2">
        <v>39</v>
      </c>
      <c r="D37" s="2">
        <v>35</v>
      </c>
      <c r="E37" s="19">
        <v>4</v>
      </c>
      <c r="F37" s="12">
        <v>16</v>
      </c>
      <c r="G37" s="2">
        <v>15</v>
      </c>
      <c r="H37" s="15">
        <f t="shared" si="0"/>
        <v>-1</v>
      </c>
      <c r="I37" s="29">
        <v>0.46379999999999999</v>
      </c>
      <c r="J37" s="38">
        <v>4.51</v>
      </c>
      <c r="K37" s="24">
        <f t="shared" si="1"/>
        <v>5</v>
      </c>
      <c r="L37" s="15">
        <f t="shared" si="2"/>
        <v>1</v>
      </c>
      <c r="M37" s="33">
        <v>4.3099999999999996</v>
      </c>
      <c r="N37" s="6">
        <f t="shared" si="1"/>
        <v>4</v>
      </c>
      <c r="O37" s="15">
        <f>N37-K37</f>
        <v>-1</v>
      </c>
      <c r="Q37" s="4" t="s">
        <v>111</v>
      </c>
    </row>
    <row r="38" spans="1:17" x14ac:dyDescent="0.2">
      <c r="A38" t="s">
        <v>32</v>
      </c>
      <c r="B38" s="2" t="s">
        <v>90</v>
      </c>
      <c r="C38" s="2">
        <v>40</v>
      </c>
      <c r="D38" s="2">
        <v>36</v>
      </c>
      <c r="E38" s="19">
        <v>0</v>
      </c>
      <c r="F38" s="12">
        <v>5</v>
      </c>
      <c r="G38" s="2">
        <v>5</v>
      </c>
      <c r="H38" s="15">
        <f t="shared" si="0"/>
        <v>0</v>
      </c>
      <c r="I38" s="29">
        <v>0.33629999999999999</v>
      </c>
      <c r="J38" s="38">
        <v>0.12</v>
      </c>
      <c r="K38" s="24">
        <f t="shared" si="1"/>
        <v>0</v>
      </c>
      <c r="L38" s="15">
        <f t="shared" si="2"/>
        <v>0</v>
      </c>
      <c r="M38" s="33">
        <v>0.01</v>
      </c>
      <c r="N38" s="6">
        <f t="shared" si="1"/>
        <v>0</v>
      </c>
      <c r="O38" s="15">
        <f>N38-K38</f>
        <v>0</v>
      </c>
      <c r="Q38" s="4" t="s">
        <v>111</v>
      </c>
    </row>
    <row r="39" spans="1:17" x14ac:dyDescent="0.2">
      <c r="A39" t="s">
        <v>33</v>
      </c>
      <c r="B39" s="2" t="s">
        <v>91</v>
      </c>
      <c r="C39" s="2">
        <v>41</v>
      </c>
      <c r="D39" s="2">
        <v>37</v>
      </c>
      <c r="E39" s="19">
        <v>4</v>
      </c>
      <c r="F39" s="12">
        <v>5</v>
      </c>
      <c r="G39" s="2">
        <v>6</v>
      </c>
      <c r="H39" s="15">
        <f t="shared" si="0"/>
        <v>1</v>
      </c>
      <c r="I39" s="29">
        <v>0.57499999999999996</v>
      </c>
      <c r="J39" s="38">
        <v>3.54</v>
      </c>
      <c r="K39" s="24">
        <f t="shared" si="1"/>
        <v>4</v>
      </c>
      <c r="L39" s="15">
        <f t="shared" si="2"/>
        <v>0</v>
      </c>
      <c r="M39" s="33">
        <v>4.63</v>
      </c>
      <c r="N39" s="6">
        <f t="shared" si="1"/>
        <v>5</v>
      </c>
      <c r="O39" s="15">
        <f>N39-K39</f>
        <v>1</v>
      </c>
      <c r="Q39" s="4" t="s">
        <v>111</v>
      </c>
    </row>
    <row r="40" spans="1:17" x14ac:dyDescent="0.2">
      <c r="A40" t="s">
        <v>34</v>
      </c>
      <c r="B40" s="2" t="s">
        <v>92</v>
      </c>
      <c r="C40" s="2">
        <v>42</v>
      </c>
      <c r="D40" s="2">
        <v>38</v>
      </c>
      <c r="E40" s="19">
        <v>9</v>
      </c>
      <c r="F40" s="12">
        <v>18</v>
      </c>
      <c r="G40" s="2">
        <v>17</v>
      </c>
      <c r="H40" s="15">
        <f t="shared" si="0"/>
        <v>-1</v>
      </c>
      <c r="I40" s="29">
        <v>0.52510000000000001</v>
      </c>
      <c r="J40" s="38">
        <v>9.35</v>
      </c>
      <c r="K40" s="24">
        <f t="shared" si="1"/>
        <v>9</v>
      </c>
      <c r="L40" s="15">
        <f t="shared" si="2"/>
        <v>0</v>
      </c>
      <c r="M40" s="33">
        <v>9.2100000000000009</v>
      </c>
      <c r="N40" s="6">
        <f t="shared" si="1"/>
        <v>9</v>
      </c>
      <c r="O40" s="15">
        <f>N40-K40</f>
        <v>0</v>
      </c>
      <c r="Q40" s="4" t="s">
        <v>111</v>
      </c>
    </row>
    <row r="41" spans="1:17" x14ac:dyDescent="0.2">
      <c r="A41" t="s">
        <v>35</v>
      </c>
      <c r="B41" s="2" t="s">
        <v>93</v>
      </c>
      <c r="C41" s="2">
        <v>44</v>
      </c>
      <c r="D41" s="2">
        <v>39</v>
      </c>
      <c r="E41" s="19">
        <v>2</v>
      </c>
      <c r="F41" s="12">
        <v>2</v>
      </c>
      <c r="G41" s="2">
        <v>2</v>
      </c>
      <c r="H41" s="15">
        <f t="shared" si="0"/>
        <v>0</v>
      </c>
      <c r="I41" s="29">
        <v>0.61890000000000001</v>
      </c>
      <c r="J41" s="38">
        <v>1.98</v>
      </c>
      <c r="K41" s="24">
        <f t="shared" si="1"/>
        <v>2</v>
      </c>
      <c r="L41" s="15">
        <f t="shared" si="2"/>
        <v>0</v>
      </c>
      <c r="M41" s="33">
        <v>1.98</v>
      </c>
      <c r="N41" s="6">
        <f t="shared" si="1"/>
        <v>2</v>
      </c>
      <c r="O41" s="15">
        <f>N41-K41</f>
        <v>0</v>
      </c>
      <c r="Q41" s="4" t="s">
        <v>111</v>
      </c>
    </row>
    <row r="42" spans="1:17" x14ac:dyDescent="0.2">
      <c r="A42" t="s">
        <v>36</v>
      </c>
      <c r="B42" s="2" t="s">
        <v>94</v>
      </c>
      <c r="C42" s="2">
        <v>45</v>
      </c>
      <c r="D42" s="2">
        <v>40</v>
      </c>
      <c r="E42" s="19">
        <v>1</v>
      </c>
      <c r="F42" s="12">
        <v>7</v>
      </c>
      <c r="G42" s="2">
        <v>7</v>
      </c>
      <c r="H42" s="15">
        <f t="shared" si="0"/>
        <v>0</v>
      </c>
      <c r="I42" s="29">
        <v>0.43159999999999998</v>
      </c>
      <c r="J42" s="38">
        <v>1.1299999999999999</v>
      </c>
      <c r="K42" s="24">
        <f t="shared" si="1"/>
        <v>1</v>
      </c>
      <c r="L42" s="15">
        <f t="shared" si="2"/>
        <v>0</v>
      </c>
      <c r="M42" s="33">
        <v>1.1000000000000001</v>
      </c>
      <c r="N42" s="6">
        <f t="shared" si="1"/>
        <v>1</v>
      </c>
      <c r="O42" s="15">
        <f>N42-K42</f>
        <v>0</v>
      </c>
      <c r="Q42" s="4" t="s">
        <v>111</v>
      </c>
    </row>
    <row r="43" spans="1:17" x14ac:dyDescent="0.2">
      <c r="A43" t="s">
        <v>49</v>
      </c>
      <c r="B43" s="23" t="s">
        <v>95</v>
      </c>
      <c r="C43" s="2">
        <v>46</v>
      </c>
      <c r="D43" s="2">
        <v>41</v>
      </c>
      <c r="E43" s="19">
        <v>0</v>
      </c>
      <c r="F43" s="12">
        <v>1</v>
      </c>
      <c r="G43" s="2">
        <v>1</v>
      </c>
      <c r="H43" s="15">
        <f t="shared" si="0"/>
        <v>0</v>
      </c>
      <c r="I43" s="29">
        <v>0.37109999999999999</v>
      </c>
      <c r="J43" s="38">
        <v>0</v>
      </c>
      <c r="K43" s="24">
        <f t="shared" si="1"/>
        <v>0</v>
      </c>
      <c r="L43" s="15">
        <f t="shared" si="2"/>
        <v>0</v>
      </c>
      <c r="M43" s="33">
        <v>0</v>
      </c>
      <c r="N43" s="6">
        <f t="shared" si="1"/>
        <v>0</v>
      </c>
      <c r="O43" s="15">
        <f>N43-K43</f>
        <v>0</v>
      </c>
      <c r="Q43" s="4" t="s">
        <v>111</v>
      </c>
    </row>
    <row r="44" spans="1:17" x14ac:dyDescent="0.2">
      <c r="A44" t="s">
        <v>37</v>
      </c>
      <c r="B44" s="2" t="s">
        <v>96</v>
      </c>
      <c r="C44" s="2">
        <v>47</v>
      </c>
      <c r="D44" s="2">
        <v>42</v>
      </c>
      <c r="E44" s="19">
        <v>2</v>
      </c>
      <c r="F44" s="12">
        <v>9</v>
      </c>
      <c r="G44" s="2">
        <v>9</v>
      </c>
      <c r="H44" s="15">
        <f t="shared" si="0"/>
        <v>0</v>
      </c>
      <c r="I44" s="29">
        <v>0.3871</v>
      </c>
      <c r="J44" s="38">
        <v>2</v>
      </c>
      <c r="K44" s="24">
        <f t="shared" si="1"/>
        <v>2</v>
      </c>
      <c r="L44" s="15">
        <f t="shared" si="2"/>
        <v>0</v>
      </c>
      <c r="M44" s="33">
        <v>1.1100000000000001</v>
      </c>
      <c r="N44" s="6">
        <f t="shared" si="1"/>
        <v>1</v>
      </c>
      <c r="O44" s="15">
        <f>N44-K44</f>
        <v>-1</v>
      </c>
      <c r="Q44" s="4" t="s">
        <v>111</v>
      </c>
    </row>
    <row r="45" spans="1:17" x14ac:dyDescent="0.2">
      <c r="A45" t="s">
        <v>42</v>
      </c>
      <c r="B45" s="2" t="s">
        <v>97</v>
      </c>
      <c r="C45" s="2">
        <v>48</v>
      </c>
      <c r="D45" s="2">
        <v>43</v>
      </c>
      <c r="E45" s="19">
        <v>13</v>
      </c>
      <c r="F45" s="12">
        <v>36</v>
      </c>
      <c r="G45" s="2">
        <v>38</v>
      </c>
      <c r="H45" s="15">
        <f t="shared" si="0"/>
        <v>2</v>
      </c>
      <c r="I45" s="29">
        <v>0.4622</v>
      </c>
      <c r="J45" s="38">
        <v>14.63</v>
      </c>
      <c r="K45" s="24">
        <f t="shared" si="1"/>
        <v>15</v>
      </c>
      <c r="L45" s="15">
        <f t="shared" si="2"/>
        <v>2</v>
      </c>
      <c r="M45" s="33">
        <v>13.85</v>
      </c>
      <c r="N45" s="6">
        <f t="shared" si="1"/>
        <v>14</v>
      </c>
      <c r="O45" s="15">
        <f>N45-K45</f>
        <v>-1</v>
      </c>
      <c r="Q45" s="4" t="s">
        <v>111</v>
      </c>
    </row>
    <row r="46" spans="1:17" x14ac:dyDescent="0.2">
      <c r="A46" t="s">
        <v>43</v>
      </c>
      <c r="B46" s="2" t="s">
        <v>98</v>
      </c>
      <c r="C46" s="2">
        <v>49</v>
      </c>
      <c r="D46" s="2">
        <v>44</v>
      </c>
      <c r="E46" s="19">
        <v>0</v>
      </c>
      <c r="F46" s="12">
        <v>4</v>
      </c>
      <c r="G46" s="2">
        <v>4</v>
      </c>
      <c r="H46" s="15">
        <f t="shared" si="0"/>
        <v>0</v>
      </c>
      <c r="I46" s="29">
        <v>0.32969999999999999</v>
      </c>
      <c r="J46" s="38">
        <v>0</v>
      </c>
      <c r="K46" s="24">
        <f t="shared" si="1"/>
        <v>0</v>
      </c>
      <c r="L46" s="15">
        <f t="shared" si="2"/>
        <v>0</v>
      </c>
      <c r="M46" s="33">
        <v>0</v>
      </c>
      <c r="N46" s="6">
        <f t="shared" si="1"/>
        <v>0</v>
      </c>
      <c r="O46" s="15">
        <f>N46-K46</f>
        <v>0</v>
      </c>
      <c r="Q46" s="4" t="s">
        <v>111</v>
      </c>
    </row>
    <row r="47" spans="1:17" x14ac:dyDescent="0.2">
      <c r="A47" t="s">
        <v>50</v>
      </c>
      <c r="B47" s="23" t="s">
        <v>99</v>
      </c>
      <c r="C47" s="2">
        <v>50</v>
      </c>
      <c r="D47" s="2">
        <v>45</v>
      </c>
      <c r="E47" s="19">
        <v>1</v>
      </c>
      <c r="F47" s="12">
        <v>1</v>
      </c>
      <c r="G47" s="2">
        <v>1</v>
      </c>
      <c r="H47" s="15">
        <f t="shared" si="0"/>
        <v>0</v>
      </c>
      <c r="I47" s="29">
        <v>0.61060000000000003</v>
      </c>
      <c r="J47" s="38">
        <v>1</v>
      </c>
      <c r="K47" s="24">
        <f t="shared" si="1"/>
        <v>1</v>
      </c>
      <c r="L47" s="15">
        <f t="shared" si="2"/>
        <v>0</v>
      </c>
      <c r="M47" s="33">
        <v>1</v>
      </c>
      <c r="N47" s="6">
        <f t="shared" si="1"/>
        <v>1</v>
      </c>
      <c r="O47" s="15">
        <f>N47-K47</f>
        <v>0</v>
      </c>
      <c r="Q47" s="4" t="s">
        <v>111</v>
      </c>
    </row>
    <row r="48" spans="1:17" x14ac:dyDescent="0.2">
      <c r="A48" t="s">
        <v>44</v>
      </c>
      <c r="B48" s="2" t="s">
        <v>100</v>
      </c>
      <c r="C48" s="2">
        <v>51</v>
      </c>
      <c r="D48" s="2">
        <v>46</v>
      </c>
      <c r="E48" s="19">
        <v>7</v>
      </c>
      <c r="F48" s="12">
        <v>11</v>
      </c>
      <c r="G48" s="2">
        <v>11</v>
      </c>
      <c r="H48" s="15">
        <f t="shared" si="0"/>
        <v>0</v>
      </c>
      <c r="I48" s="29">
        <v>0.53669999999999995</v>
      </c>
      <c r="J48" s="38">
        <v>6.1</v>
      </c>
      <c r="K48" s="24">
        <f t="shared" si="1"/>
        <v>6</v>
      </c>
      <c r="L48" s="15">
        <f t="shared" si="2"/>
        <v>-1</v>
      </c>
      <c r="M48" s="33">
        <v>6.23</v>
      </c>
      <c r="N48" s="6">
        <f t="shared" si="1"/>
        <v>6</v>
      </c>
      <c r="O48" s="15">
        <f>N48-K48</f>
        <v>0</v>
      </c>
      <c r="Q48" s="4" t="s">
        <v>111</v>
      </c>
    </row>
    <row r="49" spans="1:17" x14ac:dyDescent="0.2">
      <c r="A49" t="s">
        <v>45</v>
      </c>
      <c r="B49" s="2" t="s">
        <v>101</v>
      </c>
      <c r="C49" s="2">
        <v>53</v>
      </c>
      <c r="D49" s="2">
        <v>47</v>
      </c>
      <c r="E49" s="19">
        <v>7</v>
      </c>
      <c r="F49" s="12">
        <v>10</v>
      </c>
      <c r="G49" s="2">
        <v>10</v>
      </c>
      <c r="H49" s="15">
        <f t="shared" si="0"/>
        <v>0</v>
      </c>
      <c r="I49" s="29">
        <v>0.58169999999999999</v>
      </c>
      <c r="J49" s="38">
        <v>6.82</v>
      </c>
      <c r="K49" s="24">
        <f t="shared" si="1"/>
        <v>7</v>
      </c>
      <c r="L49" s="15">
        <f t="shared" si="2"/>
        <v>0</v>
      </c>
      <c r="M49" s="33">
        <v>6.81</v>
      </c>
      <c r="N49" s="6">
        <f t="shared" si="1"/>
        <v>7</v>
      </c>
      <c r="O49" s="15">
        <f>N49-K49</f>
        <v>0</v>
      </c>
      <c r="Q49" s="4" t="s">
        <v>111</v>
      </c>
    </row>
    <row r="50" spans="1:17" x14ac:dyDescent="0.2">
      <c r="A50" t="s">
        <v>47</v>
      </c>
      <c r="B50" s="2" t="s">
        <v>102</v>
      </c>
      <c r="C50" s="2">
        <v>54</v>
      </c>
      <c r="D50" s="2">
        <v>48</v>
      </c>
      <c r="E50" s="19">
        <v>0</v>
      </c>
      <c r="F50" s="12">
        <v>3</v>
      </c>
      <c r="G50" s="2">
        <v>2</v>
      </c>
      <c r="H50" s="15">
        <f t="shared" si="0"/>
        <v>-1</v>
      </c>
      <c r="I50" s="29">
        <v>0.31900000000000001</v>
      </c>
      <c r="J50" s="38">
        <v>0</v>
      </c>
      <c r="K50" s="24">
        <f t="shared" si="1"/>
        <v>0</v>
      </c>
      <c r="L50" s="15">
        <f t="shared" si="2"/>
        <v>0</v>
      </c>
      <c r="M50" s="33">
        <v>0</v>
      </c>
      <c r="N50" s="6">
        <f t="shared" si="1"/>
        <v>0</v>
      </c>
      <c r="O50" s="15">
        <f>N50-K50</f>
        <v>0</v>
      </c>
      <c r="Q50" s="4" t="s">
        <v>111</v>
      </c>
    </row>
    <row r="51" spans="1:17" x14ac:dyDescent="0.2">
      <c r="A51" t="s">
        <v>46</v>
      </c>
      <c r="B51" s="2" t="s">
        <v>103</v>
      </c>
      <c r="C51" s="2">
        <v>55</v>
      </c>
      <c r="D51" s="2">
        <v>49</v>
      </c>
      <c r="E51" s="19">
        <v>3</v>
      </c>
      <c r="F51" s="12">
        <v>8</v>
      </c>
      <c r="G51" s="2">
        <v>8</v>
      </c>
      <c r="H51" s="15">
        <f t="shared" si="0"/>
        <v>0</v>
      </c>
      <c r="I51" s="29">
        <v>0.50680000000000003</v>
      </c>
      <c r="J51" s="38">
        <v>2.71</v>
      </c>
      <c r="K51" s="24">
        <f t="shared" si="1"/>
        <v>3</v>
      </c>
      <c r="L51" s="15">
        <f t="shared" si="2"/>
        <v>0</v>
      </c>
      <c r="M51" s="33">
        <v>3.04</v>
      </c>
      <c r="N51" s="6">
        <f t="shared" si="1"/>
        <v>3</v>
      </c>
      <c r="O51" s="15">
        <f>N51-K51</f>
        <v>0</v>
      </c>
      <c r="Q51" s="4" t="s">
        <v>111</v>
      </c>
    </row>
    <row r="52" spans="1:17" x14ac:dyDescent="0.2">
      <c r="A52" t="s">
        <v>51</v>
      </c>
      <c r="B52" s="23" t="s">
        <v>104</v>
      </c>
      <c r="C52" s="2">
        <v>56</v>
      </c>
      <c r="D52" s="2">
        <v>50</v>
      </c>
      <c r="E52" s="19">
        <v>0</v>
      </c>
      <c r="F52" s="12">
        <v>1</v>
      </c>
      <c r="G52" s="2">
        <v>1</v>
      </c>
      <c r="H52" s="15">
        <f t="shared" si="0"/>
        <v>0</v>
      </c>
      <c r="I52" s="29">
        <v>0.27539999999999998</v>
      </c>
      <c r="J52" s="38">
        <v>0</v>
      </c>
      <c r="K52" s="24">
        <f t="shared" si="1"/>
        <v>0</v>
      </c>
      <c r="L52" s="15">
        <f t="shared" si="2"/>
        <v>0</v>
      </c>
      <c r="M52" s="33">
        <v>0</v>
      </c>
      <c r="N52" s="6">
        <f t="shared" si="1"/>
        <v>0</v>
      </c>
      <c r="O52" s="15">
        <f>N52-K52</f>
        <v>0</v>
      </c>
      <c r="Q52" s="4" t="s">
        <v>111</v>
      </c>
    </row>
    <row r="53" spans="1:17" x14ac:dyDescent="0.2">
      <c r="E53" s="19"/>
      <c r="F53" s="12"/>
      <c r="H53" s="16"/>
      <c r="I53" s="29"/>
      <c r="K53" s="24"/>
      <c r="L53" s="22"/>
      <c r="M53" s="33"/>
      <c r="O53" s="22"/>
    </row>
    <row r="54" spans="1:17" s="3" customFormat="1" x14ac:dyDescent="0.2">
      <c r="A54" s="8" t="s">
        <v>107</v>
      </c>
      <c r="B54" s="9"/>
      <c r="C54" s="9"/>
      <c r="D54" s="9"/>
      <c r="E54" s="25">
        <f>SUM(E3:E52)</f>
        <v>222</v>
      </c>
      <c r="F54" s="13">
        <f>SUM(F3:F52)</f>
        <v>435</v>
      </c>
      <c r="G54" s="10">
        <f>SUM(G3:G52)</f>
        <v>435</v>
      </c>
      <c r="H54" s="17">
        <f>SUM(H3:H52)</f>
        <v>0</v>
      </c>
      <c r="I54" s="30"/>
      <c r="J54" s="39"/>
      <c r="K54" s="10">
        <f>SUM(K3:K52)</f>
        <v>220</v>
      </c>
      <c r="L54" s="17">
        <f>SUM(L3:L52)</f>
        <v>-2</v>
      </c>
      <c r="M54" s="34"/>
      <c r="N54" s="10">
        <f>SUM(N3:N52)</f>
        <v>224</v>
      </c>
      <c r="O54" s="17">
        <f>SUM(O3:O52)</f>
        <v>4</v>
      </c>
      <c r="P54" s="8"/>
      <c r="Q54" s="8"/>
    </row>
    <row r="55" spans="1:17" x14ac:dyDescent="0.2">
      <c r="E55" s="20">
        <f>E54-218</f>
        <v>4</v>
      </c>
      <c r="F55" s="12"/>
      <c r="I55" s="29"/>
      <c r="K55" s="24">
        <f>K54-218</f>
        <v>2</v>
      </c>
      <c r="L55" s="22"/>
      <c r="M55" s="33"/>
      <c r="N55" s="6">
        <f>N54-218</f>
        <v>6</v>
      </c>
      <c r="O55" s="22"/>
    </row>
  </sheetData>
  <sortState xmlns:xlrd2="http://schemas.microsoft.com/office/spreadsheetml/2017/richdata2" ref="A3:T52">
    <sortCondition ref="D3:D52"/>
  </sortState>
  <phoneticPr fontId="4" type="noConversion"/>
  <pageMargins left="0.7" right="0.7" top="0.75" bottom="0.75" header="0.3" footer="0.3"/>
  <ignoredErrors>
    <ignoredError sqref="F54:G54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Data!elections_1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2022-06-09T13:50:55Z</dcterms:created>
  <dcterms:modified xsi:type="dcterms:W3CDTF">2022-06-12T14:57:09Z</dcterms:modified>
</cp:coreProperties>
</file>