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ynet/Documents/WVU/Teaching/GitHub.nosync/Workspace/edp613/content/readings/"/>
    </mc:Choice>
  </mc:AlternateContent>
  <xr:revisionPtr revIDLastSave="0" documentId="13_ncr:40009_{519E9C7B-F176-0548-A61E-35273ED50336}" xr6:coauthVersionLast="47" xr6:coauthVersionMax="47" xr10:uidLastSave="{00000000-0000-0000-0000-000000000000}"/>
  <bookViews>
    <workbookView xWindow="7700" yWindow="900" windowWidth="21780" windowHeight="19540"/>
  </bookViews>
  <sheets>
    <sheet name="read" sheetId="1" r:id="rId1"/>
  </sheets>
  <calcPr calcId="0"/>
</workbook>
</file>

<file path=xl/calcChain.xml><?xml version="1.0" encoding="utf-8"?>
<calcChain xmlns="http://schemas.openxmlformats.org/spreadsheetml/2006/main">
  <c r="I18" i="1" l="1"/>
  <c r="H18" i="1"/>
  <c r="H24" i="1"/>
  <c r="I24" i="1" s="1"/>
  <c r="H26" i="1"/>
  <c r="H28" i="1"/>
  <c r="I28" i="1" s="1"/>
  <c r="H30" i="1"/>
  <c r="H32" i="1"/>
  <c r="H34" i="1"/>
  <c r="H4" i="1"/>
  <c r="I4" i="1" s="1"/>
  <c r="H6" i="1"/>
  <c r="I6" i="1" s="1"/>
  <c r="I2" i="1"/>
  <c r="A34" i="1"/>
  <c r="A32" i="1"/>
  <c r="A30" i="1"/>
  <c r="A28" i="1"/>
  <c r="A26" i="1"/>
  <c r="A24" i="1"/>
  <c r="A22" i="1"/>
  <c r="H22" i="1" s="1"/>
  <c r="I22" i="1" s="1"/>
  <c r="A20" i="1"/>
  <c r="H20" i="1" s="1"/>
  <c r="I20" i="1" s="1"/>
  <c r="A18" i="1"/>
  <c r="A16" i="1"/>
  <c r="H16" i="1" s="1"/>
  <c r="A14" i="1"/>
  <c r="H14" i="1" s="1"/>
  <c r="I14" i="1" s="1"/>
  <c r="A12" i="1"/>
  <c r="H12" i="1" s="1"/>
  <c r="A10" i="1"/>
  <c r="H10" i="1" s="1"/>
  <c r="I10" i="1" s="1"/>
  <c r="A8" i="1"/>
  <c r="H8" i="1" s="1"/>
  <c r="A6" i="1"/>
  <c r="A4" i="1"/>
  <c r="I8" i="1" l="1"/>
</calcChain>
</file>

<file path=xl/sharedStrings.xml><?xml version="1.0" encoding="utf-8"?>
<sst xmlns="http://schemas.openxmlformats.org/spreadsheetml/2006/main" count="139" uniqueCount="108">
  <si>
    <t>Group</t>
  </si>
  <si>
    <t>Title</t>
  </si>
  <si>
    <t>Source</t>
  </si>
  <si>
    <t>Pages</t>
  </si>
  <si>
    <t>Details</t>
  </si>
  <si>
    <t>Assigned</t>
  </si>
  <si>
    <t>Read Before</t>
  </si>
  <si>
    <t>Required</t>
  </si>
  <si>
    <t>Tasks</t>
  </si>
  <si>
    <t>Materials</t>
  </si>
  <si>
    <t>Data Camp</t>
  </si>
  <si>
    <t>The What and the Why of Statistics</t>
  </si>
  <si>
    <t>Social Statistics for a Diverse Society</t>
  </si>
  <si>
    <t>checked</t>
  </si>
  <si>
    <t>[Homework 1](/tasks/01-tasks/)</t>
  </si>
  <si>
    <t>[Chapter 1](/materials/01-content/)</t>
  </si>
  <si>
    <t>The Organization and Graphic Presentation of Data</t>
  </si>
  <si>
    <t>27-55</t>
  </si>
  <si>
    <t>[Homework 2](/tasks/02-tasks/)</t>
  </si>
  <si>
    <t>[Chapter 2](/materials/02-content/)</t>
  </si>
  <si>
    <t>[Module 1](/datacamp/01-module/)</t>
  </si>
  <si>
    <t>[Chapter 2](/materials/02-example/)</t>
  </si>
  <si>
    <t>Measures of Central Tendency</t>
  </si>
  <si>
    <t>75-97</t>
  </si>
  <si>
    <t>[Homework 3](/tasks/03-tasks/)</t>
  </si>
  <si>
    <t>[Chapter 3](/materials/03-content/)</t>
  </si>
  <si>
    <t>[Module 2](/datacamp/02-module/)</t>
  </si>
  <si>
    <t>[Chapter 3](/materials/03-example/)</t>
  </si>
  <si>
    <t>Measures of Variability</t>
  </si>
  <si>
    <t>113-134</t>
  </si>
  <si>
    <t>[Homework 4](/tasks/04-tasks/)</t>
  </si>
  <si>
    <t>[Chapter 4](/materials/04-content/)</t>
  </si>
  <si>
    <t>[Chapter 4](/materials/04-example/)</t>
  </si>
  <si>
    <t>The Normal Distribution</t>
  </si>
  <si>
    <t>151-168</t>
  </si>
  <si>
    <t>[Homework 5](/tasks/05-tasks/)</t>
  </si>
  <si>
    <t>[Chapter 5](/materials/05-content/)</t>
  </si>
  <si>
    <t>[Chapter 5](/materials/05-example/)</t>
  </si>
  <si>
    <t>Sampling and Sampling Distributions</t>
  </si>
  <si>
    <t>179-201</t>
  </si>
  <si>
    <t>[Homework 6](/tasks/06-tasks/)</t>
  </si>
  <si>
    <t>[Chapter 6](/materials/06-content/)</t>
  </si>
  <si>
    <t>[Module 4](/datacamp/04-module/)</t>
  </si>
  <si>
    <t>[Chapter 6](/materials/06-example/)</t>
  </si>
  <si>
    <t>1-19</t>
  </si>
  <si>
    <t>Example</t>
  </si>
  <si>
    <t>Exam 1</t>
  </si>
  <si>
    <t>Descriptive Statistics</t>
  </si>
  <si>
    <t>[Module 3](/datacamp/03-module/)</t>
  </si>
  <si>
    <t>Estimation</t>
  </si>
  <si>
    <t>211-230</t>
  </si>
  <si>
    <t>[Exam 1](/tasks/01-exam/)</t>
  </si>
  <si>
    <t>[Homework 7](/tasks/07-tasks/)</t>
  </si>
  <si>
    <t>[Chapter 7](/materials/07-content/)</t>
  </si>
  <si>
    <t>[Chapter 7](/materials/07-example/)</t>
  </si>
  <si>
    <t>Testing Hyptheses</t>
  </si>
  <si>
    <t>241-264</t>
  </si>
  <si>
    <t>[Homework 8](/tasks/08-tasks/)</t>
  </si>
  <si>
    <t>[Chapter 8](/materials/08-content/)</t>
  </si>
  <si>
    <t>[Chapter 8](/materials/08-example/)</t>
  </si>
  <si>
    <t>[Module 5](/datacamp/05-module/)</t>
  </si>
  <si>
    <t>Bivariate Tables</t>
  </si>
  <si>
    <t>281-306</t>
  </si>
  <si>
    <t>[Chapter 9](/materials/09-example/)</t>
  </si>
  <si>
    <t>[Chapter 9](/materials/09-content/)</t>
  </si>
  <si>
    <t>[Homework 9](/tasks/09-tasks/)</t>
  </si>
  <si>
    <t>Chapter(s)</t>
  </si>
  <si>
    <t>1-5</t>
  </si>
  <si>
    <t>[Academic Calendar](https://provost.wvu.edu/academic-calendar){target="_blank"}</t>
  </si>
  <si>
    <t>*Fall Break*</t>
  </si>
  <si>
    <t>The Chi-Square Test and Measures of Association</t>
  </si>
  <si>
    <t>327-350</t>
  </si>
  <si>
    <t>[Homework 10](/tasks/10-tasks/)</t>
  </si>
  <si>
    <t>[Chapter 10](/materials/10-content/)</t>
  </si>
  <si>
    <t>[Chapter 10](/materials/10-example/)</t>
  </si>
  <si>
    <t>6-10</t>
  </si>
  <si>
    <t>Inferential Statistics</t>
  </si>
  <si>
    <t>Exam 2</t>
  </si>
  <si>
    <t>unchecked</t>
  </si>
  <si>
    <t>[Homework 11](/tasks/11-tasks/)</t>
  </si>
  <si>
    <t>373-387</t>
  </si>
  <si>
    <t>[Chapter 1](/readings/01-reading/)</t>
  </si>
  <si>
    <t>[Chapter 2](/readings/02-reading/)</t>
  </si>
  <si>
    <t>[Chapter 3](/readings/03-reading/)</t>
  </si>
  <si>
    <t>[Chapter 4](/readings/04-reading/)</t>
  </si>
  <si>
    <t>[Chapter 5](/readings/05-reading/)</t>
  </si>
  <si>
    <t>[Chapter 6](/readings/06-reading/)</t>
  </si>
  <si>
    <t>[Chapter 7](/readings/07-reading/)</t>
  </si>
  <si>
    <t>[Chapter 8](/readings/08-reading/)</t>
  </si>
  <si>
    <t>[Chapter 9](/readings/09-reading/)</t>
  </si>
  <si>
    <t>[Chapter 10](/readings/10-reading/)</t>
  </si>
  <si>
    <t>[Chapter 11](/readings/11-reading/)</t>
  </si>
  <si>
    <t>[Chapter 11](/materials/11-example/)</t>
  </si>
  <si>
    <t>[Module 6](/datacamp/06-module/)</t>
  </si>
  <si>
    <t>Analysis of Variance</t>
  </si>
  <si>
    <t>*Fall Recess*</t>
  </si>
  <si>
    <t>[Exam 2](/tasks/02-exam/)</t>
  </si>
  <si>
    <t>Week</t>
  </si>
  <si>
    <t>A Bit About Bayes</t>
  </si>
  <si>
    <t>TBD</t>
  </si>
  <si>
    <t>[Chapter 11](/materials/11-content/)</t>
  </si>
  <si>
    <t>[Basyes Threoem](/materials/12-example/)</t>
  </si>
  <si>
    <t>[Bayes Theorem](/materials/12-content/)</t>
  </si>
  <si>
    <t>1-10</t>
  </si>
  <si>
    <t>Descriptive and Inferential Statistics</t>
  </si>
  <si>
    <t>Final Exam</t>
  </si>
  <si>
    <t>[Final Exam](/tasks/03-exam/)</t>
  </si>
  <si>
    <t>Final 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</si>
</sst>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81" zoomScaleNormal="75" workbookViewId="0">
      <selection activeCell="P30" sqref="P30"/>
    </sheetView>
  </sheetViews>
  <sheetFormatPr baseColWidth="10" defaultRowHeight="16" x14ac:dyDescent="0.2"/>
  <cols>
    <col min="11" max="11" width="28.1640625" bestFit="1" customWidth="1"/>
  </cols>
  <sheetData>
    <row r="1" spans="1:14" x14ac:dyDescent="0.2">
      <c r="A1" t="s">
        <v>0</v>
      </c>
      <c r="B1" t="s">
        <v>97</v>
      </c>
      <c r="C1" t="s">
        <v>66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45</v>
      </c>
      <c r="N1" t="s">
        <v>10</v>
      </c>
    </row>
    <row r="2" spans="1:14" x14ac:dyDescent="0.2">
      <c r="A2">
        <v>1</v>
      </c>
      <c r="B2">
        <v>1</v>
      </c>
      <c r="C2">
        <v>1</v>
      </c>
      <c r="D2" t="s">
        <v>11</v>
      </c>
      <c r="E2" t="s">
        <v>12</v>
      </c>
      <c r="F2" s="2" t="s">
        <v>44</v>
      </c>
      <c r="G2" t="s">
        <v>81</v>
      </c>
      <c r="H2" s="1">
        <v>44427</v>
      </c>
      <c r="I2" s="1">
        <f>H2</f>
        <v>44427</v>
      </c>
      <c r="J2" t="s">
        <v>13</v>
      </c>
      <c r="K2" t="s">
        <v>14</v>
      </c>
      <c r="L2" t="s">
        <v>15</v>
      </c>
      <c r="N2" t="s">
        <v>20</v>
      </c>
    </row>
    <row r="3" spans="1:14" x14ac:dyDescent="0.2">
      <c r="H3" s="1"/>
      <c r="I3" s="1"/>
    </row>
    <row r="4" spans="1:14" x14ac:dyDescent="0.2">
      <c r="A4">
        <f>A2+1</f>
        <v>2</v>
      </c>
      <c r="B4">
        <v>2</v>
      </c>
      <c r="C4">
        <v>2</v>
      </c>
      <c r="D4" t="s">
        <v>16</v>
      </c>
      <c r="E4" t="s">
        <v>12</v>
      </c>
      <c r="F4" s="2" t="s">
        <v>17</v>
      </c>
      <c r="G4" t="s">
        <v>82</v>
      </c>
      <c r="H4" s="1">
        <f>$H$2+7*(A4-1)</f>
        <v>44434</v>
      </c>
      <c r="I4" s="1">
        <f>$H$4+7</f>
        <v>44441</v>
      </c>
      <c r="J4" t="s">
        <v>13</v>
      </c>
      <c r="K4" t="s">
        <v>18</v>
      </c>
      <c r="L4" t="s">
        <v>19</v>
      </c>
      <c r="M4" t="s">
        <v>21</v>
      </c>
      <c r="N4" t="s">
        <v>20</v>
      </c>
    </row>
    <row r="5" spans="1:14" x14ac:dyDescent="0.2">
      <c r="F5" s="2"/>
      <c r="H5" s="1"/>
      <c r="I5" s="1"/>
    </row>
    <row r="6" spans="1:14" x14ac:dyDescent="0.2">
      <c r="A6">
        <f>A2+2</f>
        <v>3</v>
      </c>
      <c r="B6">
        <v>3</v>
      </c>
      <c r="C6">
        <v>3</v>
      </c>
      <c r="D6" t="s">
        <v>22</v>
      </c>
      <c r="E6" t="s">
        <v>12</v>
      </c>
      <c r="F6" s="2" t="s">
        <v>23</v>
      </c>
      <c r="G6" t="s">
        <v>83</v>
      </c>
      <c r="H6" s="1">
        <f>$H$2+7*(A6-1)</f>
        <v>44441</v>
      </c>
      <c r="I6" s="1">
        <f>$H$6+7</f>
        <v>44448</v>
      </c>
      <c r="J6" t="s">
        <v>13</v>
      </c>
      <c r="K6" t="s">
        <v>24</v>
      </c>
      <c r="L6" t="s">
        <v>25</v>
      </c>
      <c r="M6" t="s">
        <v>27</v>
      </c>
      <c r="N6" t="s">
        <v>26</v>
      </c>
    </row>
    <row r="7" spans="1:14" x14ac:dyDescent="0.2">
      <c r="F7" s="2"/>
      <c r="H7" s="1"/>
      <c r="I7" s="1"/>
    </row>
    <row r="8" spans="1:14" x14ac:dyDescent="0.2">
      <c r="A8">
        <f>A2+3</f>
        <v>4</v>
      </c>
      <c r="B8">
        <v>4</v>
      </c>
      <c r="C8">
        <v>4</v>
      </c>
      <c r="D8" t="s">
        <v>28</v>
      </c>
      <c r="E8" t="s">
        <v>12</v>
      </c>
      <c r="F8" s="2" t="s">
        <v>29</v>
      </c>
      <c r="G8" t="s">
        <v>84</v>
      </c>
      <c r="H8" s="1">
        <f t="shared" ref="H8:H36" si="0">$H$2+7*(A8-1)</f>
        <v>44448</v>
      </c>
      <c r="I8" s="1">
        <f>$H$8+7</f>
        <v>44455</v>
      </c>
      <c r="J8" t="s">
        <v>13</v>
      </c>
      <c r="K8" t="s">
        <v>30</v>
      </c>
      <c r="L8" t="s">
        <v>31</v>
      </c>
      <c r="M8" t="s">
        <v>32</v>
      </c>
      <c r="N8" t="s">
        <v>26</v>
      </c>
    </row>
    <row r="9" spans="1:14" x14ac:dyDescent="0.2">
      <c r="F9" s="2"/>
      <c r="H9" s="1"/>
      <c r="I9" s="1"/>
    </row>
    <row r="10" spans="1:14" x14ac:dyDescent="0.2">
      <c r="A10">
        <f>A2+4</f>
        <v>5</v>
      </c>
      <c r="B10">
        <v>5</v>
      </c>
      <c r="C10">
        <v>5</v>
      </c>
      <c r="D10" t="s">
        <v>33</v>
      </c>
      <c r="E10" t="s">
        <v>12</v>
      </c>
      <c r="F10" s="2" t="s">
        <v>34</v>
      </c>
      <c r="G10" t="s">
        <v>85</v>
      </c>
      <c r="H10" s="1">
        <f t="shared" si="0"/>
        <v>44455</v>
      </c>
      <c r="I10" s="1">
        <f>$H$10+14</f>
        <v>44469</v>
      </c>
      <c r="J10" t="s">
        <v>13</v>
      </c>
      <c r="K10" t="s">
        <v>35</v>
      </c>
      <c r="L10" t="s">
        <v>36</v>
      </c>
      <c r="M10" s="3" t="s">
        <v>37</v>
      </c>
      <c r="N10" t="s">
        <v>26</v>
      </c>
    </row>
    <row r="11" spans="1:14" x14ac:dyDescent="0.2">
      <c r="F11" s="2"/>
      <c r="H11" s="1"/>
      <c r="I11" s="1"/>
      <c r="M11" s="3"/>
    </row>
    <row r="12" spans="1:14" x14ac:dyDescent="0.2">
      <c r="A12">
        <f>A2+5</f>
        <v>6</v>
      </c>
      <c r="B12">
        <v>6</v>
      </c>
      <c r="C12" s="2" t="s">
        <v>67</v>
      </c>
      <c r="D12" t="s">
        <v>47</v>
      </c>
      <c r="E12" t="s">
        <v>46</v>
      </c>
      <c r="F12" s="2"/>
      <c r="G12" t="s">
        <v>51</v>
      </c>
      <c r="H12" s="1">
        <f t="shared" si="0"/>
        <v>44462</v>
      </c>
      <c r="I12" s="1"/>
      <c r="J12" t="s">
        <v>13</v>
      </c>
      <c r="M12" s="3"/>
      <c r="N12" t="s">
        <v>48</v>
      </c>
    </row>
    <row r="13" spans="1:14" x14ac:dyDescent="0.2">
      <c r="F13" s="2"/>
      <c r="H13" s="1"/>
      <c r="I13" s="1"/>
    </row>
    <row r="14" spans="1:14" x14ac:dyDescent="0.2">
      <c r="A14">
        <f>A2+6</f>
        <v>7</v>
      </c>
      <c r="B14">
        <v>7</v>
      </c>
      <c r="C14">
        <v>6</v>
      </c>
      <c r="D14" t="s">
        <v>38</v>
      </c>
      <c r="E14" t="s">
        <v>12</v>
      </c>
      <c r="F14" s="2" t="s">
        <v>39</v>
      </c>
      <c r="G14" t="s">
        <v>86</v>
      </c>
      <c r="H14" s="1">
        <f t="shared" si="0"/>
        <v>44469</v>
      </c>
      <c r="I14" s="1">
        <f>$H$14+7</f>
        <v>44476</v>
      </c>
      <c r="J14" t="s">
        <v>13</v>
      </c>
      <c r="K14" t="s">
        <v>40</v>
      </c>
      <c r="L14" t="s">
        <v>41</v>
      </c>
      <c r="M14" t="s">
        <v>43</v>
      </c>
      <c r="N14" t="s">
        <v>42</v>
      </c>
    </row>
    <row r="15" spans="1:14" x14ac:dyDescent="0.2">
      <c r="H15" s="1"/>
      <c r="I15" s="1"/>
    </row>
    <row r="16" spans="1:14" x14ac:dyDescent="0.2">
      <c r="A16">
        <f>A2+7</f>
        <v>8</v>
      </c>
      <c r="B16">
        <v>8</v>
      </c>
      <c r="D16" t="s">
        <v>69</v>
      </c>
      <c r="E16" t="s">
        <v>68</v>
      </c>
      <c r="H16" s="1">
        <f>$H$2+7*(A16-1)</f>
        <v>44476</v>
      </c>
      <c r="I16" s="1"/>
      <c r="J16" t="s">
        <v>13</v>
      </c>
      <c r="K16" t="s">
        <v>52</v>
      </c>
      <c r="L16" t="s">
        <v>53</v>
      </c>
      <c r="M16" t="s">
        <v>54</v>
      </c>
      <c r="N16" t="s">
        <v>42</v>
      </c>
    </row>
    <row r="17" spans="1:14" x14ac:dyDescent="0.2">
      <c r="H17" s="1"/>
      <c r="I17" s="1"/>
    </row>
    <row r="18" spans="1:14" x14ac:dyDescent="0.2">
      <c r="A18">
        <f>A2+8</f>
        <v>9</v>
      </c>
      <c r="B18">
        <v>9</v>
      </c>
      <c r="C18">
        <v>7</v>
      </c>
      <c r="D18" t="s">
        <v>49</v>
      </c>
      <c r="E18" t="s">
        <v>12</v>
      </c>
      <c r="F18" t="s">
        <v>50</v>
      </c>
      <c r="G18" t="s">
        <v>87</v>
      </c>
      <c r="H18" s="1">
        <f>$H$2+7*(A18-1)</f>
        <v>44483</v>
      </c>
      <c r="I18" s="1">
        <f>$H$18+7</f>
        <v>44490</v>
      </c>
      <c r="J18" t="s">
        <v>13</v>
      </c>
      <c r="K18" t="s">
        <v>52</v>
      </c>
      <c r="L18" t="s">
        <v>53</v>
      </c>
      <c r="M18" t="s">
        <v>54</v>
      </c>
      <c r="N18" t="s">
        <v>42</v>
      </c>
    </row>
    <row r="20" spans="1:14" x14ac:dyDescent="0.2">
      <c r="A20">
        <f>A2+9</f>
        <v>10</v>
      </c>
      <c r="B20">
        <v>10</v>
      </c>
      <c r="C20">
        <v>8</v>
      </c>
      <c r="D20" t="s">
        <v>55</v>
      </c>
      <c r="E20" t="s">
        <v>12</v>
      </c>
      <c r="F20" t="s">
        <v>56</v>
      </c>
      <c r="G20" t="s">
        <v>88</v>
      </c>
      <c r="H20" s="1">
        <f t="shared" si="0"/>
        <v>44490</v>
      </c>
      <c r="I20" s="1">
        <f>$H$20+7</f>
        <v>44497</v>
      </c>
      <c r="J20" t="s">
        <v>13</v>
      </c>
      <c r="K20" t="s">
        <v>57</v>
      </c>
      <c r="L20" t="s">
        <v>58</v>
      </c>
      <c r="M20" t="s">
        <v>59</v>
      </c>
      <c r="N20" t="s">
        <v>60</v>
      </c>
    </row>
    <row r="21" spans="1:14" x14ac:dyDescent="0.2">
      <c r="H21" s="1"/>
      <c r="I21" s="1"/>
    </row>
    <row r="22" spans="1:14" x14ac:dyDescent="0.2">
      <c r="A22">
        <f>A2+10</f>
        <v>11</v>
      </c>
      <c r="B22">
        <v>11</v>
      </c>
      <c r="C22">
        <v>9</v>
      </c>
      <c r="D22" t="s">
        <v>61</v>
      </c>
      <c r="E22" t="s">
        <v>12</v>
      </c>
      <c r="F22" t="s">
        <v>62</v>
      </c>
      <c r="G22" t="s">
        <v>89</v>
      </c>
      <c r="H22" s="1">
        <f t="shared" si="0"/>
        <v>44497</v>
      </c>
      <c r="I22" s="1">
        <f>$H$22+7</f>
        <v>44504</v>
      </c>
      <c r="J22" t="s">
        <v>13</v>
      </c>
      <c r="K22" t="s">
        <v>65</v>
      </c>
      <c r="L22" t="s">
        <v>64</v>
      </c>
      <c r="M22" t="s">
        <v>63</v>
      </c>
      <c r="N22" t="s">
        <v>60</v>
      </c>
    </row>
    <row r="23" spans="1:14" x14ac:dyDescent="0.2">
      <c r="H23" s="1"/>
      <c r="I23" s="1"/>
    </row>
    <row r="24" spans="1:14" x14ac:dyDescent="0.2">
      <c r="A24">
        <f>A2+11</f>
        <v>12</v>
      </c>
      <c r="B24">
        <v>12</v>
      </c>
      <c r="C24">
        <v>10</v>
      </c>
      <c r="D24" t="s">
        <v>70</v>
      </c>
      <c r="E24" t="s">
        <v>12</v>
      </c>
      <c r="F24" t="s">
        <v>71</v>
      </c>
      <c r="G24" t="s">
        <v>90</v>
      </c>
      <c r="H24" s="1">
        <f t="shared" si="0"/>
        <v>44504</v>
      </c>
      <c r="I24" s="1">
        <f>$H$24+14</f>
        <v>44518</v>
      </c>
      <c r="J24" t="s">
        <v>13</v>
      </c>
      <c r="K24" t="s">
        <v>72</v>
      </c>
      <c r="L24" t="s">
        <v>73</v>
      </c>
      <c r="M24" t="s">
        <v>74</v>
      </c>
      <c r="N24" t="s">
        <v>93</v>
      </c>
    </row>
    <row r="25" spans="1:14" x14ac:dyDescent="0.2">
      <c r="H25" s="1"/>
      <c r="I25" s="1"/>
    </row>
    <row r="26" spans="1:14" x14ac:dyDescent="0.2">
      <c r="A26">
        <f>A2+12</f>
        <v>13</v>
      </c>
      <c r="B26">
        <v>13</v>
      </c>
      <c r="C26" s="2" t="s">
        <v>75</v>
      </c>
      <c r="D26" t="s">
        <v>76</v>
      </c>
      <c r="E26" t="s">
        <v>77</v>
      </c>
      <c r="G26" t="s">
        <v>96</v>
      </c>
      <c r="H26" s="1">
        <f t="shared" si="0"/>
        <v>44511</v>
      </c>
      <c r="I26" s="1"/>
    </row>
    <row r="27" spans="1:14" x14ac:dyDescent="0.2">
      <c r="H27" s="1"/>
      <c r="I27" s="1"/>
    </row>
    <row r="28" spans="1:14" x14ac:dyDescent="0.2">
      <c r="A28">
        <f>A2+13</f>
        <v>14</v>
      </c>
      <c r="B28">
        <v>14</v>
      </c>
      <c r="C28">
        <v>11</v>
      </c>
      <c r="D28" t="s">
        <v>94</v>
      </c>
      <c r="F28" t="s">
        <v>80</v>
      </c>
      <c r="G28" t="s">
        <v>91</v>
      </c>
      <c r="H28" s="1">
        <f t="shared" si="0"/>
        <v>44518</v>
      </c>
      <c r="I28" s="1">
        <f>$H$28+7</f>
        <v>44525</v>
      </c>
      <c r="J28" t="s">
        <v>13</v>
      </c>
      <c r="K28" t="s">
        <v>79</v>
      </c>
      <c r="L28" t="s">
        <v>100</v>
      </c>
      <c r="M28" t="s">
        <v>92</v>
      </c>
    </row>
    <row r="29" spans="1:14" x14ac:dyDescent="0.2">
      <c r="H29" s="1"/>
    </row>
    <row r="30" spans="1:14" x14ac:dyDescent="0.2">
      <c r="A30">
        <f>A2+14</f>
        <v>15</v>
      </c>
      <c r="B30">
        <v>15</v>
      </c>
      <c r="D30" t="s">
        <v>98</v>
      </c>
      <c r="E30" t="s">
        <v>99</v>
      </c>
      <c r="H30" s="1">
        <f t="shared" si="0"/>
        <v>44525</v>
      </c>
      <c r="J30" t="s">
        <v>78</v>
      </c>
      <c r="L30" t="s">
        <v>102</v>
      </c>
      <c r="M30" t="s">
        <v>101</v>
      </c>
    </row>
    <row r="31" spans="1:14" x14ac:dyDescent="0.2">
      <c r="H31" s="1"/>
    </row>
    <row r="32" spans="1:14" x14ac:dyDescent="0.2">
      <c r="A32">
        <f>A2+15</f>
        <v>16</v>
      </c>
      <c r="B32">
        <v>16</v>
      </c>
      <c r="D32" t="s">
        <v>95</v>
      </c>
      <c r="E32" t="s">
        <v>68</v>
      </c>
      <c r="H32" s="1">
        <f t="shared" si="0"/>
        <v>44532</v>
      </c>
    </row>
    <row r="33" spans="1:8" x14ac:dyDescent="0.2">
      <c r="H33" s="1"/>
    </row>
    <row r="34" spans="1:8" x14ac:dyDescent="0.2">
      <c r="A34">
        <f>A2+16</f>
        <v>17</v>
      </c>
      <c r="B34" t="s">
        <v>107</v>
      </c>
      <c r="C34" s="2" t="s">
        <v>103</v>
      </c>
      <c r="D34" t="s">
        <v>104</v>
      </c>
      <c r="E34" t="s">
        <v>105</v>
      </c>
      <c r="G34" t="s">
        <v>106</v>
      </c>
      <c r="H34" s="1">
        <f>$H$2+7*(A37-1)</f>
        <v>44420</v>
      </c>
    </row>
    <row r="36" spans="1:8" x14ac:dyDescent="0.2">
      <c r="H36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2021-08-27T09:06:38Z</dcterms:created>
  <dcterms:modified xsi:type="dcterms:W3CDTF">2021-08-27T12:05:05Z</dcterms:modified>
</cp:coreProperties>
</file>