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31D03C82-077F-4F3D-8CD6-71EFC7063FC2}" xr6:coauthVersionLast="47" xr6:coauthVersionMax="47" xr10:uidLastSave="{00000000-0000-0000-0000-000000000000}"/>
  <bookViews>
    <workbookView xWindow="-32400" yWindow="-4080" windowWidth="32415" windowHeight="40725"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shortcut!$A$9:$AF$189</definedName>
    <definedName name="_xlnm._FilterDatabase" localSheetId="3" hidden="1">symlink!$A$11:$L$65</definedName>
    <definedName name="_xlnm._FilterDatabase" localSheetId="0" hidden="1">セットアップ事項!$A$2:$H$73</definedName>
    <definedName name="_xlnm.Print_Area" localSheetId="4">linux環境構築!$A$6:$G$76</definedName>
    <definedName name="_xlnm.Print_Area" localSheetId="2">shortcut!$A$8:$AE$190</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3" i="4" l="1"/>
  <c r="K63" i="4"/>
  <c r="J63" i="4"/>
  <c r="I63" i="4"/>
  <c r="L51" i="4"/>
  <c r="K51" i="4"/>
  <c r="L53" i="4"/>
  <c r="K53" i="4"/>
  <c r="J51" i="4"/>
  <c r="I51" i="4"/>
  <c r="J53" i="4"/>
  <c r="E16" i="20"/>
  <c r="I53" i="4"/>
  <c r="E85" i="20"/>
  <c r="K33" i="4" l="1"/>
  <c r="L33" i="4"/>
  <c r="K34" i="4"/>
  <c r="L34" i="4"/>
  <c r="AE189" i="20"/>
  <c r="AE188" i="20"/>
  <c r="AE187" i="20"/>
  <c r="AE134"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7" i="20"/>
  <c r="AE136" i="20"/>
  <c r="AE135" i="20"/>
  <c r="AE133" i="20"/>
  <c r="AE132" i="20"/>
  <c r="AE131" i="20"/>
  <c r="AE130" i="20"/>
  <c r="AE129" i="20"/>
  <c r="AE128" i="20"/>
  <c r="AE127" i="20"/>
  <c r="AE125" i="20"/>
  <c r="AE124" i="20"/>
  <c r="AE123" i="20"/>
  <c r="AE122" i="20"/>
  <c r="AE121" i="20"/>
  <c r="AE120" i="20"/>
  <c r="AE119" i="20"/>
  <c r="AE118" i="20"/>
  <c r="AE117" i="20"/>
  <c r="AE116"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4"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E12" i="20"/>
  <c r="AE11" i="20"/>
  <c r="AE126" i="20"/>
  <c r="AC189" i="20"/>
  <c r="AC188" i="20"/>
  <c r="AC187" i="20"/>
  <c r="AC134" i="20"/>
  <c r="AC185" i="20"/>
  <c r="AC184" i="20"/>
  <c r="AC183" i="20"/>
  <c r="AC182" i="20"/>
  <c r="AC180" i="20"/>
  <c r="AC178" i="20"/>
  <c r="AC177" i="20"/>
  <c r="AC176" i="20"/>
  <c r="AC175" i="20"/>
  <c r="AC174" i="20"/>
  <c r="AC173"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7" i="20"/>
  <c r="AC136" i="20"/>
  <c r="AC133" i="20"/>
  <c r="AC132" i="20"/>
  <c r="AC131" i="20"/>
  <c r="AC130" i="20"/>
  <c r="AC129" i="20"/>
  <c r="AC128" i="20"/>
  <c r="AC127"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6" i="20"/>
  <c r="AC35" i="20"/>
  <c r="AC34" i="20"/>
  <c r="AC33" i="20"/>
  <c r="AC32" i="20"/>
  <c r="AC31" i="20"/>
  <c r="AC30" i="20"/>
  <c r="AC29" i="20"/>
  <c r="AC28" i="20"/>
  <c r="AC27" i="20"/>
  <c r="AC26" i="20"/>
  <c r="AC25" i="20"/>
  <c r="AC24" i="20"/>
  <c r="AC23" i="20"/>
  <c r="AC21" i="20"/>
  <c r="AC20" i="20"/>
  <c r="AC19" i="20"/>
  <c r="AC18" i="20"/>
  <c r="AC17" i="20"/>
  <c r="AC16" i="20"/>
  <c r="AC15" i="20"/>
  <c r="AC14" i="20"/>
  <c r="AC13" i="20"/>
  <c r="AC12" i="20"/>
  <c r="AC11" i="20"/>
  <c r="AC126" i="20"/>
  <c r="Y189" i="20"/>
  <c r="Y188" i="20"/>
  <c r="Y187" i="20"/>
  <c r="Y134" i="20"/>
  <c r="Y186" i="20"/>
  <c r="Y185" i="20"/>
  <c r="Y184" i="20"/>
  <c r="Y183" i="20"/>
  <c r="Y182" i="20"/>
  <c r="Y181" i="20"/>
  <c r="Y180" i="20"/>
  <c r="Y179" i="20"/>
  <c r="Y178" i="20"/>
  <c r="Y177" i="20"/>
  <c r="Y176" i="20"/>
  <c r="Y175" i="20"/>
  <c r="Y174" i="20"/>
  <c r="Y173" i="20"/>
  <c r="Y172" i="20"/>
  <c r="Y171" i="20"/>
  <c r="Y167" i="20"/>
  <c r="Y164" i="20"/>
  <c r="Y163" i="20"/>
  <c r="Y162" i="20"/>
  <c r="Y161" i="20"/>
  <c r="Y159" i="20"/>
  <c r="Y158" i="20"/>
  <c r="Y157" i="20"/>
  <c r="Y156" i="20"/>
  <c r="Y155" i="20"/>
  <c r="Y154" i="20"/>
  <c r="Y153" i="20"/>
  <c r="Y152" i="20"/>
  <c r="Y150" i="20"/>
  <c r="Y146" i="20"/>
  <c r="Y145" i="20"/>
  <c r="Y144" i="20"/>
  <c r="Y143" i="20"/>
  <c r="Y142" i="20"/>
  <c r="Y141" i="20"/>
  <c r="Y135" i="20"/>
  <c r="Y133" i="20"/>
  <c r="Y132" i="20"/>
  <c r="Y131" i="20"/>
  <c r="Y130" i="20"/>
  <c r="Y129" i="20"/>
  <c r="Y128" i="20"/>
  <c r="Y127" i="20"/>
  <c r="Y125" i="20"/>
  <c r="Y124" i="20"/>
  <c r="Y123" i="20"/>
  <c r="Y122" i="20"/>
  <c r="Y121" i="20"/>
  <c r="Y120" i="20"/>
  <c r="Y119" i="20"/>
  <c r="Y118" i="20"/>
  <c r="Y117" i="20"/>
  <c r="Y116" i="20"/>
  <c r="Y115" i="20"/>
  <c r="Y114" i="20"/>
  <c r="Y113" i="20"/>
  <c r="Y112" i="20"/>
  <c r="Y111" i="20"/>
  <c r="Y110" i="20"/>
  <c r="Y109" i="20"/>
  <c r="Y108" i="20"/>
  <c r="Y107" i="20"/>
  <c r="Y106" i="20"/>
  <c r="Y103" i="20"/>
  <c r="Y102" i="20"/>
  <c r="Y101" i="20"/>
  <c r="Y100" i="20"/>
  <c r="Y99" i="20"/>
  <c r="Y98" i="20"/>
  <c r="Y97" i="20"/>
  <c r="Y96" i="20"/>
  <c r="Y95" i="20"/>
  <c r="Y94" i="20"/>
  <c r="Y93" i="20"/>
  <c r="Y92" i="20"/>
  <c r="Y90" i="20"/>
  <c r="Y89" i="20"/>
  <c r="Y88" i="20"/>
  <c r="Y87" i="20"/>
  <c r="Y86" i="20"/>
  <c r="Y85" i="20"/>
  <c r="Y84" i="20"/>
  <c r="Y83" i="20"/>
  <c r="Y81" i="20"/>
  <c r="Y80" i="20"/>
  <c r="Y79" i="20"/>
  <c r="Y78" i="20"/>
  <c r="Y77" i="20"/>
  <c r="Y76" i="20"/>
  <c r="Y75" i="20"/>
  <c r="Y73" i="20"/>
  <c r="Y72" i="20"/>
  <c r="Y71" i="20"/>
  <c r="Y70" i="20"/>
  <c r="Y68" i="20"/>
  <c r="Y67" i="20"/>
  <c r="Y66" i="20"/>
  <c r="Y65" i="20"/>
  <c r="Y64" i="20"/>
  <c r="Y63" i="20"/>
  <c r="Y62" i="20"/>
  <c r="Y61" i="20"/>
  <c r="Y60" i="20"/>
  <c r="Y59" i="20"/>
  <c r="Y58" i="20"/>
  <c r="Y57" i="20"/>
  <c r="Y56" i="20"/>
  <c r="Y55" i="20"/>
  <c r="Y54" i="20"/>
  <c r="Y53" i="20"/>
  <c r="Y52" i="20"/>
  <c r="Y51"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Y126"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R138" i="20"/>
  <c r="R137" i="20"/>
  <c r="R136" i="20"/>
  <c r="R135" i="20"/>
  <c r="U189" i="20"/>
  <c r="U188" i="20"/>
  <c r="U187" i="20"/>
  <c r="U186" i="20"/>
  <c r="U185" i="20"/>
  <c r="U181" i="20"/>
  <c r="U180" i="20"/>
  <c r="U179" i="20"/>
  <c r="U178" i="20"/>
  <c r="U174" i="20"/>
  <c r="U172" i="20"/>
  <c r="U171" i="20"/>
  <c r="U170" i="20"/>
  <c r="U169" i="20"/>
  <c r="U168" i="20"/>
  <c r="U167" i="20"/>
  <c r="U166" i="20"/>
  <c r="U165" i="20"/>
  <c r="U164" i="20"/>
  <c r="U163" i="20"/>
  <c r="U162" i="20"/>
  <c r="U161" i="20"/>
  <c r="U160" i="20"/>
  <c r="U159" i="20"/>
  <c r="U158" i="20"/>
  <c r="U157" i="20"/>
  <c r="U156" i="20"/>
  <c r="U155" i="20"/>
  <c r="U154" i="20"/>
  <c r="U153" i="20"/>
  <c r="U152" i="20"/>
  <c r="U151" i="20"/>
  <c r="U150" i="20"/>
  <c r="U149" i="20"/>
  <c r="U148" i="20"/>
  <c r="U147" i="20"/>
  <c r="U146" i="20"/>
  <c r="U145" i="20"/>
  <c r="U144" i="20"/>
  <c r="U143" i="20"/>
  <c r="U142" i="20"/>
  <c r="U141" i="20"/>
  <c r="U140" i="20"/>
  <c r="U139" i="20"/>
  <c r="U138" i="20"/>
  <c r="U137" i="20"/>
  <c r="U136" i="20"/>
  <c r="U135" i="20"/>
  <c r="U133" i="20"/>
  <c r="U132" i="20"/>
  <c r="U131" i="20"/>
  <c r="U130" i="20"/>
  <c r="U129" i="20"/>
  <c r="U128" i="20"/>
  <c r="U127" i="20"/>
  <c r="U125" i="20"/>
  <c r="U124" i="20"/>
  <c r="U123" i="20"/>
  <c r="U122" i="20"/>
  <c r="U121" i="20"/>
  <c r="U120" i="20"/>
  <c r="U119" i="20"/>
  <c r="U118" i="20"/>
  <c r="U117" i="20"/>
  <c r="U116"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W189" i="20"/>
  <c r="W188" i="20"/>
  <c r="W187" i="20"/>
  <c r="W134" i="20"/>
  <c r="W186" i="20"/>
  <c r="W185" i="20"/>
  <c r="W184" i="20"/>
  <c r="W183" i="20"/>
  <c r="W182" i="20"/>
  <c r="W181"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6" i="20"/>
  <c r="W135" i="20"/>
  <c r="W133" i="20"/>
  <c r="W132" i="20"/>
  <c r="W131" i="20"/>
  <c r="W130" i="20"/>
  <c r="W129" i="20"/>
  <c r="W128" i="20"/>
  <c r="W127" i="20"/>
  <c r="W125" i="20"/>
  <c r="W124" i="20"/>
  <c r="W123" i="20"/>
  <c r="W122" i="20"/>
  <c r="W121" i="20"/>
  <c r="W120" i="20"/>
  <c r="W119" i="20"/>
  <c r="W118" i="20"/>
  <c r="W117"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U126" i="20"/>
  <c r="W126" i="20"/>
  <c r="K65" i="4"/>
  <c r="J65" i="4"/>
  <c r="J64" i="4"/>
  <c r="J52" i="4"/>
  <c r="J50" i="4"/>
  <c r="J62" i="4"/>
  <c r="J61" i="4"/>
  <c r="J60" i="4"/>
  <c r="J54" i="4"/>
  <c r="J49" i="4"/>
  <c r="J48" i="4"/>
  <c r="J47" i="4"/>
  <c r="J46" i="4"/>
  <c r="J45" i="4"/>
  <c r="J44" i="4"/>
  <c r="J43" i="4"/>
  <c r="J42" i="4"/>
  <c r="J41" i="4"/>
  <c r="J40" i="4"/>
  <c r="J39" i="4"/>
  <c r="J38" i="4"/>
  <c r="J21" i="4"/>
  <c r="J20" i="4"/>
  <c r="J18" i="4"/>
  <c r="J17" i="4"/>
  <c r="J16" i="4"/>
  <c r="J15" i="4"/>
  <c r="J14" i="4"/>
  <c r="J13" i="4"/>
  <c r="J12" i="4"/>
  <c r="I65" i="4"/>
  <c r="I64" i="4"/>
  <c r="I17" i="4"/>
  <c r="I50" i="4"/>
  <c r="I30" i="4"/>
  <c r="J28" i="4"/>
  <c r="J27" i="4"/>
  <c r="J31" i="4"/>
  <c r="I15" i="4"/>
  <c r="I38" i="4"/>
  <c r="I34" i="4"/>
  <c r="J26" i="4"/>
  <c r="I25" i="4"/>
  <c r="I57" i="4"/>
  <c r="I42" i="4"/>
  <c r="I56" i="4"/>
  <c r="J25" i="4"/>
  <c r="J55" i="4"/>
  <c r="I32" i="4"/>
  <c r="I59" i="4"/>
  <c r="I54" i="4"/>
  <c r="I36" i="4"/>
  <c r="I35" i="4"/>
  <c r="J22" i="4"/>
  <c r="I12" i="4"/>
  <c r="I41" i="4"/>
  <c r="I21" i="4"/>
  <c r="I14" i="4"/>
  <c r="I47" i="4"/>
  <c r="I45" i="4"/>
  <c r="J56" i="4"/>
  <c r="I58" i="4"/>
  <c r="I26" i="4"/>
  <c r="I33" i="4"/>
  <c r="I49" i="4"/>
  <c r="J58" i="4"/>
  <c r="J59" i="4"/>
  <c r="I18" i="4"/>
  <c r="J23" i="4"/>
  <c r="J35" i="4"/>
  <c r="J24" i="4"/>
  <c r="J29" i="4"/>
  <c r="I43" i="4"/>
  <c r="I20" i="4"/>
  <c r="I13" i="4"/>
  <c r="I61" i="4"/>
  <c r="I23" i="4"/>
  <c r="I24" i="4"/>
  <c r="J36" i="4"/>
  <c r="I46" i="4"/>
  <c r="J19" i="4"/>
  <c r="I40" i="4"/>
  <c r="I37" i="4"/>
  <c r="I39" i="4"/>
  <c r="I44" i="4"/>
  <c r="I29" i="4"/>
  <c r="I31" i="4"/>
  <c r="I48" i="4"/>
  <c r="I19" i="4"/>
  <c r="I27" i="4"/>
  <c r="I52" i="4"/>
  <c r="J33" i="4"/>
  <c r="J57" i="4"/>
  <c r="J32" i="4"/>
  <c r="J30" i="4"/>
  <c r="I28" i="4"/>
  <c r="I62" i="4"/>
  <c r="J34" i="4"/>
  <c r="I22" i="4"/>
  <c r="I60" i="4"/>
  <c r="I16" i="4"/>
  <c r="J37" i="4"/>
  <c r="I55"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X189" i="20"/>
  <c r="X188" i="20"/>
  <c r="X187" i="20"/>
  <c r="X134" i="20"/>
  <c r="X115" i="20"/>
  <c r="X186" i="20"/>
  <c r="X185" i="20"/>
  <c r="X184" i="20"/>
  <c r="X183" i="20"/>
  <c r="X182" i="20"/>
  <c r="X181" i="20"/>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8" i="20"/>
  <c r="X137" i="20"/>
  <c r="X136" i="20"/>
  <c r="X135" i="20"/>
  <c r="X133" i="20"/>
  <c r="X132" i="20"/>
  <c r="X131" i="20"/>
  <c r="X130" i="20"/>
  <c r="X129" i="20"/>
  <c r="X128" i="20"/>
  <c r="X127" i="20"/>
  <c r="X126" i="20"/>
  <c r="X125" i="20"/>
  <c r="X124" i="20"/>
  <c r="X123" i="20"/>
  <c r="X122" i="20"/>
  <c r="X121" i="20"/>
  <c r="X120" i="20"/>
  <c r="X119" i="20"/>
  <c r="X118" i="20"/>
  <c r="X117" i="20"/>
  <c r="X116" i="20"/>
  <c r="X114" i="20"/>
  <c r="X113" i="20"/>
  <c r="X112" i="20"/>
  <c r="X111" i="20"/>
  <c r="X110" i="20"/>
  <c r="X109" i="20"/>
  <c r="X108" i="20"/>
  <c r="X107" i="20"/>
  <c r="X106" i="20"/>
  <c r="X105"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4" i="20"/>
  <c r="V189" i="20"/>
  <c r="V188" i="20"/>
  <c r="V187" i="20"/>
  <c r="V134" i="20"/>
  <c r="U134" i="20" s="1"/>
  <c r="V115" i="20"/>
  <c r="V186" i="20"/>
  <c r="V185" i="20"/>
  <c r="V184" i="20"/>
  <c r="U184" i="20" s="1"/>
  <c r="V183" i="20"/>
  <c r="U183" i="20" s="1"/>
  <c r="V182" i="20"/>
  <c r="U182" i="20" s="1"/>
  <c r="V181" i="20"/>
  <c r="V180" i="20"/>
  <c r="V179" i="20"/>
  <c r="V178" i="20"/>
  <c r="V177" i="20"/>
  <c r="U177" i="20" s="1"/>
  <c r="V176" i="20"/>
  <c r="U176" i="20" s="1"/>
  <c r="V175" i="20"/>
  <c r="U175" i="20" s="1"/>
  <c r="V174" i="20"/>
  <c r="V173" i="20"/>
  <c r="U173" i="20" s="1"/>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V136" i="20"/>
  <c r="V135" i="20"/>
  <c r="V133" i="20"/>
  <c r="V132" i="20"/>
  <c r="V131" i="20"/>
  <c r="V130" i="20"/>
  <c r="V129" i="20"/>
  <c r="V128" i="20"/>
  <c r="V127" i="20"/>
  <c r="V126" i="20"/>
  <c r="V125" i="20"/>
  <c r="V124" i="20"/>
  <c r="V123" i="20"/>
  <c r="V122" i="20"/>
  <c r="V121" i="20"/>
  <c r="V120" i="20"/>
  <c r="V119" i="20"/>
  <c r="V118" i="20"/>
  <c r="V117" i="20"/>
  <c r="V116" i="20"/>
  <c r="V114" i="20"/>
  <c r="V113" i="20"/>
  <c r="V112" i="20"/>
  <c r="V111" i="20"/>
  <c r="V110" i="20"/>
  <c r="V109" i="20"/>
  <c r="V108" i="20"/>
  <c r="V107" i="20"/>
  <c r="V106" i="20"/>
  <c r="V105" i="20"/>
  <c r="V104" i="20"/>
  <c r="V103" i="20"/>
  <c r="V102" i="20"/>
  <c r="V101" i="20"/>
  <c r="V100" i="20"/>
  <c r="V99" i="20"/>
  <c r="V98" i="20"/>
  <c r="V97"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AD189" i="20"/>
  <c r="AD188" i="20"/>
  <c r="AD187" i="20"/>
  <c r="AD134" i="20"/>
  <c r="AD115" i="20"/>
  <c r="AD186" i="20"/>
  <c r="AC186" i="20" s="1"/>
  <c r="AD185" i="20"/>
  <c r="AD133" i="20"/>
  <c r="AD132" i="20"/>
  <c r="AD131" i="20"/>
  <c r="AD184" i="20"/>
  <c r="AD183" i="20"/>
  <c r="AD182" i="20"/>
  <c r="AD181" i="20"/>
  <c r="AC181" i="20" s="1"/>
  <c r="AD180" i="20"/>
  <c r="AD179" i="20"/>
  <c r="AC179" i="20" s="1"/>
  <c r="AD178" i="20"/>
  <c r="AD177" i="20"/>
  <c r="AD176" i="20"/>
  <c r="AD175" i="20"/>
  <c r="AD174" i="20"/>
  <c r="AD173" i="20"/>
  <c r="AD172" i="20"/>
  <c r="AD171" i="20"/>
  <c r="AD170" i="20"/>
  <c r="AD169" i="20"/>
  <c r="AD168" i="20"/>
  <c r="AD167" i="20"/>
  <c r="AD166" i="20"/>
  <c r="AD165" i="20"/>
  <c r="AD164" i="20"/>
  <c r="AD163" i="20"/>
  <c r="AD162" i="20"/>
  <c r="AD161" i="20"/>
  <c r="AD160" i="20"/>
  <c r="AD159" i="20"/>
  <c r="AD158" i="20"/>
  <c r="AD157" i="20"/>
  <c r="AD156" i="20"/>
  <c r="AD155" i="20"/>
  <c r="AD154" i="20"/>
  <c r="AD153" i="20"/>
  <c r="AD152" i="20"/>
  <c r="AD151" i="20"/>
  <c r="AD150" i="20"/>
  <c r="AD149" i="20"/>
  <c r="AD148" i="20"/>
  <c r="AD147" i="20"/>
  <c r="AD146" i="20"/>
  <c r="AD145" i="20"/>
  <c r="AD144" i="20"/>
  <c r="AD143" i="20"/>
  <c r="AD142" i="20"/>
  <c r="AD141" i="20"/>
  <c r="AD140" i="20"/>
  <c r="AD139" i="20"/>
  <c r="AD138" i="20"/>
  <c r="AD137" i="20"/>
  <c r="AD136" i="20"/>
  <c r="AD135" i="20"/>
  <c r="AC135" i="20" s="1"/>
  <c r="AD130" i="20"/>
  <c r="AD129" i="20"/>
  <c r="AD128" i="20"/>
  <c r="AD127" i="20"/>
  <c r="AD126" i="20"/>
  <c r="AD125" i="20"/>
  <c r="AC125" i="20" s="1"/>
  <c r="AD124" i="20"/>
  <c r="AD123" i="20"/>
  <c r="AD122" i="20"/>
  <c r="AD121" i="20"/>
  <c r="AD120" i="20"/>
  <c r="AD119" i="20"/>
  <c r="AD118" i="20"/>
  <c r="AD117" i="20"/>
  <c r="AD116" i="20"/>
  <c r="AD114" i="20"/>
  <c r="AD113" i="20"/>
  <c r="AD112" i="20"/>
  <c r="AD111" i="20"/>
  <c r="AD110" i="20"/>
  <c r="AD109" i="20"/>
  <c r="AD108" i="20"/>
  <c r="AD107" i="20"/>
  <c r="AD106" i="20"/>
  <c r="AD105" i="20"/>
  <c r="AD104" i="20"/>
  <c r="AD103" i="20"/>
  <c r="AD102" i="20"/>
  <c r="AD101" i="20"/>
  <c r="AD100" i="20"/>
  <c r="AD99" i="20"/>
  <c r="AD98" i="20"/>
  <c r="AD97" i="20"/>
  <c r="AD96" i="20"/>
  <c r="AD95" i="20"/>
  <c r="AD94" i="20"/>
  <c r="AD93" i="20"/>
  <c r="AD92" i="20"/>
  <c r="AD91" i="20"/>
  <c r="AD90" i="20"/>
  <c r="AD89" i="20"/>
  <c r="AD88" i="20"/>
  <c r="AD87" i="20"/>
  <c r="AD86" i="20"/>
  <c r="AD85" i="20"/>
  <c r="AD84" i="20"/>
  <c r="AD83" i="20"/>
  <c r="AD82" i="20"/>
  <c r="AD81" i="20"/>
  <c r="AD80" i="20"/>
  <c r="AD79" i="20"/>
  <c r="AD78" i="20"/>
  <c r="AD77" i="20"/>
  <c r="AD76" i="20"/>
  <c r="AD75" i="20"/>
  <c r="AD74" i="20"/>
  <c r="AD73" i="20"/>
  <c r="AD72" i="20"/>
  <c r="AD71" i="20"/>
  <c r="AD70" i="20"/>
  <c r="AD69" i="20"/>
  <c r="AD68" i="20"/>
  <c r="AD67" i="20"/>
  <c r="AD66" i="20"/>
  <c r="AD65" i="20"/>
  <c r="AD64" i="20"/>
  <c r="AC64" i="20" s="1"/>
  <c r="AD63" i="20"/>
  <c r="AD62" i="20"/>
  <c r="AD61" i="20"/>
  <c r="AD60" i="20"/>
  <c r="AD59" i="20"/>
  <c r="AD58" i="20"/>
  <c r="AD57" i="20"/>
  <c r="AD56" i="20"/>
  <c r="AD55" i="20"/>
  <c r="AD54" i="20"/>
  <c r="AD53" i="20"/>
  <c r="AD52" i="20"/>
  <c r="AD51" i="20"/>
  <c r="AD50" i="20"/>
  <c r="AD49" i="20"/>
  <c r="AD48" i="20"/>
  <c r="AD47" i="20"/>
  <c r="AD46" i="20"/>
  <c r="AD45" i="20"/>
  <c r="AD44" i="20"/>
  <c r="AD43" i="20"/>
  <c r="AD42" i="20"/>
  <c r="AD41" i="20"/>
  <c r="AD40" i="20"/>
  <c r="AD39" i="20"/>
  <c r="AD38" i="20"/>
  <c r="AD37" i="20"/>
  <c r="AC37" i="20" s="1"/>
  <c r="AD36" i="20"/>
  <c r="AD35" i="20"/>
  <c r="AD34" i="20"/>
  <c r="AD33" i="20"/>
  <c r="AD32" i="20"/>
  <c r="AD31" i="20"/>
  <c r="AD30" i="20"/>
  <c r="AD29" i="20"/>
  <c r="AD28" i="20"/>
  <c r="AD27" i="20"/>
  <c r="AD26" i="20"/>
  <c r="AD25" i="20"/>
  <c r="AD24" i="20"/>
  <c r="AD23" i="20"/>
  <c r="AD21" i="20"/>
  <c r="AD20" i="20"/>
  <c r="AD19" i="20"/>
  <c r="AD18" i="20"/>
  <c r="AD17" i="20"/>
  <c r="AD16" i="20"/>
  <c r="AD15" i="20"/>
  <c r="AD14" i="20"/>
  <c r="AD13" i="20"/>
  <c r="AD12" i="20"/>
  <c r="AD11" i="20"/>
  <c r="AD22" i="20"/>
  <c r="AC22" i="20" s="1"/>
  <c r="AB189" i="20"/>
  <c r="AB188" i="20"/>
  <c r="AB187" i="20"/>
  <c r="AB134" i="20"/>
  <c r="AB115" i="20"/>
  <c r="AB186" i="20"/>
  <c r="AB185" i="20"/>
  <c r="AB133" i="20"/>
  <c r="AB132" i="20"/>
  <c r="AB131" i="20"/>
  <c r="AB184" i="20"/>
  <c r="AB183" i="20"/>
  <c r="AB182" i="20"/>
  <c r="AB181" i="20"/>
  <c r="AB180" i="20"/>
  <c r="AB179" i="20"/>
  <c r="AB178" i="20"/>
  <c r="AB177" i="20"/>
  <c r="AB176" i="20"/>
  <c r="AB175" i="20"/>
  <c r="AB174" i="20"/>
  <c r="AB173" i="20"/>
  <c r="AB172" i="20"/>
  <c r="AB171" i="20"/>
  <c r="AB167" i="20"/>
  <c r="AB164" i="20"/>
  <c r="AB163" i="20"/>
  <c r="AB162" i="20"/>
  <c r="AB161" i="20"/>
  <c r="AB159" i="20"/>
  <c r="AB158" i="20"/>
  <c r="AB157" i="20"/>
  <c r="AB156" i="20"/>
  <c r="AB155" i="20"/>
  <c r="AB154" i="20"/>
  <c r="AB153" i="20"/>
  <c r="AB152" i="20"/>
  <c r="AB150" i="20"/>
  <c r="AB146" i="20"/>
  <c r="AB145" i="20"/>
  <c r="AB144" i="20"/>
  <c r="AB143" i="20"/>
  <c r="AB142" i="20"/>
  <c r="AB141" i="20"/>
  <c r="AB135" i="20"/>
  <c r="AB130" i="20"/>
  <c r="AB129" i="20"/>
  <c r="AB128" i="20"/>
  <c r="AB127" i="20"/>
  <c r="AB126" i="20"/>
  <c r="AB125" i="20"/>
  <c r="AB124" i="20"/>
  <c r="AB123" i="20"/>
  <c r="AB122" i="20"/>
  <c r="AB121" i="20"/>
  <c r="AB120" i="20"/>
  <c r="AB119" i="20"/>
  <c r="AB118" i="20"/>
  <c r="AB117" i="20"/>
  <c r="AB116" i="20"/>
  <c r="AB114" i="20"/>
  <c r="AB113" i="20"/>
  <c r="AB112" i="20"/>
  <c r="AB111" i="20"/>
  <c r="AB110" i="20"/>
  <c r="AB109" i="20"/>
  <c r="AB108" i="20"/>
  <c r="AB107" i="20"/>
  <c r="AB106" i="20"/>
  <c r="AB103" i="20"/>
  <c r="AB102" i="20"/>
  <c r="AB101" i="20"/>
  <c r="AB100" i="20"/>
  <c r="AB99" i="20"/>
  <c r="AB98" i="20"/>
  <c r="AB97" i="20"/>
  <c r="AB96" i="20"/>
  <c r="AB95" i="20"/>
  <c r="AB94" i="20"/>
  <c r="AB93" i="20"/>
  <c r="AB92" i="20"/>
  <c r="AB90" i="20"/>
  <c r="AB89" i="20"/>
  <c r="AB88" i="20"/>
  <c r="AB87" i="20"/>
  <c r="AB86" i="20"/>
  <c r="AB85" i="20"/>
  <c r="AB84" i="20"/>
  <c r="AB83" i="20"/>
  <c r="AB81" i="20"/>
  <c r="AB80" i="20"/>
  <c r="AB79" i="20"/>
  <c r="AB78" i="20"/>
  <c r="AB77" i="20"/>
  <c r="AB76" i="20"/>
  <c r="AB75" i="20"/>
  <c r="AB73" i="20"/>
  <c r="AB72" i="20"/>
  <c r="AB71" i="20"/>
  <c r="AB70" i="20"/>
  <c r="AB68" i="20"/>
  <c r="AB67" i="20"/>
  <c r="AB66" i="20"/>
  <c r="AB65" i="20"/>
  <c r="AB64" i="20"/>
  <c r="AB63" i="20"/>
  <c r="AB62" i="20"/>
  <c r="AB61" i="20"/>
  <c r="AB60" i="20"/>
  <c r="AB59" i="20"/>
  <c r="AB58" i="20"/>
  <c r="AB57" i="20"/>
  <c r="AB56" i="20"/>
  <c r="AB55" i="20"/>
  <c r="AB54" i="20"/>
  <c r="AB53" i="20"/>
  <c r="AB52" i="20"/>
  <c r="AB51" i="20"/>
  <c r="AB49" i="20"/>
  <c r="AB48" i="20"/>
  <c r="AB47" i="20"/>
  <c r="AB46" i="20"/>
  <c r="AB45" i="20"/>
  <c r="AB44" i="20"/>
  <c r="AB43" i="20"/>
  <c r="AB42" i="20"/>
  <c r="AB41" i="20"/>
  <c r="AB40" i="20"/>
  <c r="AB39" i="20"/>
  <c r="AB38" i="20"/>
  <c r="AB37" i="20"/>
  <c r="AB36" i="20"/>
  <c r="AB35" i="20"/>
  <c r="AB34" i="20"/>
  <c r="AB33" i="20"/>
  <c r="AB32" i="20"/>
  <c r="AB31" i="20"/>
  <c r="AB30" i="20"/>
  <c r="AB29" i="20"/>
  <c r="AB28" i="20"/>
  <c r="AB27" i="20"/>
  <c r="AB26" i="20"/>
  <c r="AB25" i="20"/>
  <c r="AB24" i="20"/>
  <c r="AB23" i="20"/>
  <c r="AB22" i="20"/>
  <c r="AB21" i="20"/>
  <c r="AB20" i="20"/>
  <c r="AB19" i="20"/>
  <c r="AB18" i="20"/>
  <c r="AB17" i="20"/>
  <c r="AB16" i="20"/>
  <c r="AB15" i="20"/>
  <c r="AB14" i="20"/>
  <c r="AB13" i="20"/>
  <c r="AB12" i="20"/>
  <c r="AB11"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T136" i="20"/>
  <c r="T135" i="20"/>
  <c r="AA189" i="20"/>
  <c r="AA188" i="20"/>
  <c r="AA187" i="20"/>
  <c r="AA134" i="20"/>
  <c r="AA115" i="20"/>
  <c r="AA186" i="20"/>
  <c r="AA185" i="20"/>
  <c r="AA133" i="20"/>
  <c r="AA132" i="20"/>
  <c r="AA131" i="20"/>
  <c r="AA184" i="20"/>
  <c r="AA183" i="20"/>
  <c r="AA182" i="20"/>
  <c r="AA181" i="20"/>
  <c r="AA180" i="20"/>
  <c r="AA179" i="20"/>
  <c r="AA178" i="20"/>
  <c r="AA177" i="20"/>
  <c r="AA176" i="20"/>
  <c r="AA175" i="20"/>
  <c r="AA174" i="20"/>
  <c r="AA173" i="20"/>
  <c r="AA172" i="20"/>
  <c r="AA171" i="20"/>
  <c r="AA170" i="20"/>
  <c r="AA169" i="20"/>
  <c r="AA168" i="20"/>
  <c r="AA167" i="20"/>
  <c r="AA166" i="20"/>
  <c r="AA164" i="20"/>
  <c r="AA163" i="20"/>
  <c r="AA162" i="20"/>
  <c r="AA161" i="20"/>
  <c r="AA160" i="20"/>
  <c r="AA159" i="20"/>
  <c r="AA158" i="20"/>
  <c r="AA157" i="20"/>
  <c r="AA156" i="20"/>
  <c r="AA155" i="20"/>
  <c r="AA154" i="20"/>
  <c r="AA153" i="20"/>
  <c r="AA152" i="20"/>
  <c r="AA151" i="20"/>
  <c r="AA150" i="20"/>
  <c r="AA149" i="20"/>
  <c r="AA148" i="20"/>
  <c r="AA147" i="20"/>
  <c r="AA146" i="20"/>
  <c r="AA145" i="20"/>
  <c r="AA144" i="20"/>
  <c r="AA143" i="20"/>
  <c r="AA142" i="20"/>
  <c r="AA141" i="20"/>
  <c r="AA140" i="20"/>
  <c r="AA139" i="20"/>
  <c r="AA138" i="20"/>
  <c r="AA137" i="20"/>
  <c r="AA136" i="20"/>
  <c r="AA135" i="20"/>
  <c r="AA130" i="20"/>
  <c r="AA129" i="20"/>
  <c r="AA128" i="20"/>
  <c r="AA127" i="20"/>
  <c r="AA126" i="20"/>
  <c r="AA125" i="20"/>
  <c r="AA124" i="20"/>
  <c r="AA123" i="20"/>
  <c r="AA122" i="20"/>
  <c r="AA121" i="20"/>
  <c r="AA120" i="20"/>
  <c r="AA119" i="20"/>
  <c r="AA118" i="20"/>
  <c r="AA117" i="20"/>
  <c r="AA116" i="20"/>
  <c r="AA114" i="20"/>
  <c r="AA113" i="20"/>
  <c r="AA112" i="20"/>
  <c r="AA111" i="20"/>
  <c r="AA110" i="20"/>
  <c r="AA109" i="20"/>
  <c r="AA108" i="20"/>
  <c r="AA107" i="20"/>
  <c r="AA106" i="20"/>
  <c r="AA105" i="20"/>
  <c r="AA104" i="20"/>
  <c r="AA103" i="20"/>
  <c r="AA102" i="20"/>
  <c r="AA101" i="20"/>
  <c r="AA100" i="20"/>
  <c r="AA99" i="20"/>
  <c r="AA98" i="20"/>
  <c r="AA97" i="20"/>
  <c r="AA96" i="20"/>
  <c r="AA95" i="20"/>
  <c r="AA94" i="20"/>
  <c r="AA93" i="20"/>
  <c r="AA92" i="20"/>
  <c r="AA91" i="20"/>
  <c r="AA90" i="20"/>
  <c r="AA89" i="20"/>
  <c r="AA88" i="20"/>
  <c r="AA87" i="20"/>
  <c r="AA86" i="20"/>
  <c r="AA85" i="20"/>
  <c r="AA84" i="20"/>
  <c r="AA83" i="20"/>
  <c r="AA82" i="20"/>
  <c r="AA81" i="20"/>
  <c r="AA80" i="20"/>
  <c r="AA79" i="20"/>
  <c r="AA78" i="20"/>
  <c r="AA77" i="20"/>
  <c r="AA76" i="20"/>
  <c r="AA75" i="20"/>
  <c r="AA74" i="20"/>
  <c r="AA73" i="20"/>
  <c r="AA72" i="20"/>
  <c r="AA71" i="20"/>
  <c r="AA70" i="20"/>
  <c r="AA69" i="20"/>
  <c r="AA68" i="20"/>
  <c r="AA67" i="20"/>
  <c r="AA66" i="20"/>
  <c r="AA65" i="20"/>
  <c r="AA64" i="20"/>
  <c r="AA63" i="20"/>
  <c r="AA62" i="20"/>
  <c r="AA61" i="20"/>
  <c r="AA60" i="20"/>
  <c r="AA59" i="20"/>
  <c r="AA58" i="20"/>
  <c r="AA57" i="20"/>
  <c r="AA56" i="20"/>
  <c r="AA55" i="20"/>
  <c r="AA54" i="20"/>
  <c r="AA53" i="20"/>
  <c r="AA52" i="20"/>
  <c r="AA51" i="20"/>
  <c r="AA50"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65" i="20"/>
  <c r="O6" i="8"/>
  <c r="O5" i="8"/>
  <c r="O4" i="8"/>
  <c r="P189" i="20"/>
  <c r="P188" i="20"/>
  <c r="P187" i="20"/>
  <c r="P134" i="20"/>
  <c r="P115" i="20"/>
  <c r="P186" i="20"/>
  <c r="P185" i="20"/>
  <c r="P133" i="20"/>
  <c r="P132" i="20"/>
  <c r="P131" i="20"/>
  <c r="P184" i="20"/>
  <c r="P183" i="20"/>
  <c r="P182" i="20"/>
  <c r="P181" i="20"/>
  <c r="P180" i="20"/>
  <c r="P179" i="20"/>
  <c r="P178" i="20"/>
  <c r="P177" i="20"/>
  <c r="P176" i="20"/>
  <c r="P175" i="20"/>
  <c r="P174" i="20"/>
  <c r="P173" i="20"/>
  <c r="P172" i="20"/>
  <c r="P171" i="20"/>
  <c r="P170" i="20"/>
  <c r="P169" i="20"/>
  <c r="P168" i="20"/>
  <c r="P167" i="20"/>
  <c r="P166" i="20"/>
  <c r="P165" i="20"/>
  <c r="P164" i="20"/>
  <c r="P163" i="20"/>
  <c r="P162" i="20"/>
  <c r="P161" i="20"/>
  <c r="P160" i="20"/>
  <c r="P159" i="20"/>
  <c r="P156" i="20"/>
  <c r="P158" i="20"/>
  <c r="P157" i="20"/>
  <c r="P155" i="20"/>
  <c r="P146" i="20"/>
  <c r="P145" i="20"/>
  <c r="P144" i="20"/>
  <c r="P154" i="20"/>
  <c r="P153" i="20"/>
  <c r="P152" i="20"/>
  <c r="P150" i="20"/>
  <c r="P149" i="20"/>
  <c r="P148" i="20"/>
  <c r="P147" i="20"/>
  <c r="P143" i="20"/>
  <c r="P142" i="20"/>
  <c r="P141" i="20"/>
  <c r="P151" i="20"/>
  <c r="P140" i="20"/>
  <c r="P139" i="20"/>
  <c r="P138" i="20"/>
  <c r="P137" i="20"/>
  <c r="P136" i="20"/>
  <c r="P135" i="20"/>
  <c r="P130" i="20"/>
  <c r="P129" i="20"/>
  <c r="P128" i="20"/>
  <c r="P127" i="20"/>
  <c r="P126" i="20"/>
  <c r="P125" i="20"/>
  <c r="P124" i="20"/>
  <c r="P123" i="20"/>
  <c r="P122" i="20"/>
  <c r="P121" i="20"/>
  <c r="P120" i="20"/>
  <c r="P119" i="20"/>
  <c r="P118" i="20"/>
  <c r="P117" i="20"/>
  <c r="P116" i="20"/>
  <c r="P114" i="20"/>
  <c r="P113" i="20"/>
  <c r="P112" i="20"/>
  <c r="P111" i="20"/>
  <c r="P110" i="20"/>
  <c r="P109" i="20"/>
  <c r="P108" i="20"/>
  <c r="P107" i="20"/>
  <c r="P106" i="20"/>
  <c r="P105" i="20"/>
  <c r="P104" i="20"/>
  <c r="P103" i="20"/>
  <c r="P102" i="20"/>
  <c r="P101" i="20"/>
  <c r="P100" i="20"/>
  <c r="P99" i="20"/>
  <c r="P98" i="20"/>
  <c r="P97" i="20"/>
  <c r="P96" i="20"/>
  <c r="P95" i="20"/>
  <c r="P94" i="20"/>
  <c r="P93" i="20"/>
  <c r="P92" i="20"/>
  <c r="P91" i="20"/>
  <c r="P90" i="20"/>
  <c r="P89" i="20"/>
  <c r="P88" i="20"/>
  <c r="P87" i="20"/>
  <c r="P86" i="20"/>
  <c r="P85" i="20"/>
  <c r="P84" i="20"/>
  <c r="P83" i="20"/>
  <c r="P82" i="20"/>
  <c r="P81" i="20"/>
  <c r="P80" i="20"/>
  <c r="P79" i="20"/>
  <c r="P78" i="20"/>
  <c r="P77" i="20"/>
  <c r="P76" i="20"/>
  <c r="P75" i="20"/>
  <c r="P74" i="20"/>
  <c r="P73" i="20"/>
  <c r="P72" i="20"/>
  <c r="P71" i="20"/>
  <c r="P70" i="20"/>
  <c r="P69" i="20"/>
  <c r="P68" i="20"/>
  <c r="P67" i="20"/>
  <c r="P66" i="20"/>
  <c r="P65" i="20"/>
  <c r="P64" i="20"/>
  <c r="P63" i="20"/>
  <c r="P62" i="20"/>
  <c r="P61" i="20"/>
  <c r="P60" i="20"/>
  <c r="P59" i="20"/>
  <c r="P58" i="20"/>
  <c r="P57" i="20"/>
  <c r="P56" i="20"/>
  <c r="P55" i="20"/>
  <c r="P54" i="20"/>
  <c r="P53" i="20"/>
  <c r="P52" i="20"/>
  <c r="P51" i="20"/>
  <c r="P50" i="20"/>
  <c r="P49" i="20"/>
  <c r="P48" i="20"/>
  <c r="P47" i="20"/>
  <c r="P46" i="20"/>
  <c r="P45" i="20"/>
  <c r="P44" i="20"/>
  <c r="P43" i="20"/>
  <c r="P42" i="20"/>
  <c r="P41" i="20"/>
  <c r="P40" i="20"/>
  <c r="P39" i="20"/>
  <c r="P38" i="20"/>
  <c r="P37" i="20"/>
  <c r="P36" i="20"/>
  <c r="P35" i="20"/>
  <c r="P34" i="20"/>
  <c r="P33" i="20"/>
  <c r="P32" i="20"/>
  <c r="P31" i="20"/>
  <c r="P30" i="20"/>
  <c r="P29" i="20"/>
  <c r="P28" i="20"/>
  <c r="P27" i="20"/>
  <c r="P26" i="20"/>
  <c r="P25" i="20"/>
  <c r="P24" i="20"/>
  <c r="P23" i="20"/>
  <c r="P22" i="20"/>
  <c r="P21" i="20"/>
  <c r="P20" i="20"/>
  <c r="P19" i="20"/>
  <c r="P18" i="20"/>
  <c r="P17" i="20"/>
  <c r="P16" i="20"/>
  <c r="P15" i="20"/>
  <c r="P14" i="20"/>
  <c r="P13" i="20"/>
  <c r="P12" i="20"/>
  <c r="P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33" i="14"/>
  <c r="D48" i="14"/>
  <c r="D47" i="14"/>
  <c r="D46" i="14"/>
  <c r="D45" i="14"/>
  <c r="D44" i="14"/>
  <c r="D43" i="14"/>
  <c r="D36" i="14"/>
  <c r="D40" i="14"/>
  <c r="D39" i="14"/>
  <c r="D38" i="14"/>
  <c r="D37" i="14"/>
  <c r="S187" i="20" l="1"/>
  <c r="S188" i="20"/>
  <c r="S189" i="20"/>
  <c r="Z189" i="20"/>
  <c r="Z187" i="20"/>
  <c r="Z188" i="20"/>
  <c r="Q134" i="20"/>
  <c r="Q73" i="20"/>
  <c r="Q12" i="20"/>
  <c r="Q16" i="20"/>
  <c r="Q20" i="20"/>
  <c r="Q24" i="20"/>
  <c r="Q28" i="20"/>
  <c r="Q32" i="20"/>
  <c r="Q36" i="20"/>
  <c r="Q40" i="20"/>
  <c r="Q44" i="20"/>
  <c r="Q48" i="20"/>
  <c r="Q52" i="20"/>
  <c r="Q56" i="20"/>
  <c r="Q60" i="20"/>
  <c r="Q62" i="20"/>
  <c r="Q66" i="20"/>
  <c r="Q70" i="20"/>
  <c r="Q74" i="20"/>
  <c r="Q78" i="20"/>
  <c r="Q82" i="20"/>
  <c r="Q86" i="20"/>
  <c r="Q90" i="20"/>
  <c r="Q94" i="20"/>
  <c r="Q98" i="20"/>
  <c r="Q102" i="20"/>
  <c r="Q105" i="20"/>
  <c r="Q109" i="20"/>
  <c r="Q112" i="20"/>
  <c r="Q117" i="20"/>
  <c r="Q121" i="20"/>
  <c r="Q125" i="20"/>
  <c r="Q129" i="20"/>
  <c r="Q137" i="20"/>
  <c r="Q151" i="20"/>
  <c r="Q147" i="20"/>
  <c r="Q152" i="20"/>
  <c r="Q145" i="20"/>
  <c r="Q158" i="20"/>
  <c r="Q160" i="20"/>
  <c r="Q164" i="20"/>
  <c r="Q168" i="20"/>
  <c r="Q172" i="20"/>
  <c r="Q176" i="20"/>
  <c r="Q180" i="20"/>
  <c r="Q184" i="20"/>
  <c r="Q185" i="20"/>
  <c r="Q187" i="20"/>
  <c r="Q13" i="20"/>
  <c r="Q17" i="20"/>
  <c r="Q21" i="20"/>
  <c r="Q25" i="20"/>
  <c r="Q29" i="20"/>
  <c r="Q33" i="20"/>
  <c r="Q37" i="20"/>
  <c r="Q41" i="20"/>
  <c r="Q45" i="20"/>
  <c r="Q49" i="20"/>
  <c r="Q53" i="20"/>
  <c r="Q57" i="20"/>
  <c r="Q61" i="20"/>
  <c r="Q63" i="20"/>
  <c r="Q67" i="20"/>
  <c r="Q71" i="20"/>
  <c r="Q75" i="20"/>
  <c r="Q79" i="20"/>
  <c r="Q83" i="20"/>
  <c r="Q87" i="20"/>
  <c r="Q91" i="20"/>
  <c r="Q95" i="20"/>
  <c r="Q99" i="20"/>
  <c r="Q103" i="20"/>
  <c r="Q106" i="20"/>
  <c r="Q110" i="20"/>
  <c r="Q113" i="20"/>
  <c r="Q118" i="20"/>
  <c r="Q122" i="20"/>
  <c r="Q126" i="20"/>
  <c r="Q130" i="20"/>
  <c r="Q138" i="20"/>
  <c r="Q141" i="20"/>
  <c r="Q148" i="20"/>
  <c r="Q153" i="20"/>
  <c r="Q146" i="20"/>
  <c r="Q156" i="20"/>
  <c r="Q161" i="20"/>
  <c r="Q165" i="20"/>
  <c r="Q169" i="20"/>
  <c r="Q173" i="20"/>
  <c r="Q177" i="20"/>
  <c r="Q181" i="20"/>
  <c r="Q131" i="20"/>
  <c r="Q186" i="20"/>
  <c r="Q188" i="20"/>
  <c r="Q14" i="20"/>
  <c r="Q18" i="20"/>
  <c r="Q22" i="20"/>
  <c r="Q26" i="20"/>
  <c r="Q30" i="20"/>
  <c r="Q34" i="20"/>
  <c r="Q38" i="20"/>
  <c r="Q42" i="20"/>
  <c r="Q46" i="20"/>
  <c r="Q50" i="20"/>
  <c r="Q54" i="20"/>
  <c r="Q58" i="20"/>
  <c r="Q64" i="20"/>
  <c r="Q68" i="20"/>
  <c r="Q72" i="20"/>
  <c r="Q76" i="20"/>
  <c r="Q80" i="20"/>
  <c r="Q84" i="20"/>
  <c r="Q88" i="20"/>
  <c r="Q92" i="20"/>
  <c r="Q96" i="20"/>
  <c r="Q100" i="20"/>
  <c r="Q104" i="20"/>
  <c r="Q107" i="20"/>
  <c r="Q111" i="20"/>
  <c r="Q114" i="20"/>
  <c r="Q119" i="20"/>
  <c r="Q123" i="20"/>
  <c r="Q127" i="20"/>
  <c r="Q135" i="20"/>
  <c r="Q139" i="20"/>
  <c r="Q142" i="20"/>
  <c r="Q149" i="20"/>
  <c r="Q154" i="20"/>
  <c r="Q155" i="20"/>
  <c r="Q159" i="20"/>
  <c r="Q162" i="20"/>
  <c r="Q166" i="20"/>
  <c r="Q170" i="20"/>
  <c r="Q174" i="20"/>
  <c r="Q178" i="20"/>
  <c r="Q182" i="20"/>
  <c r="Q132" i="20"/>
  <c r="Q115" i="20"/>
  <c r="Q189" i="20"/>
  <c r="Q11" i="20"/>
  <c r="Q15" i="20"/>
  <c r="Q19" i="20"/>
  <c r="Q23" i="20"/>
  <c r="Q27" i="20"/>
  <c r="Q31" i="20"/>
  <c r="Q35" i="20"/>
  <c r="Q39" i="20"/>
  <c r="Q43" i="20"/>
  <c r="Q47" i="20"/>
  <c r="Q51" i="20"/>
  <c r="Q55" i="20"/>
  <c r="Q59" i="20"/>
  <c r="Q65" i="20"/>
  <c r="Q69" i="20"/>
  <c r="Q77" i="20"/>
  <c r="Q81" i="20"/>
  <c r="Q85" i="20"/>
  <c r="Q89" i="20"/>
  <c r="Q93" i="20"/>
  <c r="Q97" i="20"/>
  <c r="Q101" i="20"/>
  <c r="Q108" i="20"/>
  <c r="Q116" i="20"/>
  <c r="Q120" i="20"/>
  <c r="Q124" i="20"/>
  <c r="Q128" i="20"/>
  <c r="Q136" i="20"/>
  <c r="Q140" i="20"/>
  <c r="Q143" i="20"/>
  <c r="Q150" i="20"/>
  <c r="Q144" i="20"/>
  <c r="Q157" i="20"/>
  <c r="Q163" i="20"/>
  <c r="Q167" i="20"/>
  <c r="Q171" i="20"/>
  <c r="Q175" i="20"/>
  <c r="Q179" i="20"/>
  <c r="Q183" i="20"/>
  <c r="Q133" i="20"/>
  <c r="J22" i="8"/>
  <c r="J30" i="8"/>
  <c r="J21" i="8"/>
  <c r="J15" i="8"/>
  <c r="J23" i="8"/>
  <c r="J31" i="8"/>
  <c r="J16" i="8"/>
  <c r="J24" i="8"/>
  <c r="J32" i="8"/>
  <c r="J17" i="8"/>
  <c r="J25" i="8"/>
  <c r="J33" i="8"/>
  <c r="J18" i="8"/>
  <c r="J26" i="8"/>
  <c r="J34" i="8"/>
  <c r="J19" i="8"/>
  <c r="J27" i="8"/>
  <c r="J35" i="8"/>
  <c r="Z134" i="20" s="1"/>
  <c r="J29" i="8"/>
  <c r="J20" i="8"/>
  <c r="J28" i="8"/>
  <c r="J36" i="8"/>
  <c r="J14" i="8"/>
  <c r="S134" i="20" l="1"/>
  <c r="T134" i="20" s="1"/>
  <c r="R134" i="20" s="1"/>
  <c r="Z115" i="20"/>
  <c r="S185" i="20"/>
  <c r="S115" i="20"/>
  <c r="T115" i="20" s="1"/>
  <c r="R115" i="20" s="1"/>
  <c r="Z186" i="20"/>
  <c r="S186" i="20"/>
  <c r="Z185" i="20"/>
  <c r="S73" i="20"/>
  <c r="T73" i="20" s="1"/>
  <c r="R73" i="20" s="1"/>
  <c r="Z132" i="20"/>
  <c r="S131" i="20"/>
  <c r="T131" i="20" s="1"/>
  <c r="R131" i="20" s="1"/>
  <c r="Z133" i="20"/>
  <c r="S132" i="20"/>
  <c r="T132" i="20" s="1"/>
  <c r="R132" i="20" s="1"/>
  <c r="S133" i="20"/>
  <c r="T133" i="20" s="1"/>
  <c r="R133" i="20" s="1"/>
  <c r="Z131" i="20"/>
  <c r="S122" i="20"/>
  <c r="T122" i="20" s="1"/>
  <c r="R122" i="20" s="1"/>
  <c r="S33" i="20"/>
  <c r="T33" i="20" s="1"/>
  <c r="R33" i="20" s="1"/>
  <c r="S17" i="20"/>
  <c r="T17" i="20" s="1"/>
  <c r="R17" i="20" s="1"/>
  <c r="S110" i="20"/>
  <c r="T110" i="20" s="1"/>
  <c r="R110" i="20" s="1"/>
  <c r="S102" i="20"/>
  <c r="T102" i="20" s="1"/>
  <c r="R102" i="20" s="1"/>
  <c r="S64" i="20"/>
  <c r="T64" i="20" s="1"/>
  <c r="R64" i="20" s="1"/>
  <c r="S84" i="20"/>
  <c r="T84" i="20" s="1"/>
  <c r="R84" i="20" s="1"/>
  <c r="S85" i="20"/>
  <c r="T85" i="20" s="1"/>
  <c r="R85" i="20" s="1"/>
  <c r="S77" i="20"/>
  <c r="T77" i="20" s="1"/>
  <c r="R77" i="20" s="1"/>
  <c r="S37" i="20"/>
  <c r="T37" i="20" s="1"/>
  <c r="R37" i="20" s="1"/>
  <c r="S21" i="20"/>
  <c r="T21" i="20" s="1"/>
  <c r="R21" i="20" s="1"/>
  <c r="S100" i="20"/>
  <c r="T100" i="20" s="1"/>
  <c r="R100" i="20" s="1"/>
  <c r="S114" i="20"/>
  <c r="T114" i="20" s="1"/>
  <c r="R114" i="20" s="1"/>
  <c r="S66" i="20"/>
  <c r="T66" i="20" s="1"/>
  <c r="R66" i="20" s="1"/>
  <c r="S111" i="20"/>
  <c r="T111" i="20" s="1"/>
  <c r="R111" i="20" s="1"/>
  <c r="S103" i="20"/>
  <c r="T103" i="20" s="1"/>
  <c r="R103" i="20" s="1"/>
  <c r="S23" i="20"/>
  <c r="T23" i="20" s="1"/>
  <c r="R23" i="20" s="1"/>
  <c r="S20" i="20"/>
  <c r="T20" i="20" s="1"/>
  <c r="R20" i="20" s="1"/>
  <c r="S70" i="20"/>
  <c r="T70" i="20" s="1"/>
  <c r="R70" i="20" s="1"/>
  <c r="S46" i="20"/>
  <c r="T46" i="20" s="1"/>
  <c r="R46" i="20" s="1"/>
  <c r="S99" i="20"/>
  <c r="T99" i="20" s="1"/>
  <c r="R99" i="20" s="1"/>
  <c r="S43" i="20"/>
  <c r="T43" i="20" s="1"/>
  <c r="R43" i="20" s="1"/>
  <c r="S40" i="20"/>
  <c r="T40" i="20" s="1"/>
  <c r="R40" i="20" s="1"/>
  <c r="S32" i="20"/>
  <c r="T32" i="20" s="1"/>
  <c r="R32" i="20" s="1"/>
  <c r="S16" i="20"/>
  <c r="T16" i="20" s="1"/>
  <c r="R16" i="20" s="1"/>
  <c r="S53" i="20"/>
  <c r="T53" i="20" s="1"/>
  <c r="R53" i="20" s="1"/>
  <c r="S63" i="20"/>
  <c r="T63" i="20" s="1"/>
  <c r="R63" i="20" s="1"/>
  <c r="S55" i="20"/>
  <c r="T55" i="20" s="1"/>
  <c r="R55" i="20" s="1"/>
  <c r="S39" i="20"/>
  <c r="T39" i="20" s="1"/>
  <c r="R39" i="20" s="1"/>
  <c r="S15" i="20"/>
  <c r="T15" i="20" s="1"/>
  <c r="R15" i="20" s="1"/>
  <c r="S130" i="20"/>
  <c r="T130" i="20" s="1"/>
  <c r="R130" i="20" s="1"/>
  <c r="S62" i="20"/>
  <c r="T62" i="20" s="1"/>
  <c r="R62" i="20" s="1"/>
  <c r="S91" i="20"/>
  <c r="T91" i="20" s="1"/>
  <c r="R91" i="20" s="1"/>
  <c r="S50" i="20"/>
  <c r="T50" i="20" s="1"/>
  <c r="R50" i="20" s="1"/>
  <c r="S60" i="20"/>
  <c r="T60" i="20" s="1"/>
  <c r="R60" i="20" s="1"/>
  <c r="S120" i="20"/>
  <c r="T120" i="20" s="1"/>
  <c r="R120" i="20" s="1"/>
  <c r="S181" i="20"/>
  <c r="S173" i="20"/>
  <c r="S165" i="20"/>
  <c r="S158" i="20"/>
  <c r="S150" i="20"/>
  <c r="S142" i="20"/>
  <c r="S178" i="20"/>
  <c r="S170" i="20"/>
  <c r="S162" i="20"/>
  <c r="S155" i="20"/>
  <c r="S147" i="20"/>
  <c r="S139" i="20"/>
  <c r="S183" i="20"/>
  <c r="S175" i="20"/>
  <c r="S167" i="20"/>
  <c r="S152" i="20"/>
  <c r="S144" i="20"/>
  <c r="S136" i="20"/>
  <c r="S184" i="20"/>
  <c r="S180" i="20"/>
  <c r="S172" i="20"/>
  <c r="S164" i="20"/>
  <c r="S157" i="20"/>
  <c r="S149" i="20"/>
  <c r="S141" i="20"/>
  <c r="S177" i="20"/>
  <c r="S169" i="20"/>
  <c r="S161" i="20"/>
  <c r="S154" i="20"/>
  <c r="S146" i="20"/>
  <c r="S138" i="20"/>
  <c r="S176" i="20"/>
  <c r="S153" i="20"/>
  <c r="S182" i="20"/>
  <c r="S174" i="20"/>
  <c r="S166" i="20"/>
  <c r="S159" i="20"/>
  <c r="S151" i="20"/>
  <c r="S143" i="20"/>
  <c r="S135" i="20"/>
  <c r="S160" i="20"/>
  <c r="S137" i="20"/>
  <c r="S179" i="20"/>
  <c r="S171" i="20"/>
  <c r="S163" i="20"/>
  <c r="S156" i="20"/>
  <c r="S148" i="20"/>
  <c r="S140" i="20"/>
  <c r="S168" i="20"/>
  <c r="S145" i="20"/>
  <c r="S116" i="20"/>
  <c r="T116" i="20" s="1"/>
  <c r="R116" i="20" s="1"/>
  <c r="S67" i="20"/>
  <c r="T67" i="20" s="1"/>
  <c r="R67" i="20" s="1"/>
  <c r="S69" i="20"/>
  <c r="T69" i="20" s="1"/>
  <c r="R69" i="20" s="1"/>
  <c r="S74" i="20"/>
  <c r="T74" i="20" s="1"/>
  <c r="R74" i="20" s="1"/>
  <c r="S81" i="20"/>
  <c r="T81" i="20" s="1"/>
  <c r="R81" i="20" s="1"/>
  <c r="S51" i="20"/>
  <c r="T51" i="20" s="1"/>
  <c r="R51" i="20" s="1"/>
  <c r="S112" i="20"/>
  <c r="T112" i="20" s="1"/>
  <c r="R112" i="20" s="1"/>
  <c r="S96" i="20"/>
  <c r="T96" i="20" s="1"/>
  <c r="R96" i="20" s="1"/>
  <c r="S80" i="20"/>
  <c r="T80" i="20" s="1"/>
  <c r="R80" i="20" s="1"/>
  <c r="S109" i="20"/>
  <c r="T109" i="20" s="1"/>
  <c r="R109" i="20" s="1"/>
  <c r="S12" i="20"/>
  <c r="T12" i="20" s="1"/>
  <c r="R12" i="20" s="1"/>
  <c r="S79" i="20"/>
  <c r="T79" i="20" s="1"/>
  <c r="R79" i="20" s="1"/>
  <c r="S38" i="20"/>
  <c r="T38" i="20" s="1"/>
  <c r="R38" i="20" s="1"/>
  <c r="S19" i="20"/>
  <c r="T19" i="20" s="1"/>
  <c r="R19" i="20" s="1"/>
  <c r="S72" i="20"/>
  <c r="T72" i="20" s="1"/>
  <c r="R72" i="20" s="1"/>
  <c r="S95" i="20"/>
  <c r="T95" i="20" s="1"/>
  <c r="R95" i="20" s="1"/>
  <c r="S71" i="20"/>
  <c r="T71" i="20" s="1"/>
  <c r="R71" i="20" s="1"/>
  <c r="S113" i="20"/>
  <c r="T113" i="20" s="1"/>
  <c r="R113" i="20" s="1"/>
  <c r="S97" i="20"/>
  <c r="T97" i="20" s="1"/>
  <c r="R97" i="20" s="1"/>
  <c r="S78" i="20"/>
  <c r="T78" i="20" s="1"/>
  <c r="R78" i="20" s="1"/>
  <c r="S75" i="20"/>
  <c r="T75" i="20" s="1"/>
  <c r="R75" i="20" s="1"/>
  <c r="S88" i="20"/>
  <c r="T88" i="20" s="1"/>
  <c r="R88" i="20" s="1"/>
  <c r="S117" i="20"/>
  <c r="T117" i="20" s="1"/>
  <c r="R117" i="20" s="1"/>
  <c r="S41" i="20"/>
  <c r="T41" i="20" s="1"/>
  <c r="R41" i="20" s="1"/>
  <c r="S30" i="20"/>
  <c r="T30" i="20" s="1"/>
  <c r="R30" i="20" s="1"/>
  <c r="S29" i="20"/>
  <c r="T29" i="20" s="1"/>
  <c r="R29" i="20" s="1"/>
  <c r="S31" i="20"/>
  <c r="T31" i="20" s="1"/>
  <c r="R31" i="20" s="1"/>
  <c r="S14" i="20"/>
  <c r="T14" i="20" s="1"/>
  <c r="R14" i="20" s="1"/>
  <c r="S13" i="20"/>
  <c r="T13" i="20" s="1"/>
  <c r="R13" i="20" s="1"/>
  <c r="S125" i="20"/>
  <c r="T125" i="20" s="1"/>
  <c r="R125" i="20" s="1"/>
  <c r="S92" i="20"/>
  <c r="T92" i="20" s="1"/>
  <c r="R92" i="20" s="1"/>
  <c r="S129" i="20"/>
  <c r="T129" i="20" s="1"/>
  <c r="R129" i="20" s="1"/>
  <c r="S121" i="20"/>
  <c r="T121" i="20" s="1"/>
  <c r="R121" i="20" s="1"/>
  <c r="S45" i="20"/>
  <c r="T45" i="20" s="1"/>
  <c r="R45" i="20" s="1"/>
  <c r="S98" i="20"/>
  <c r="T98" i="20" s="1"/>
  <c r="R98" i="20" s="1"/>
  <c r="S18" i="20"/>
  <c r="T18" i="20" s="1"/>
  <c r="R18" i="20" s="1"/>
  <c r="S52" i="20"/>
  <c r="T52" i="20" s="1"/>
  <c r="R52" i="20" s="1"/>
  <c r="S119" i="20"/>
  <c r="T119" i="20" s="1"/>
  <c r="R119" i="20" s="1"/>
  <c r="S48" i="20"/>
  <c r="T48" i="20" s="1"/>
  <c r="R48" i="20" s="1"/>
  <c r="S105" i="20"/>
  <c r="T105" i="20" s="1"/>
  <c r="R105" i="20" s="1"/>
  <c r="S89" i="20"/>
  <c r="T89" i="20" s="1"/>
  <c r="R89" i="20" s="1"/>
  <c r="S49" i="20"/>
  <c r="T49" i="20" s="1"/>
  <c r="R49" i="20" s="1"/>
  <c r="S127" i="20"/>
  <c r="T127" i="20" s="1"/>
  <c r="R127" i="20" s="1"/>
  <c r="S94" i="20"/>
  <c r="T94" i="20" s="1"/>
  <c r="R94" i="20" s="1"/>
  <c r="S54" i="20"/>
  <c r="T54" i="20" s="1"/>
  <c r="R54" i="20" s="1"/>
  <c r="S124" i="20"/>
  <c r="T124" i="20" s="1"/>
  <c r="R124" i="20" s="1"/>
  <c r="S104" i="20"/>
  <c r="T104" i="20" s="1"/>
  <c r="R104" i="20" s="1"/>
  <c r="S126" i="20"/>
  <c r="T126" i="20" s="1"/>
  <c r="R126" i="20" s="1"/>
  <c r="S118" i="20"/>
  <c r="T118" i="20" s="1"/>
  <c r="R118" i="20" s="1"/>
  <c r="S61" i="20"/>
  <c r="T61" i="20" s="1"/>
  <c r="R61" i="20" s="1"/>
  <c r="S123" i="20"/>
  <c r="T123" i="20" s="1"/>
  <c r="R123" i="20" s="1"/>
  <c r="S82" i="20"/>
  <c r="T82" i="20" s="1"/>
  <c r="R82" i="20" s="1"/>
  <c r="S108" i="20"/>
  <c r="T108" i="20" s="1"/>
  <c r="R108" i="20" s="1"/>
  <c r="S128" i="20"/>
  <c r="T128" i="20" s="1"/>
  <c r="R128" i="20" s="1"/>
  <c r="S47" i="20"/>
  <c r="T47" i="20" s="1"/>
  <c r="R47" i="20" s="1"/>
  <c r="S36" i="20"/>
  <c r="T36" i="20" s="1"/>
  <c r="R36" i="20" s="1"/>
  <c r="S101" i="20"/>
  <c r="T101" i="20" s="1"/>
  <c r="R101" i="20" s="1"/>
  <c r="S90" i="20"/>
  <c r="T90" i="20" s="1"/>
  <c r="R90" i="20" s="1"/>
  <c r="S42" i="20"/>
  <c r="T42" i="20" s="1"/>
  <c r="R42" i="20" s="1"/>
  <c r="S76" i="20"/>
  <c r="T76" i="20" s="1"/>
  <c r="R76" i="20" s="1"/>
  <c r="S57" i="20"/>
  <c r="T57" i="20" s="1"/>
  <c r="R57" i="20" s="1"/>
  <c r="S22" i="20"/>
  <c r="T22" i="20" s="1"/>
  <c r="R22" i="20" s="1"/>
  <c r="S107" i="20"/>
  <c r="T107" i="20" s="1"/>
  <c r="R107" i="20" s="1"/>
  <c r="S35" i="20"/>
  <c r="T35" i="20" s="1"/>
  <c r="R35" i="20" s="1"/>
  <c r="S56" i="20"/>
  <c r="T56" i="20" s="1"/>
  <c r="R56" i="20" s="1"/>
  <c r="S58" i="20"/>
  <c r="T58" i="20" s="1"/>
  <c r="R58" i="20" s="1"/>
  <c r="S34" i="20"/>
  <c r="T34" i="20" s="1"/>
  <c r="R34" i="20" s="1"/>
  <c r="S87" i="20"/>
  <c r="T87" i="20" s="1"/>
  <c r="R87" i="20" s="1"/>
  <c r="S65" i="20"/>
  <c r="T65" i="20" s="1"/>
  <c r="R65" i="20" s="1"/>
  <c r="S25" i="20"/>
  <c r="T25" i="20" s="1"/>
  <c r="R25" i="20" s="1"/>
  <c r="S86" i="20"/>
  <c r="T86" i="20" s="1"/>
  <c r="R86" i="20" s="1"/>
  <c r="S68" i="20"/>
  <c r="T68" i="20" s="1"/>
  <c r="R68" i="20" s="1"/>
  <c r="S28" i="20"/>
  <c r="T28" i="20" s="1"/>
  <c r="R28" i="20" s="1"/>
  <c r="S83" i="20"/>
  <c r="T83" i="20" s="1"/>
  <c r="R83" i="20" s="1"/>
  <c r="S59" i="20"/>
  <c r="T59" i="20" s="1"/>
  <c r="R59" i="20" s="1"/>
  <c r="S27" i="20"/>
  <c r="T27" i="20" s="1"/>
  <c r="R27" i="20" s="1"/>
  <c r="S24" i="20"/>
  <c r="T24" i="20" s="1"/>
  <c r="R24" i="20" s="1"/>
  <c r="S93" i="20"/>
  <c r="T93" i="20" s="1"/>
  <c r="R93" i="20" s="1"/>
  <c r="S44" i="20"/>
  <c r="T44" i="20" s="1"/>
  <c r="R44" i="20" s="1"/>
  <c r="S106" i="20"/>
  <c r="T106" i="20" s="1"/>
  <c r="R106" i="20" s="1"/>
  <c r="S26" i="20"/>
  <c r="T26" i="20" s="1"/>
  <c r="R26" i="20" s="1"/>
  <c r="Z42" i="20"/>
  <c r="Z36" i="20"/>
  <c r="Z101" i="20"/>
  <c r="Z90" i="20"/>
  <c r="Z76" i="20"/>
  <c r="Z107" i="20"/>
  <c r="Z35" i="20"/>
  <c r="Z56" i="20"/>
  <c r="Z58" i="20"/>
  <c r="Z34" i="20"/>
  <c r="Z57" i="20"/>
  <c r="Z22" i="20"/>
  <c r="Z87" i="20"/>
  <c r="Z65" i="20"/>
  <c r="Z86" i="20"/>
  <c r="Z83" i="20"/>
  <c r="Z59" i="20"/>
  <c r="Z27" i="20"/>
  <c r="Z24" i="20"/>
  <c r="Z26" i="20"/>
  <c r="Z44" i="20"/>
  <c r="Z28" i="20"/>
  <c r="Z25" i="20"/>
  <c r="Z93" i="20"/>
  <c r="Z106" i="20"/>
  <c r="Z68" i="20"/>
  <c r="Z181" i="20"/>
  <c r="Z173" i="20"/>
  <c r="Z165" i="20"/>
  <c r="AB165" i="20" s="1"/>
  <c r="Y165" i="20" s="1"/>
  <c r="Z158" i="20"/>
  <c r="Z150" i="20"/>
  <c r="Z142" i="20"/>
  <c r="Z178" i="20"/>
  <c r="Z170" i="20"/>
  <c r="AB170" i="20" s="1"/>
  <c r="Y170" i="20" s="1"/>
  <c r="Z162" i="20"/>
  <c r="Z155" i="20"/>
  <c r="Z147" i="20"/>
  <c r="AB147" i="20" s="1"/>
  <c r="Y147" i="20" s="1"/>
  <c r="Z139" i="20"/>
  <c r="AB139" i="20" s="1"/>
  <c r="Y139" i="20" s="1"/>
  <c r="Z183" i="20"/>
  <c r="Z175" i="20"/>
  <c r="Z167" i="20"/>
  <c r="Z152" i="20"/>
  <c r="Z144" i="20"/>
  <c r="Z136" i="20"/>
  <c r="AB136" i="20" s="1"/>
  <c r="Y136" i="20" s="1"/>
  <c r="Z180" i="20"/>
  <c r="Z172" i="20"/>
  <c r="Z164" i="20"/>
  <c r="Z157" i="20"/>
  <c r="Z149" i="20"/>
  <c r="AB149" i="20" s="1"/>
  <c r="Y149" i="20" s="1"/>
  <c r="Z141" i="20"/>
  <c r="Z177" i="20"/>
  <c r="Z169" i="20"/>
  <c r="AB169" i="20" s="1"/>
  <c r="Y169" i="20" s="1"/>
  <c r="Z161" i="20"/>
  <c r="Z154" i="20"/>
  <c r="Z146" i="20"/>
  <c r="Z138" i="20"/>
  <c r="AB138" i="20" s="1"/>
  <c r="Y138" i="20" s="1"/>
  <c r="Z182" i="20"/>
  <c r="Z174" i="20"/>
  <c r="Z166" i="20"/>
  <c r="AB166" i="20" s="1"/>
  <c r="Y166" i="20" s="1"/>
  <c r="Z159" i="20"/>
  <c r="Z151" i="20"/>
  <c r="AB151" i="20" s="1"/>
  <c r="Y151" i="20" s="1"/>
  <c r="Z143" i="20"/>
  <c r="Z135" i="20"/>
  <c r="Z179" i="20"/>
  <c r="Z171" i="20"/>
  <c r="Z163" i="20"/>
  <c r="Z156" i="20"/>
  <c r="Z148" i="20"/>
  <c r="AB148" i="20" s="1"/>
  <c r="Y148" i="20" s="1"/>
  <c r="Z140" i="20"/>
  <c r="AB140" i="20" s="1"/>
  <c r="Y140" i="20" s="1"/>
  <c r="Z184" i="20"/>
  <c r="Z176" i="20"/>
  <c r="Z168" i="20"/>
  <c r="AB168" i="20" s="1"/>
  <c r="Y168" i="20" s="1"/>
  <c r="Z160" i="20"/>
  <c r="AB160" i="20" s="1"/>
  <c r="Y160" i="20" s="1"/>
  <c r="Z153" i="20"/>
  <c r="Z145" i="20"/>
  <c r="Z137" i="20"/>
  <c r="AB137" i="20" s="1"/>
  <c r="Y137" i="20" s="1"/>
  <c r="Z116" i="20"/>
  <c r="Z67" i="20"/>
  <c r="Z69" i="20"/>
  <c r="AB69" i="20" s="1"/>
  <c r="Y69" i="20" s="1"/>
  <c r="Z74" i="20"/>
  <c r="AB74" i="20" s="1"/>
  <c r="Y74" i="20" s="1"/>
  <c r="Z81" i="20"/>
  <c r="Z51" i="20"/>
  <c r="Z12" i="20"/>
  <c r="Z112" i="20"/>
  <c r="Z96" i="20"/>
  <c r="Z80" i="20"/>
  <c r="Z109" i="20"/>
  <c r="Z79" i="20"/>
  <c r="Z38" i="20"/>
  <c r="Z19" i="20"/>
  <c r="Z72" i="20"/>
  <c r="Z95" i="20"/>
  <c r="Z71" i="20"/>
  <c r="Z105" i="20"/>
  <c r="AB105" i="20" s="1"/>
  <c r="Y105" i="20" s="1"/>
  <c r="Z89" i="20"/>
  <c r="Z127" i="20"/>
  <c r="Z94" i="20"/>
  <c r="Z124" i="20"/>
  <c r="Z61" i="20"/>
  <c r="Z47" i="20"/>
  <c r="Z49" i="20"/>
  <c r="Z54" i="20"/>
  <c r="Z104" i="20"/>
  <c r="AB104" i="20" s="1"/>
  <c r="Y104" i="20" s="1"/>
  <c r="Z126" i="20"/>
  <c r="Z118" i="20"/>
  <c r="Z123" i="20"/>
  <c r="Z82" i="20"/>
  <c r="AB82" i="20" s="1"/>
  <c r="Y82" i="20" s="1"/>
  <c r="Z128" i="20"/>
  <c r="Z108" i="20"/>
  <c r="Z113" i="20"/>
  <c r="Z97" i="20"/>
  <c r="Z78" i="20"/>
  <c r="Z75" i="20"/>
  <c r="Z88" i="20"/>
  <c r="Z117" i="20"/>
  <c r="Z29" i="20"/>
  <c r="Z31" i="20"/>
  <c r="Z41" i="20"/>
  <c r="Z30" i="20"/>
  <c r="Z14" i="20"/>
  <c r="Z13" i="20"/>
  <c r="Z122" i="20"/>
  <c r="Z110" i="20"/>
  <c r="Z102" i="20"/>
  <c r="Z37" i="20"/>
  <c r="Z21" i="20"/>
  <c r="Z23" i="20"/>
  <c r="Z20" i="20"/>
  <c r="Z33" i="20"/>
  <c r="Z17" i="20"/>
  <c r="Z64" i="20"/>
  <c r="Z85" i="20"/>
  <c r="Z77" i="20"/>
  <c r="Z114" i="20"/>
  <c r="Z66" i="20"/>
  <c r="Z111" i="20"/>
  <c r="Z103" i="20"/>
  <c r="Z100" i="20"/>
  <c r="Z84" i="20"/>
  <c r="Z70" i="20"/>
  <c r="Z99" i="20"/>
  <c r="Z43" i="20"/>
  <c r="Z40" i="20"/>
  <c r="Z32" i="20"/>
  <c r="Z16" i="20"/>
  <c r="Z53" i="20"/>
  <c r="Z55" i="20"/>
  <c r="Z39" i="20"/>
  <c r="Z15" i="20"/>
  <c r="Z46" i="20"/>
  <c r="Z63" i="20"/>
  <c r="Z130" i="20"/>
  <c r="Z91" i="20"/>
  <c r="AB91" i="20" s="1"/>
  <c r="Y91" i="20" s="1"/>
  <c r="Z50" i="20"/>
  <c r="AB50" i="20" s="1"/>
  <c r="Y50" i="20" s="1"/>
  <c r="Z60" i="20"/>
  <c r="Z62" i="20"/>
  <c r="Z120" i="20"/>
  <c r="Z73" i="20"/>
  <c r="Z45" i="20"/>
  <c r="Z18" i="20"/>
  <c r="Z52" i="20"/>
  <c r="Z129" i="20"/>
  <c r="Z121" i="20"/>
  <c r="Z98" i="20"/>
  <c r="Z125" i="20"/>
  <c r="Z92" i="20"/>
  <c r="Z119" i="20"/>
  <c r="Z48" i="20"/>
  <c r="Z11" i="20"/>
  <c r="S11" i="20"/>
  <c r="T11" i="20" s="1"/>
  <c r="R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4" authorId="0" shapeId="0" xr:uid="{4C93F09A-40AC-41BB-9DAE-6C149CF1E2EE}">
      <text>
        <r>
          <rPr>
            <sz val="9"/>
            <color indexed="81"/>
            <rFont val="MS P ゴシック"/>
            <family val="3"/>
            <charset val="128"/>
          </rPr>
          <t>初期ディレクトリ指定用</t>
        </r>
      </text>
    </comment>
    <comment ref="J172" authorId="0" shapeId="0" xr:uid="{43599851-4CD4-47C7-9140-5CEACB3348C9}">
      <text>
        <r>
          <rPr>
            <sz val="9"/>
            <color indexed="81"/>
            <rFont val="MS P ゴシック"/>
            <family val="3"/>
            <charset val="128"/>
          </rPr>
          <t>「ConnectWSL2withTeraTerm.vbs」でまとめて行う</t>
        </r>
      </text>
    </comment>
    <comment ref="J174"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そのため、都度Gドライブから設定をコピーする。</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そのため、都度Gドライブから設定をコピーする</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60" authorId="0" shapeId="0" xr:uid="{68E78246-D12C-4EB5-881E-10BB0ACA579F}">
      <text>
        <r>
          <rPr>
            <b/>
            <sz val="9"/>
            <color indexed="81"/>
            <rFont val="MS P ゴシック"/>
            <family val="3"/>
            <charset val="128"/>
          </rPr>
          <t>例）
26 09 * * * /home/endo/_backup_files.sh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<sst xmlns="http://schemas.openxmlformats.org/spreadsheetml/2006/main" count="4861" uniqueCount="1244">
  <si>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</si>
  <si>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</si>
  <si>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</si>
  <si>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</si>
  <si>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</si>
  <si>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</si>
  <si>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</si>
  <si>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</si>
  <si>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</si>
  <si>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</si>
  <si>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</si>
  <si>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</si>
  <si>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</si>
  <si>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</si>
  <si>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</si>
  <si>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</si>
  <si>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</si>
  <si>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</si>
  <si>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</si>
  <si>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</si>
  <si>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</si>
  <si>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</si>
  <si>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</si>
  <si>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</si>
  <si>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</si>
  <si>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</si>
  <si>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</si>
  <si>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</si>
  <si>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</si>
  <si>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</si>
  <si>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</si>
  <si>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</si>
  <si>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</si>
  <si>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</si>
  <si>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</si>
  <si>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</si>
  <si>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</si>
  <si>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</si>
  <si>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</si>
  <si>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</si>
  <si>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</si>
  <si>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</si>
  <si>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</si>
  <si>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</si>
  <si>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</si>
  <si>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</si>
  <si>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</si>
  <si>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</si>
  <si>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</si>
  <si>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</si>
  <si>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</si>
  <si>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</si>
  <si>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</si>
  <si>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</si>
  <si>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</si>
  <si>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</si>
  <si>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</si>
  <si>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</si>
  <si>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</si>
  <si>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</si>
  <si>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</si>
  <si>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</si>
  <si>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</si>
  <si>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</si>
  <si>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</si>
  <si>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</si>
  <si>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</si>
  <si>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</si>
  <si>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</si>
  <si>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</si>
  <si>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</si>
  <si>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</si>
  <si>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</si>
  <si>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</si>
  <si>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</si>
  <si>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</si>
  <si>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</si>
  <si>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</si>
  <si>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</si>
  <si>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</si>
  <si>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</si>
  <si>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</si>
  <si>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</si>
  <si>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</si>
  <si>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</si>
  <si>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</si>
  <si>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</si>
  <si>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</si>
  <si>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</si>
  <si>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</si>
  <si>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</si>
  <si>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</si>
  <si>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</si>
  <si>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</si>
  <si>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</si>
  <si>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</si>
  <si>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</si>
  <si>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</si>
  <si>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</si>
  <si>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</si>
  <si>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</si>
  <si>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</si>
  <si>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</si>
  <si>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</si>
  <si>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</si>
  <si>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</si>
  <si>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</si>
  <si>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</si>
  <si>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</si>
  <si>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</si>
  <si>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</si>
  <si>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</si>
  <si>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</si>
  <si>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</si>
  <si>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</si>
  <si>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</si>
  <si>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</si>
  <si>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</si>
  <si>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</si>
  <si>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</si>
  <si>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</si>
  <si>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</si>
  <si>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</si>
  <si>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</si>
  <si>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</si>
  <si>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</si>
  <si>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</si>
  <si>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</si>
  <si>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</si>
  <si>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</si>
  <si>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</si>
  <si>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</si>
  <si>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</si>
  <si>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</si>
  <si>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</si>
  <si>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</si>
  <si>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</si>
  <si>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</si>
  <si>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</si>
  <si>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</si>
  <si>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</si>
  <si>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</si>
  <si>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</si>
  <si>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</si>
  <si>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</si>
  <si>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</si>
  <si>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</si>
  <si>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</si>
  <si>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</si>
  <si>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</si>
  <si>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</si>
  <si>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</si>
  <si>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</si>
  <si>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</si>
  <si>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</si>
  <si>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</si>
  <si>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</si>
  <si>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</si>
  <si>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</si>
  <si>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</si>
  <si>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</si>
  <si>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</si>
  <si>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</si>
  <si>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</si>
  <si>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</si>
  <si>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</si>
  <si>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</si>
  <si>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</si>
  <si>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</si>
  <si>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</si>
  <si>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</si>
  <si>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</si>
  <si>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</si>
  <si>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</si>
  <si>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</si>
  <si>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</si>
  <si>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</si>
  <si>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</si>
  <si>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</si>
  <si>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</si>
  <si>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</si>
  <si>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</si>
  <si>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</si>
  <si>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</si>
  <si>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</si>
  <si>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</si>
  <si>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</si>
  <si>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</si>
  <si>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</si>
  <si>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</si>
  <si>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</si>
  <si>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</si>
  <si>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</si>
  <si>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</si>
  <si>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</si>
  <si>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</si>
  <si>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</si>
  <si>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</si>
  <si>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</si>
  <si>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</si>
  <si>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</si>
  <si>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</si>
  <si>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</si>
  <si>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</si>
  <si>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</si>
  <si>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</si>
  <si>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</si>
  <si>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</si>
  <si>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</si>
  <si>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</si>
  <si>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</si>
  <si>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</si>
  <si>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</si>
  <si>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</si>
  <si>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</si>
  <si>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</si>
  <si>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</si>
  <si>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</si>
  <si>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</si>
  <si>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</si>
  <si>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</si>
  <si>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</si>
  <si>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</si>
  <si>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</si>
  <si>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</si>
  <si>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</si>
  <si>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</si>
  <si>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</si>
  <si>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</si>
  <si>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</si>
  <si>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</si>
  <si>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</si>
  <si>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</si>
  <si>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</si>
  <si>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</si>
  <si>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</si>
  <si>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</si>
  <si>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</si>
  <si>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</si>
  <si>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</si>
  <si>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</si>
  <si>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</si>
  <si>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</si>
  <si>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</si>
  <si>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</si>
  <si>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</si>
  <si>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</si>
  <si>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</si>
  <si>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</si>
  <si>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</si>
  <si>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</si>
  <si>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</si>
  <si>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</si>
  <si>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</si>
  <si>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</si>
  <si>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</si>
  <si>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</si>
  <si>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</si>
  <si>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</si>
  <si>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</si>
  <si>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</si>
  <si>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</si>
  <si>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</si>
  <si>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</si>
  <si>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</si>
  <si>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</si>
  <si>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</si>
  <si>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</si>
  <si>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</si>
  <si>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</si>
  <si>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</si>
  <si>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</si>
  <si>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</si>
  <si>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</si>
  <si>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</si>
  <si>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</si>
  <si>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</si>
  <si>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</si>
  <si>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</si>
  <si>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</si>
  <si>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</si>
  <si>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</si>
  <si>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</si>
  <si>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</si>
  <si>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</si>
  <si>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</si>
  <si>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</si>
  <si>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</si>
  <si>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</si>
  <si>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</si>
  <si>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</si>
  <si>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</si>
  <si>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</si>
  <si>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</si>
  <si>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</si>
  <si>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</si>
  <si>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</si>
  <si>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</si>
  <si>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</si>
  <si>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</si>
  <si>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</si>
  <si>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</si>
  <si>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</si>
  <si>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</si>
  <si>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</si>
  <si>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</si>
  <si>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</si>
  <si>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</si>
  <si>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</si>
  <si>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</si>
  <si>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</si>
  <si>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</si>
  <si>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</si>
  <si>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</si>
  <si>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</si>
  <si>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</si>
  <si>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</si>
  <si>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</si>
  <si>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</si>
  <si>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</si>
  <si>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</si>
  <si>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</si>
  <si>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</si>
  <si>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</si>
  <si>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</si>
  <si>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</si>
  <si>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</si>
  <si>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</si>
  <si>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</si>
  <si>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</si>
  <si>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</si>
  <si>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</si>
  <si>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</si>
  <si>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</si>
  <si>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</si>
  <si>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</si>
  <si>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</si>
  <si>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</si>
  <si>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</si>
  <si>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</si>
  <si>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</si>
  <si>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</si>
  <si>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</si>
  <si>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</si>
  <si>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</si>
  <si>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</si>
  <si>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</si>
  <si>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</si>
  <si>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</si>
  <si>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</si>
  <si>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</si>
  <si>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</si>
  <si>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</si>
  <si>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</si>
  <si>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</si>
  <si>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</si>
  <si>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</si>
  <si>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</si>
  <si>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</si>
  <si>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</si>
  <si>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</si>
  <si>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</si>
  <si>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</si>
  <si>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</si>
  <si>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</si>
  <si>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</si>
  <si>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</si>
  <si>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</si>
  <si>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</si>
  <si>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</si>
  <si>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</si>
  <si>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</si>
  <si>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</si>
  <si>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</si>
  <si>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</si>
  <si>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</si>
  <si>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</si>
  <si>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</si>
  <si>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</si>
  <si>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</si>
  <si>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</si>
  <si>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</si>
  <si>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</si>
  <si>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</si>
  <si>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</si>
  <si>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</si>
  <si>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</si>
  <si>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</si>
  <si>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</si>
  <si>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</si>
  <si>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</si>
  <si>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</si>
  <si>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</si>
  <si>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</si>
  <si>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</si>
  <si>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</si>
  <si>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</si>
  <si>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</si>
  <si>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</si>
  <si>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</si>
  <si>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</si>
  <si>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</si>
  <si>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</si>
  <si>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</si>
  <si>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</si>
  <si>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</si>
  <si>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</si>
  <si>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</si>
  <si>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</si>
  <si>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</si>
  <si>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</si>
  <si>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</si>
  <si>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</si>
  <si>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</si>
  <si>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</si>
  <si>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</si>
  <si>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</si>
  <si>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</si>
  <si>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</si>
  <si>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</si>
  <si>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</si>
  <si>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</si>
  <si>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</si>
  <si>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</si>
  <si>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</si>
  <si>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</si>
  <si>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</si>
  <si>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</si>
  <si>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</si>
  <si>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</si>
  <si>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</si>
  <si>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</si>
  <si>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</si>
  <si>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</si>
  <si>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</si>
  <si>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</si>
  <si>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</si>
  <si>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</si>
  <si>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</si>
  <si>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</si>
  <si>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</si>
  <si>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</si>
  <si>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</si>
  <si>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</si>
  <si>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</si>
  <si>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</si>
  <si>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</si>
  <si>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</si>
  <si>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</si>
  <si>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</si>
  <si>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</si>
  <si>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</si>
  <si>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</si>
  <si>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</si>
  <si>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</si>
  <si>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</si>
  <si>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</si>
  <si>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</si>
  <si>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</si>
  <si>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</si>
  <si>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</si>
  <si>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</si>
  <si>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</si>
  <si>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</si>
  <si>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</si>
  <si>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</si>
  <si>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</si>
  <si>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</si>
  <si>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</si>
  <si>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</si>
  <si>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</si>
  <si>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</si>
  <si>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</si>
  <si>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</si>
  <si>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</si>
  <si>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</si>
  <si>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</si>
  <si>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</si>
  <si>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</si>
  <si>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</si>
  <si>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</si>
  <si>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</si>
  <si>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</si>
  <si>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</si>
  <si>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</si>
  <si>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</si>
  <si>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</si>
  <si>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</si>
  <si>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</si>
  <si>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</si>
  <si>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</si>
  <si>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</si>
  <si>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</si>
  <si>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</si>
  <si>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</si>
  <si>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</si>
  <si>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</si>
  <si>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</si>
  <si>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</si>
  <si>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</si>
  <si>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</si>
  <si>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</si>
  <si>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</si>
  <si>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</si>
  <si>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</si>
  <si>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</si>
  <si>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</si>
  <si>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</si>
  <si>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</si>
  <si>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</si>
  <si>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</si>
  <si>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</si>
  <si>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</si>
  <si>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</si>
  <si>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</si>
  <si>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</si>
  <si>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</si>
  <si>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</si>
  <si>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</si>
  <si>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</si>
  <si>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</si>
  <si>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</si>
  <si>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</si>
  <si>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</si>
  <si>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</si>
  <si>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</si>
  <si>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</si>
  <si>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</si>
  <si>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</si>
  <si>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</si>
  <si>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</si>
  <si>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</si>
  <si>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</si>
  <si>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</si>
  <si>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</si>
  <si>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</si>
  <si>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</si>
  <si>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</si>
  <si>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</si>
  <si>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</si>
  <si>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</si>
  <si>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</si>
  <si>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</si>
  <si>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</si>
  <si>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</si>
  <si>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</si>
  <si>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</si>
  <si>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</si>
  <si>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</si>
  <si>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</si>
  <si>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</si>
  <si>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</si>
  <si>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</si>
  <si>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</si>
  <si>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</si>
  <si>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</si>
  <si>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</si>
  <si>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</si>
  <si>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</si>
  <si>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</si>
  <si>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</si>
  <si>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</si>
  <si>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</si>
  <si>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</si>
  <si>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</si>
  <si>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</si>
  <si>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</si>
  <si>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</si>
  <si>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</si>
  <si>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</si>
  <si>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</si>
  <si>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</si>
  <si>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</si>
  <si>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</si>
  <si>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</si>
  <si>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</si>
  <si>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</si>
  <si>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</si>
  <si>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</si>
  <si>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</si>
  <si>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</si>
  <si>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</si>
  <si>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</si>
  <si>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</si>
  <si>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</si>
  <si>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</si>
  <si>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</si>
  <si>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</si>
  <si>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</si>
  <si>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</si>
  <si>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</si>
  <si>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</si>
  <si>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</si>
  <si>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</si>
  <si>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</si>
  <si>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</si>
  <si>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</si>
  <si>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</si>
  <si>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</si>
  <si>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</si>
  <si>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</si>
  <si>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</si>
  <si>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</si>
  <si>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</si>
  <si>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</si>
  <si>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</si>
  <si>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</si>
  <si>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</si>
  <si>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</si>
  <si>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</si>
  <si>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</si>
  <si>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</si>
  <si>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</si>
  <si>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</si>
  <si>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</si>
  <si>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</si>
  <si>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</si>
  <si>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</si>
  <si>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</si>
  <si>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</si>
  <si>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</si>
  <si>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</si>
  <si>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</si>
  <si>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</si>
  <si>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</si>
  <si>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</si>
  <si>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</si>
  <si>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</si>
  <si>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</si>
  <si>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</si>
  <si>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</si>
  <si>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</si>
  <si>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</si>
  <si>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</si>
  <si>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</si>
  <si>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</si>
  <si>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</si>
  <si>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</si>
  <si>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</si>
  <si>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</si>
  <si>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</si>
  <si>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</si>
  <si>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</si>
  <si>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</si>
  <si>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</si>
  <si>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</si>
  <si>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</si>
  <si>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</si>
  <si>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</si>
  <si>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</si>
  <si>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</si>
  <si>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</si>
  <si>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</si>
  <si>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</si>
  <si>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</si>
  <si>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</si>
  <si>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</si>
  <si>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</si>
  <si>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</si>
  <si>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</si>
  <si>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</si>
  <si>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</si>
  <si>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</si>
  <si>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</si>
  <si>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</si>
  <si>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</si>
  <si>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</si>
  <si>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</si>
  <si>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</si>
  <si>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</si>
  <si>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</si>
  <si>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</si>
  <si>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</si>
  <si>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</si>
  <si>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</si>
  <si>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</si>
  <si>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</si>
  <si>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</si>
  <si>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</si>
  <si>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</si>
  <si>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</si>
  <si>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</si>
  <si>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</si>
  <si>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</si>
  <si>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</si>
  <si>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</si>
  <si>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</si>
  <si>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</si>
  <si>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</si>
  <si>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</si>
  <si>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</si>
  <si>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</si>
  <si>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</si>
  <si>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</si>
  <si>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</si>
  <si>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</si>
  <si>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</si>
  <si>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</si>
  <si>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</si>
  <si>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</si>
  <si>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</si>
  <si>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</si>
  <si>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</si>
  <si>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</si>
  <si>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</si>
  <si>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</si>
  <si>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</si>
  <si>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</si>
  <si>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</si>
  <si>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</si>
  <si>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</si>
  <si>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</si>
  <si>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</si>
  <si>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</si>
  <si>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</si>
  <si>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</si>
  <si>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</si>
  <si>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</si>
  <si>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</si>
  <si>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</si>
  <si>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</si>
  <si>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</si>
  <si>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</si>
  <si>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</si>
  <si>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</si>
  <si>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</si>
  <si>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</si>
  <si>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</si>
  <si>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</si>
  <si>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</si>
  <si>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</si>
  <si>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</si>
  <si>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</si>
  <si>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</si>
  <si>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</si>
  <si>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</si>
  <si>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</si>
  <si>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</si>
  <si>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</si>
  <si>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</si>
  <si>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</si>
  <si>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</si>
  <si>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</si>
  <si>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</si>
  <si>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</si>
  <si>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</si>
  <si>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</si>
  <si>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</si>
  <si>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</si>
  <si>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</si>
  <si>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</si>
  <si>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</si>
  <si>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</si>
  <si>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</si>
  <si>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</si>
  <si>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</si>
  <si>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</si>
  <si>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</si>
  <si>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</si>
  <si>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</si>
  <si>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</si>
  <si>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</si>
  <si>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</si>
  <si>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</si>
  <si>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</si>
  <si>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</si>
  <si>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</si>
  <si>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</si>
  <si>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</si>
  <si>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</si>
  <si>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</si>
  <si>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</si>
  <si>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</si>
  <si>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</si>
  <si>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</si>
  <si>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</si>
  <si>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</si>
  <si>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</si>
  <si>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</si>
  <si>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</si>
  <si>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</si>
  <si>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</si>
  <si>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</si>
  <si>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</si>
  <si>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</si>
  <si>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</si>
  <si>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</si>
  <si>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</si>
  <si>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</si>
  <si>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</si>
  <si>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</si>
  <si>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</si>
  <si>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</si>
  <si>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</si>
  <si>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</si>
  <si>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</si>
  <si>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</si>
  <si>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</si>
  <si>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</si>
  <si>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</si>
  <si>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</si>
  <si>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</si>
  <si>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</si>
  <si>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</si>
  <si>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</si>
  <si>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</si>
  <si>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</si>
  <si>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</si>
  <si>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</si>
  <si>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</si>
  <si>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</si>
  <si>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</si>
  <si>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</si>
  <si>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</si>
  <si>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</si>
  <si>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</si>
  <si>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</si>
  <si>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</si>
  <si>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</si>
  <si>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</si>
  <si>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</si>
  <si>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</si>
  <si>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</si>
  <si>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</si>
  <si>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</si>
  <si>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</si>
  <si>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</si>
  <si>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</si>
  <si>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</si>
  <si>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</si>
  <si>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</si>
  <si>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</si>
  <si>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</si>
  <si>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</si>
  <si>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</si>
  <si>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</si>
  <si>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</si>
  <si>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</si>
  <si>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</si>
  <si>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</si>
  <si>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</si>
  <si>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</si>
  <si>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</si>
  <si>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</si>
  <si>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</si>
  <si>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</si>
  <si>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</si>
  <si>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</si>
  <si>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</si>
  <si>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</si>
  <si>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</si>
  <si>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</si>
  <si>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</si>
  <si>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</si>
  <si>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</si>
  <si>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</si>
  <si>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</si>
  <si>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</si>
  <si>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</si>
  <si>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</si>
  <si>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</si>
  <si>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</si>
  <si>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</si>
  <si>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</si>
  <si>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</si>
  <si>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</si>
  <si>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</si>
  <si>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</si>
  <si>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</si>
  <si>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</si>
  <si>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</si>
  <si>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</si>
  <si>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</si>
  <si>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</si>
  <si>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</si>
  <si>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</si>
  <si>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</si>
  <si>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</si>
  <si>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</si>
  <si>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</si>
  <si>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</si>
  <si>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</si>
  <si>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</si>
  <si>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</si>
  <si>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</si>
  <si>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</si>
  <si>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</si>
  <si>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</si>
  <si>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</si>
  <si>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</si>
  <si>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</si>
  <si>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</si>
  <si>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</si>
  <si>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</si>
  <si>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</si>
  <si>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</si>
  <si>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</si>
  <si>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</si>
  <si>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</si>
  <si>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</si>
  <si>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</si>
  <si>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</si>
  <si>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</si>
  <si>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</si>
  <si>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</si>
  <si>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</si>
  <si>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</si>
  <si>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</si>
  <si>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</si>
  <si>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</si>
  <si>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</si>
  <si>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</si>
  <si>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</si>
  <si>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</si>
  <si>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</si>
  <si>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</si>
  <si>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</si>
  <si>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</si>
  <si>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</si>
  <si>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</si>
  <si>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</si>
  <si>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</si>
  <si>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</si>
  <si>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</si>
  <si>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</si>
  <si>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</si>
  <si>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</si>
  <si>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</si>
  <si>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</si>
  <si>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</si>
  <si>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</si>
  <si>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</si>
  <si>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</si>
  <si>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</si>
  <si>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</si>
  <si>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</si>
  <si>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</si>
  <si>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</si>
  <si>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</si>
  <si>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</si>
  <si>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</si>
  <si>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</si>
  <si>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</si>
  <si>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</si>
  <si>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</si>
  <si>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</si>
  <si>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</si>
  <si>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</si>
  <si>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</si>
  <si>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</si>
  <si>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</si>
  <si>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</si>
  <si>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</si>
  <si>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</si>
  <si>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</si>
  <si>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</si>
  <si>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</si>
  <si>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</si>
  <si>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</si>
  <si>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</si>
  <si>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</si>
  <si>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</si>
  <si>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</si>
  <si>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</si>
  <si>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</si>
  <si>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</si>
  <si>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</si>
  <si>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</si>
  <si>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</si>
  <si>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</si>
  <si>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</si>
  <si>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</si>
  <si>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</si>
  <si>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</si>
  <si>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</si>
  <si>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</si>
  <si>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</si>
  <si>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</si>
  <si>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</si>
  <si>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</si>
  <si>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</si>
  <si>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</si>
  <si>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</si>
  <si>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</si>
  <si>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</si>
  <si>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</si>
  <si>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</si>
  <si>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</si>
  <si>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</si>
  <si>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</si>
  <si>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</si>
  <si>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</si>
  <si>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</si>
  <si>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</si>
  <si>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</si>
  <si>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</si>
  <si>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</si>
  <si>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</si>
  <si>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</si>
  <si>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</si>
  <si>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</si>
  <si>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</si>
  <si>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</si>
  <si>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</si>
  <si>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</si>
  <si>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</si>
  <si>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</si>
  <si>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</si>
  <si>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</si>
  <si>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</si>
  <si>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</si>
  <si>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</si>
  <si>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</si>
  <si>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</si>
  <si>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</si>
  <si>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</si>
  <si>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</si>
  <si>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</si>
  <si>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</si>
  <si>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</si>
  <si>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</si>
  <si>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</si>
  <si>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</si>
  <si>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</si>
  <si>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</si>
  <si>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</si>
  <si>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</si>
  <si>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</si>
  <si>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</si>
  <si>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</si>
  <si>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</si>
  <si>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</si>
  <si>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</si>
  <si>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</si>
  <si>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</si>
  <si>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</si>
  <si>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</si>
  <si>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</si>
  <si>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</si>
  <si>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</si>
  <si>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</si>
  <si>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</si>
  <si>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</si>
  <si>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</si>
  <si>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</si>
  <si>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</si>
  <si>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</si>
  <si>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</si>
  <si>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</si>
  <si>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</si>
  <si>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</si>
  <si>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</si>
  <si>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</si>
  <si>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</si>
  <si>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</si>
  <si>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</si>
  <si>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</si>
  <si>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</si>
  <si>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</si>
  <si>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</si>
  <si>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</si>
  <si>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</si>
  <si>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</si>
  <si>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</si>
  <si>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</si>
  <si>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</si>
  <si>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</si>
  <si>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</si>
  <si>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</si>
  <si>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</si>
  <si>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</si>
  <si>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</si>
  <si>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</si>
  <si>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</si>
  <si>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</si>
  <si>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</si>
  <si>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</si>
  <si>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</si>
  <si>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</si>
  <si>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</si>
  <si>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</si>
  <si>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</si>
  <si>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</si>
  <si>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</si>
  <si>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</si>
  <si>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</si>
  <si>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</si>
  <si>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</si>
  <si>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</si>
  <si>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</si>
  <si>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</si>
  <si>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</si>
  <si>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</si>
  <si>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</si>
  <si>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</si>
  <si>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</si>
  <si>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</si>
  <si>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</si>
  <si>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</si>
  <si>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</si>
  <si>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</si>
  <si>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</si>
  <si>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</si>
  <si>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</si>
  <si>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</si>
  <si>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</si>
  <si>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</si>
  <si>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</si>
  <si>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</si>
  <si>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</si>
  <si>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</si>
  <si>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</si>
  <si>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</si>
  <si>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</si>
  <si>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</si>
  <si>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</si>
  <si>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</si>
  <si>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</si>
  <si>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</si>
  <si>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</si>
  <si>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</si>
  <si>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</si>
  <si>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</si>
  <si>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</si>
  <si>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</si>
  <si>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</si>
  <si>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G:\マイドライブ\100_programs\120_setting\TVClock\Team Hasebe</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</si>
  <si>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</si>
  <si>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</si>
  <si>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</si>
  <si>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</si>
  <si>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</si>
  <si>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</si>
  <si>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</si>
  <si>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</si>
  <si>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</si>
  <si>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</si>
  <si>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</si>
  <si>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</si>
  <si>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</si>
  <si>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</si>
  <si>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</si>
  <si>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</si>
  <si>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</si>
  <si>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</si>
  <si>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</si>
  <si>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</si>
  <si>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</si>
  <si>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</si>
  <si>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</si>
  <si>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</si>
  <si>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</si>
  <si>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</si>
  <si>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</si>
  <si>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</si>
  <si>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</si>
  <si>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</si>
  <si>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</si>
  <si>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</si>
  <si>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</si>
  <si>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</si>
  <si>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</si>
  <si>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</si>
  <si>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</si>
  <si>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</si>
  <si>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</si>
  <si>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</si>
  <si>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</si>
  <si>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</si>
  <si>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</si>
  <si>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</si>
  <si>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</si>
  <si>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</si>
  <si>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</si>
  <si>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</si>
  <si>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</si>
  <si>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</si>
  <si>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</si>
  <si>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</si>
  <si>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</si>
  <si>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</si>
  <si>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</si>
  <si>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</si>
  <si>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</si>
  <si>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</si>
  <si>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</si>
  <si>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</si>
  <si>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</si>
  <si>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</si>
  <si>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</si>
  <si>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</si>
  <si>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</si>
  <si>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</si>
  <si>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</si>
  <si>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</si>
  <si>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</si>
  <si>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%USERPROFILE%</t>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</si>
  <si>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</si>
  <si>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</si>
  <si>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</si>
  <si>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</si>
  <si>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</si>
  <si>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</si>
  <si>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</si>
  <si>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</si>
  <si>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</si>
  <si>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</si>
  <si>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</si>
  <si>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</si>
  <si>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</si>
  <si>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sudo apt install -y tmux</t>
  </si>
  <si>
    <t>sudo apt install -y tmux</t>
    <phoneticPr fontId="2"/>
  </si>
  <si>
    <t>sudo apt install -y tig</t>
  </si>
  <si>
    <t>sudo apt install -y tig</t>
    <phoneticPr fontId="2"/>
  </si>
  <si>
    <t>sudo apt install -y g++</t>
  </si>
  <si>
    <t>sudo apt install -y g++</t>
    <phoneticPr fontId="2"/>
  </si>
  <si>
    <t>sudo apt install -y universal-ctags</t>
  </si>
  <si>
    <t>sudo apt install -y universal-ctags</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</si>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</sst>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51">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raemonash2.github.io/wsl2_sft/wsl2.html" TargetMode="External"/><Relationship Id="rId7" Type="http://schemas.openxmlformats.org/officeDocument/2006/relationships/comments" Target="../comments4.xm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vmlDrawing" Target="../drawings/vmlDrawing4.vml"/><Relationship Id="rId5" Type="http://schemas.openxmlformats.org/officeDocument/2006/relationships/printerSettings" Target="../printerSettings/printerSettings5.bin"/><Relationship Id="rId4" Type="http://schemas.openxmlformats.org/officeDocument/2006/relationships/hyperlink" Target="https://draemonash2.github.io/wsl2_sft/wsl2.html"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tabSelected="1" view="pageBreakPreview" zoomScaleNormal="115" zoomScaleSheetLayoutView="100" workbookViewId="0">
      <selection activeCell="F72" sqref="F72"/>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1006</v>
      </c>
      <c r="F1" s="106"/>
      <c r="I1" s="107" t="s">
        <v>29</v>
      </c>
    </row>
    <row r="2" spans="1:13">
      <c r="A2" s="109" t="s">
        <v>32</v>
      </c>
      <c r="B2" s="110" t="s">
        <v>172</v>
      </c>
      <c r="C2" s="111" t="s">
        <v>173</v>
      </c>
      <c r="D2" s="109" t="s">
        <v>576</v>
      </c>
      <c r="E2" s="110" t="s">
        <v>1004</v>
      </c>
      <c r="F2" s="111" t="s">
        <v>1005</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1048</v>
      </c>
      <c r="B4" s="118" t="s">
        <v>0</v>
      </c>
      <c r="C4" s="119" t="s">
        <v>156</v>
      </c>
      <c r="D4" s="120" t="s">
        <v>1022</v>
      </c>
      <c r="E4" s="149"/>
      <c r="F4" s="150"/>
      <c r="G4" s="121"/>
      <c r="H4" s="122" t="s">
        <v>1145</v>
      </c>
      <c r="I4" s="107" t="s">
        <v>29</v>
      </c>
      <c r="J4" s="108"/>
      <c r="M4" s="108"/>
    </row>
    <row r="5" spans="1:13" s="108" customFormat="1">
      <c r="A5" s="117" t="s">
        <v>1054</v>
      </c>
      <c r="B5" s="118" t="s">
        <v>156</v>
      </c>
      <c r="C5" s="119" t="s">
        <v>156</v>
      </c>
      <c r="D5" s="120" t="s">
        <v>1053</v>
      </c>
      <c r="E5" s="149" t="s">
        <v>40</v>
      </c>
      <c r="F5" s="150"/>
      <c r="G5" s="123" t="s">
        <v>150</v>
      </c>
      <c r="H5" s="121" t="s">
        <v>1076</v>
      </c>
      <c r="I5" s="108" t="s">
        <v>29</v>
      </c>
      <c r="J5" s="107"/>
      <c r="K5" s="107"/>
      <c r="L5" s="107"/>
      <c r="M5" s="107"/>
    </row>
    <row r="6" spans="1:13" s="108" customFormat="1">
      <c r="A6" s="117" t="s">
        <v>1054</v>
      </c>
      <c r="B6" s="118" t="s">
        <v>156</v>
      </c>
      <c r="C6" s="119" t="s">
        <v>156</v>
      </c>
      <c r="D6" s="120" t="s">
        <v>1052</v>
      </c>
      <c r="E6" s="149" t="s">
        <v>40</v>
      </c>
      <c r="F6" s="150"/>
      <c r="G6" s="123" t="s">
        <v>151</v>
      </c>
      <c r="H6" s="121"/>
      <c r="I6" s="108" t="s">
        <v>29</v>
      </c>
      <c r="J6" s="107"/>
      <c r="K6" s="107"/>
      <c r="L6" s="107"/>
      <c r="M6" s="107"/>
    </row>
    <row r="7" spans="1:13" s="108" customFormat="1">
      <c r="A7" s="117" t="s">
        <v>1054</v>
      </c>
      <c r="B7" s="118" t="s">
        <v>156</v>
      </c>
      <c r="C7" s="119" t="s">
        <v>156</v>
      </c>
      <c r="D7" s="120" t="s">
        <v>1051</v>
      </c>
      <c r="E7" s="149" t="s">
        <v>40</v>
      </c>
      <c r="F7" s="150"/>
      <c r="G7" s="123" t="s">
        <v>152</v>
      </c>
      <c r="H7" s="121"/>
      <c r="I7" s="108" t="s">
        <v>29</v>
      </c>
      <c r="J7" s="107"/>
      <c r="K7" s="107"/>
      <c r="L7" s="107"/>
      <c r="M7" s="107"/>
    </row>
    <row r="8" spans="1:13">
      <c r="A8" s="117" t="s">
        <v>1047</v>
      </c>
      <c r="B8" s="118" t="s">
        <v>156</v>
      </c>
      <c r="C8" s="119" t="s">
        <v>156</v>
      </c>
      <c r="D8" s="120" t="s">
        <v>50</v>
      </c>
      <c r="E8" s="149" t="s">
        <v>980</v>
      </c>
      <c r="F8" s="150"/>
      <c r="G8" s="121" t="s">
        <v>1020</v>
      </c>
      <c r="H8" s="121"/>
      <c r="I8" s="108" t="s">
        <v>29</v>
      </c>
    </row>
    <row r="9" spans="1:13">
      <c r="A9" s="117" t="s">
        <v>1018</v>
      </c>
      <c r="B9" s="118" t="s">
        <v>0</v>
      </c>
      <c r="C9" s="119" t="s">
        <v>156</v>
      </c>
      <c r="D9" s="120" t="s">
        <v>1003</v>
      </c>
      <c r="E9" s="149"/>
      <c r="F9" s="150"/>
      <c r="G9" s="121"/>
      <c r="H9" s="121"/>
      <c r="I9" s="107" t="s">
        <v>29</v>
      </c>
      <c r="J9" s="108"/>
    </row>
    <row r="10" spans="1:13">
      <c r="A10" s="117" t="s">
        <v>1018</v>
      </c>
      <c r="B10" s="118" t="s">
        <v>0</v>
      </c>
      <c r="C10" s="119" t="s">
        <v>156</v>
      </c>
      <c r="D10" s="120" t="s">
        <v>1033</v>
      </c>
      <c r="E10" s="149"/>
      <c r="F10" s="150"/>
      <c r="G10" s="121"/>
      <c r="H10" s="121"/>
      <c r="I10" s="107" t="s">
        <v>29</v>
      </c>
      <c r="J10" s="108"/>
    </row>
    <row r="11" spans="1:13">
      <c r="A11" s="117" t="s">
        <v>1018</v>
      </c>
      <c r="B11" s="118" t="s">
        <v>28</v>
      </c>
      <c r="C11" s="119" t="s">
        <v>156</v>
      </c>
      <c r="D11" s="120" t="s">
        <v>57</v>
      </c>
      <c r="E11" s="149"/>
      <c r="F11" s="150"/>
      <c r="G11" s="121"/>
      <c r="H11" s="121"/>
      <c r="I11" s="107" t="s">
        <v>29</v>
      </c>
      <c r="J11" s="108"/>
    </row>
    <row r="12" spans="1:13">
      <c r="A12" s="117" t="s">
        <v>1018</v>
      </c>
      <c r="B12" s="118" t="s">
        <v>28</v>
      </c>
      <c r="C12" s="119" t="s">
        <v>156</v>
      </c>
      <c r="D12" s="120" t="s">
        <v>1032</v>
      </c>
      <c r="E12" s="149"/>
      <c r="F12" s="150"/>
      <c r="G12" s="121"/>
      <c r="H12" s="121"/>
      <c r="I12" s="107" t="s">
        <v>29</v>
      </c>
      <c r="J12" s="108"/>
    </row>
    <row r="13" spans="1:13" s="108" customFormat="1">
      <c r="A13" s="117" t="s">
        <v>1064</v>
      </c>
      <c r="B13" s="118" t="s">
        <v>156</v>
      </c>
      <c r="C13" s="119" t="s">
        <v>28</v>
      </c>
      <c r="D13" s="120" t="s">
        <v>1055</v>
      </c>
      <c r="E13" s="149" t="s">
        <v>40</v>
      </c>
      <c r="F13" s="150"/>
      <c r="G13" s="121" t="s">
        <v>1010</v>
      </c>
      <c r="H13" s="121"/>
      <c r="I13" s="108" t="s">
        <v>29</v>
      </c>
      <c r="J13" s="107"/>
      <c r="K13" s="107"/>
      <c r="L13" s="107"/>
      <c r="M13" s="107"/>
    </row>
    <row r="14" spans="1:13" s="108" customFormat="1">
      <c r="A14" s="117" t="s">
        <v>1064</v>
      </c>
      <c r="B14" s="118" t="s">
        <v>156</v>
      </c>
      <c r="C14" s="119" t="s">
        <v>28</v>
      </c>
      <c r="D14" s="120" t="s">
        <v>1056</v>
      </c>
      <c r="E14" s="149" t="s">
        <v>40</v>
      </c>
      <c r="F14" s="150"/>
      <c r="G14" s="121" t="s">
        <v>1011</v>
      </c>
      <c r="H14" s="121"/>
      <c r="I14" s="108" t="s">
        <v>29</v>
      </c>
      <c r="J14" s="107"/>
      <c r="K14" s="107"/>
      <c r="L14" s="107"/>
      <c r="M14" s="107"/>
    </row>
    <row r="15" spans="1:13" s="108" customFormat="1">
      <c r="A15" s="117" t="s">
        <v>1064</v>
      </c>
      <c r="B15" s="118" t="s">
        <v>156</v>
      </c>
      <c r="C15" s="119" t="s">
        <v>28</v>
      </c>
      <c r="D15" s="120" t="s">
        <v>1057</v>
      </c>
      <c r="E15" s="149" t="s">
        <v>40</v>
      </c>
      <c r="F15" s="150"/>
      <c r="G15" s="121" t="s">
        <v>1012</v>
      </c>
      <c r="H15" s="121"/>
      <c r="I15" s="108" t="s">
        <v>29</v>
      </c>
      <c r="J15" s="107"/>
      <c r="K15" s="107"/>
      <c r="L15" s="107"/>
      <c r="M15" s="107"/>
    </row>
    <row r="16" spans="1:13" s="108" customFormat="1">
      <c r="A16" s="117" t="s">
        <v>1064</v>
      </c>
      <c r="B16" s="118" t="s">
        <v>156</v>
      </c>
      <c r="C16" s="119" t="s">
        <v>28</v>
      </c>
      <c r="D16" s="120" t="s">
        <v>1058</v>
      </c>
      <c r="E16" s="149" t="s">
        <v>40</v>
      </c>
      <c r="F16" s="150"/>
      <c r="G16" s="121" t="s">
        <v>1013</v>
      </c>
      <c r="H16" s="121"/>
      <c r="I16" s="108" t="s">
        <v>29</v>
      </c>
      <c r="J16" s="107"/>
      <c r="K16" s="107"/>
      <c r="L16" s="107"/>
      <c r="M16" s="107"/>
    </row>
    <row r="17" spans="1:13" s="108" customFormat="1">
      <c r="A17" s="117" t="s">
        <v>1064</v>
      </c>
      <c r="B17" s="118" t="s">
        <v>156</v>
      </c>
      <c r="C17" s="119" t="s">
        <v>28</v>
      </c>
      <c r="D17" s="120" t="s">
        <v>1059</v>
      </c>
      <c r="E17" s="149" t="s">
        <v>40</v>
      </c>
      <c r="F17" s="150"/>
      <c r="G17" s="121" t="s">
        <v>1014</v>
      </c>
      <c r="H17" s="121"/>
      <c r="I17" s="108" t="s">
        <v>29</v>
      </c>
      <c r="J17" s="107"/>
      <c r="K17" s="107"/>
      <c r="L17" s="107"/>
      <c r="M17" s="107"/>
    </row>
    <row r="18" spans="1:13" s="108" customFormat="1">
      <c r="A18" s="117" t="s">
        <v>1064</v>
      </c>
      <c r="B18" s="118" t="s">
        <v>156</v>
      </c>
      <c r="C18" s="119" t="s">
        <v>28</v>
      </c>
      <c r="D18" s="120" t="s">
        <v>1060</v>
      </c>
      <c r="E18" s="149" t="s">
        <v>40</v>
      </c>
      <c r="F18" s="150"/>
      <c r="G18" s="121" t="s">
        <v>1075</v>
      </c>
      <c r="H18" s="121"/>
      <c r="I18" s="108" t="s">
        <v>29</v>
      </c>
      <c r="J18" s="107"/>
      <c r="K18" s="107"/>
      <c r="L18" s="107"/>
      <c r="M18" s="107"/>
    </row>
    <row r="19" spans="1:13" s="108" customFormat="1">
      <c r="A19" s="117" t="s">
        <v>1064</v>
      </c>
      <c r="B19" s="118" t="s">
        <v>156</v>
      </c>
      <c r="C19" s="119" t="s">
        <v>28</v>
      </c>
      <c r="D19" s="120" t="s">
        <v>1061</v>
      </c>
      <c r="E19" s="149" t="s">
        <v>40</v>
      </c>
      <c r="F19" s="150"/>
      <c r="G19" s="121" t="s">
        <v>1015</v>
      </c>
      <c r="H19" s="121"/>
      <c r="I19" s="108" t="s">
        <v>29</v>
      </c>
      <c r="J19" s="107"/>
      <c r="K19" s="107"/>
      <c r="L19" s="107"/>
      <c r="M19" s="107"/>
    </row>
    <row r="20" spans="1:13" s="108" customFormat="1">
      <c r="A20" s="117" t="s">
        <v>1064</v>
      </c>
      <c r="B20" s="118" t="s">
        <v>156</v>
      </c>
      <c r="C20" s="119" t="s">
        <v>28</v>
      </c>
      <c r="D20" s="120" t="s">
        <v>1062</v>
      </c>
      <c r="E20" s="149" t="s">
        <v>40</v>
      </c>
      <c r="F20" s="150"/>
      <c r="G20" s="121" t="s">
        <v>1016</v>
      </c>
      <c r="H20" s="121"/>
      <c r="I20" s="108" t="s">
        <v>29</v>
      </c>
      <c r="J20" s="107"/>
      <c r="K20" s="107"/>
      <c r="L20" s="107"/>
      <c r="M20" s="107"/>
    </row>
    <row r="21" spans="1:13" s="108" customFormat="1">
      <c r="A21" s="117" t="s">
        <v>1064</v>
      </c>
      <c r="B21" s="118" t="s">
        <v>156</v>
      </c>
      <c r="C21" s="119" t="s">
        <v>28</v>
      </c>
      <c r="D21" s="120" t="s">
        <v>1063</v>
      </c>
      <c r="E21" s="149" t="s">
        <v>40</v>
      </c>
      <c r="F21" s="150"/>
      <c r="G21" s="121" t="s">
        <v>1017</v>
      </c>
      <c r="H21" s="121"/>
      <c r="I21" s="108" t="s">
        <v>29</v>
      </c>
      <c r="J21" s="107"/>
      <c r="K21" s="107"/>
      <c r="L21" s="107"/>
      <c r="M21" s="107"/>
    </row>
    <row r="22" spans="1:13" s="108" customFormat="1">
      <c r="A22" s="117" t="s">
        <v>1054</v>
      </c>
      <c r="B22" s="118" t="s">
        <v>156</v>
      </c>
      <c r="C22" s="119" t="s">
        <v>28</v>
      </c>
      <c r="D22" s="120" t="s">
        <v>1009</v>
      </c>
      <c r="E22" s="149" t="s">
        <v>40</v>
      </c>
      <c r="F22" s="150"/>
      <c r="G22" s="121"/>
      <c r="H22" s="121"/>
      <c r="I22" s="108" t="s">
        <v>29</v>
      </c>
      <c r="J22" s="107"/>
      <c r="K22" s="107"/>
      <c r="L22" s="107"/>
      <c r="M22" s="107"/>
    </row>
    <row r="23" spans="1:13" s="108" customFormat="1">
      <c r="A23" s="117" t="s">
        <v>1054</v>
      </c>
      <c r="B23" s="118" t="s">
        <v>156</v>
      </c>
      <c r="C23" s="119" t="s">
        <v>28</v>
      </c>
      <c r="D23" s="120" t="s">
        <v>1082</v>
      </c>
      <c r="E23" s="149" t="s">
        <v>40</v>
      </c>
      <c r="F23" s="150"/>
      <c r="G23" s="124" t="s">
        <v>1083</v>
      </c>
      <c r="H23" s="121"/>
      <c r="I23" s="108" t="s">
        <v>29</v>
      </c>
      <c r="J23" s="107"/>
      <c r="K23" s="107"/>
      <c r="L23" s="107"/>
      <c r="M23" s="107"/>
    </row>
    <row r="24" spans="1:13" s="108" customFormat="1">
      <c r="A24" s="117" t="s">
        <v>1054</v>
      </c>
      <c r="B24" s="118" t="s">
        <v>156</v>
      </c>
      <c r="C24" s="119" t="s">
        <v>28</v>
      </c>
      <c r="D24" s="120" t="s">
        <v>1081</v>
      </c>
      <c r="E24" s="149" t="s">
        <v>40</v>
      </c>
      <c r="F24" s="150"/>
      <c r="G24" s="124" t="s">
        <v>1084</v>
      </c>
      <c r="H24" s="121"/>
      <c r="I24" s="108" t="s">
        <v>29</v>
      </c>
      <c r="J24" s="107"/>
      <c r="K24" s="107"/>
      <c r="L24" s="107"/>
      <c r="M24" s="107"/>
    </row>
    <row r="25" spans="1:13" s="108" customFormat="1">
      <c r="A25" s="117" t="s">
        <v>1054</v>
      </c>
      <c r="B25" s="118" t="s">
        <v>156</v>
      </c>
      <c r="C25" s="119" t="s">
        <v>28</v>
      </c>
      <c r="D25" s="120" t="s">
        <v>1077</v>
      </c>
      <c r="E25" s="149" t="s">
        <v>40</v>
      </c>
      <c r="F25" s="150"/>
      <c r="G25" s="124" t="s">
        <v>1089</v>
      </c>
      <c r="H25" s="121"/>
      <c r="I25" s="108" t="s">
        <v>29</v>
      </c>
      <c r="J25" s="107"/>
      <c r="K25" s="107"/>
      <c r="L25" s="107"/>
      <c r="M25" s="107"/>
    </row>
    <row r="26" spans="1:13" s="108" customFormat="1">
      <c r="A26" s="117" t="s">
        <v>1054</v>
      </c>
      <c r="B26" s="118" t="s">
        <v>156</v>
      </c>
      <c r="C26" s="119" t="s">
        <v>28</v>
      </c>
      <c r="D26" s="120" t="s">
        <v>1078</v>
      </c>
      <c r="E26" s="149" t="s">
        <v>40</v>
      </c>
      <c r="F26" s="150"/>
      <c r="G26" s="124" t="s">
        <v>1088</v>
      </c>
      <c r="H26" s="121"/>
      <c r="I26" s="108" t="s">
        <v>29</v>
      </c>
      <c r="J26" s="107"/>
      <c r="K26" s="107"/>
      <c r="L26" s="107"/>
      <c r="M26" s="107"/>
    </row>
    <row r="27" spans="1:13" s="108" customFormat="1">
      <c r="A27" s="117" t="s">
        <v>1054</v>
      </c>
      <c r="B27" s="118" t="s">
        <v>156</v>
      </c>
      <c r="C27" s="119" t="s">
        <v>28</v>
      </c>
      <c r="D27" s="120" t="s">
        <v>1079</v>
      </c>
      <c r="E27" s="149" t="s">
        <v>40</v>
      </c>
      <c r="F27" s="150"/>
      <c r="G27" s="124" t="s">
        <v>1087</v>
      </c>
      <c r="H27" s="121"/>
      <c r="I27" s="108" t="s">
        <v>29</v>
      </c>
      <c r="J27" s="107"/>
      <c r="K27" s="107"/>
      <c r="L27" s="107"/>
      <c r="M27" s="107"/>
    </row>
    <row r="28" spans="1:13" s="108" customFormat="1">
      <c r="A28" s="117" t="s">
        <v>1054</v>
      </c>
      <c r="B28" s="118" t="s">
        <v>156</v>
      </c>
      <c r="C28" s="119" t="s">
        <v>28</v>
      </c>
      <c r="D28" s="120" t="s">
        <v>1080</v>
      </c>
      <c r="E28" s="149" t="s">
        <v>40</v>
      </c>
      <c r="F28" s="150"/>
      <c r="G28" s="124" t="s">
        <v>1085</v>
      </c>
      <c r="H28" s="121"/>
      <c r="I28" s="108" t="s">
        <v>29</v>
      </c>
      <c r="J28" s="107"/>
      <c r="K28" s="107"/>
      <c r="L28" s="107"/>
      <c r="M28" s="107"/>
    </row>
    <row r="29" spans="1:13" s="108" customFormat="1">
      <c r="A29" s="117" t="s">
        <v>1054</v>
      </c>
      <c r="B29" s="118" t="s">
        <v>156</v>
      </c>
      <c r="C29" s="119" t="s">
        <v>28</v>
      </c>
      <c r="D29" s="125" t="s">
        <v>1086</v>
      </c>
      <c r="E29" s="149" t="s">
        <v>40</v>
      </c>
      <c r="F29" s="150"/>
      <c r="G29" s="126"/>
      <c r="H29" s="121"/>
      <c r="I29" s="108" t="s">
        <v>29</v>
      </c>
      <c r="J29" s="107"/>
      <c r="K29" s="107"/>
      <c r="L29" s="107"/>
      <c r="M29" s="107"/>
    </row>
    <row r="30" spans="1:13">
      <c r="A30" s="117" t="s">
        <v>1047</v>
      </c>
      <c r="B30" s="118" t="s">
        <v>0</v>
      </c>
      <c r="C30" s="119" t="s">
        <v>156</v>
      </c>
      <c r="D30" s="120" t="s">
        <v>1037</v>
      </c>
      <c r="E30" s="149"/>
      <c r="F30" s="150"/>
      <c r="G30" s="121"/>
      <c r="H30" s="122" t="s">
        <v>1112</v>
      </c>
      <c r="I30" s="107" t="s">
        <v>29</v>
      </c>
      <c r="J30" s="108"/>
    </row>
    <row r="31" spans="1:13">
      <c r="A31" s="117" t="s">
        <v>1047</v>
      </c>
      <c r="B31" s="118" t="s">
        <v>0</v>
      </c>
      <c r="C31" s="119" t="s">
        <v>156</v>
      </c>
      <c r="D31" s="120" t="s">
        <v>1038</v>
      </c>
      <c r="E31" s="149"/>
      <c r="F31" s="150"/>
      <c r="G31" s="121"/>
      <c r="H31" s="122" t="s">
        <v>1113</v>
      </c>
      <c r="I31" s="107" t="s">
        <v>29</v>
      </c>
      <c r="J31" s="108"/>
    </row>
    <row r="32" spans="1:13">
      <c r="A32" s="117" t="s">
        <v>1047</v>
      </c>
      <c r="B32" s="118" t="s">
        <v>0</v>
      </c>
      <c r="C32" s="119" t="s">
        <v>156</v>
      </c>
      <c r="D32" s="120" t="s">
        <v>1039</v>
      </c>
      <c r="E32" s="149"/>
      <c r="F32" s="150"/>
      <c r="G32" s="121"/>
      <c r="H32" s="122" t="s">
        <v>1114</v>
      </c>
      <c r="I32" s="107" t="s">
        <v>29</v>
      </c>
      <c r="J32" s="108"/>
    </row>
    <row r="33" spans="1:13">
      <c r="A33" s="117" t="s">
        <v>1047</v>
      </c>
      <c r="B33" s="118" t="s">
        <v>0</v>
      </c>
      <c r="C33" s="119" t="s">
        <v>156</v>
      </c>
      <c r="D33" s="120" t="s">
        <v>1040</v>
      </c>
      <c r="E33" s="149"/>
      <c r="F33" s="150"/>
      <c r="G33" s="121"/>
      <c r="H33" s="122" t="s">
        <v>1115</v>
      </c>
      <c r="I33" s="107" t="s">
        <v>29</v>
      </c>
      <c r="J33" s="108"/>
    </row>
    <row r="34" spans="1:13">
      <c r="A34" s="117" t="s">
        <v>1047</v>
      </c>
      <c r="B34" s="118" t="s">
        <v>0</v>
      </c>
      <c r="C34" s="119" t="s">
        <v>156</v>
      </c>
      <c r="D34" s="120" t="s">
        <v>1041</v>
      </c>
      <c r="E34" s="149"/>
      <c r="F34" s="150"/>
      <c r="G34" s="121"/>
      <c r="H34" s="122" t="s">
        <v>1116</v>
      </c>
      <c r="I34" s="107" t="s">
        <v>29</v>
      </c>
      <c r="J34" s="108"/>
    </row>
    <row r="35" spans="1:13">
      <c r="A35" s="117" t="s">
        <v>1047</v>
      </c>
      <c r="B35" s="118" t="s">
        <v>0</v>
      </c>
      <c r="C35" s="119" t="s">
        <v>156</v>
      </c>
      <c r="D35" s="120" t="s">
        <v>1042</v>
      </c>
      <c r="E35" s="149"/>
      <c r="F35" s="150"/>
      <c r="G35" s="121"/>
      <c r="H35" s="122" t="s">
        <v>1117</v>
      </c>
      <c r="I35" s="107" t="s">
        <v>29</v>
      </c>
      <c r="J35" s="108"/>
    </row>
    <row r="36" spans="1:13">
      <c r="A36" s="117" t="s">
        <v>1047</v>
      </c>
      <c r="B36" s="118" t="s">
        <v>0</v>
      </c>
      <c r="C36" s="119" t="s">
        <v>156</v>
      </c>
      <c r="D36" s="120" t="s">
        <v>1043</v>
      </c>
      <c r="E36" s="149"/>
      <c r="F36" s="150"/>
      <c r="G36" s="121"/>
      <c r="H36" s="122" t="s">
        <v>1118</v>
      </c>
      <c r="I36" s="107" t="s">
        <v>29</v>
      </c>
      <c r="J36" s="108"/>
    </row>
    <row r="37" spans="1:13">
      <c r="A37" s="117" t="s">
        <v>1047</v>
      </c>
      <c r="B37" s="118" t="s">
        <v>0</v>
      </c>
      <c r="C37" s="119" t="s">
        <v>156</v>
      </c>
      <c r="D37" s="120" t="s">
        <v>1044</v>
      </c>
      <c r="E37" s="149"/>
      <c r="F37" s="150"/>
      <c r="G37" s="121"/>
      <c r="H37" s="122" t="s">
        <v>1119</v>
      </c>
      <c r="I37" s="107" t="s">
        <v>29</v>
      </c>
      <c r="J37" s="108"/>
    </row>
    <row r="38" spans="1:13">
      <c r="A38" s="117" t="s">
        <v>1047</v>
      </c>
      <c r="B38" s="118" t="s">
        <v>0</v>
      </c>
      <c r="C38" s="119" t="s">
        <v>156</v>
      </c>
      <c r="D38" s="120" t="s">
        <v>1045</v>
      </c>
      <c r="E38" s="149"/>
      <c r="F38" s="150"/>
      <c r="G38" s="121"/>
      <c r="H38" s="123" t="s">
        <v>1024</v>
      </c>
      <c r="I38" s="107" t="s">
        <v>29</v>
      </c>
      <c r="J38" s="108"/>
    </row>
    <row r="39" spans="1:13">
      <c r="A39" s="117" t="s">
        <v>1047</v>
      </c>
      <c r="B39" s="118" t="s">
        <v>0</v>
      </c>
      <c r="C39" s="119" t="s">
        <v>156</v>
      </c>
      <c r="D39" s="120" t="s">
        <v>1046</v>
      </c>
      <c r="E39" s="149"/>
      <c r="F39" s="150"/>
      <c r="G39" s="121"/>
      <c r="H39" s="122" t="s">
        <v>1024</v>
      </c>
      <c r="I39" s="107" t="s">
        <v>29</v>
      </c>
      <c r="J39" s="108"/>
    </row>
    <row r="40" spans="1:13">
      <c r="A40" s="117" t="s">
        <v>1047</v>
      </c>
      <c r="B40" s="118" t="s">
        <v>156</v>
      </c>
      <c r="C40" s="119" t="s">
        <v>156</v>
      </c>
      <c r="D40" s="120" t="s">
        <v>1025</v>
      </c>
      <c r="E40" s="149" t="s">
        <v>980</v>
      </c>
      <c r="F40" s="150"/>
      <c r="G40" s="121"/>
      <c r="H40" s="121" t="s">
        <v>915</v>
      </c>
      <c r="I40" s="108" t="s">
        <v>29</v>
      </c>
    </row>
    <row r="41" spans="1:13">
      <c r="A41" s="117" t="s">
        <v>1047</v>
      </c>
      <c r="B41" s="118" t="s">
        <v>156</v>
      </c>
      <c r="C41" s="119" t="s">
        <v>156</v>
      </c>
      <c r="D41" s="120" t="s">
        <v>1019</v>
      </c>
      <c r="E41" s="149" t="s">
        <v>980</v>
      </c>
      <c r="F41" s="150"/>
      <c r="G41" s="121" t="s">
        <v>996</v>
      </c>
      <c r="H41" s="121"/>
      <c r="I41" s="108" t="s">
        <v>29</v>
      </c>
    </row>
    <row r="42" spans="1:13" s="108" customFormat="1">
      <c r="A42" s="117" t="s">
        <v>1047</v>
      </c>
      <c r="B42" s="118" t="s">
        <v>156</v>
      </c>
      <c r="C42" s="119" t="s">
        <v>0</v>
      </c>
      <c r="D42" s="120" t="s">
        <v>1008</v>
      </c>
      <c r="E42" s="149" t="s">
        <v>40</v>
      </c>
      <c r="F42" s="150"/>
      <c r="G42" s="121"/>
      <c r="H42" s="121"/>
      <c r="I42" s="108" t="s">
        <v>29</v>
      </c>
      <c r="J42" s="107"/>
      <c r="K42" s="107"/>
      <c r="L42" s="107"/>
      <c r="M42" s="107"/>
    </row>
    <row r="43" spans="1:13">
      <c r="A43" s="117" t="s">
        <v>1047</v>
      </c>
      <c r="B43" s="118" t="s">
        <v>156</v>
      </c>
      <c r="C43" s="119" t="s">
        <v>156</v>
      </c>
      <c r="D43" s="120" t="s">
        <v>157</v>
      </c>
      <c r="E43" s="149" t="s">
        <v>980</v>
      </c>
      <c r="F43" s="150"/>
      <c r="G43" s="121"/>
      <c r="H43" s="121"/>
      <c r="I43" s="108" t="s">
        <v>29</v>
      </c>
    </row>
    <row r="44" spans="1:13" s="108" customFormat="1">
      <c r="A44" s="117" t="s">
        <v>1047</v>
      </c>
      <c r="B44" s="118" t="s">
        <v>156</v>
      </c>
      <c r="C44" s="119" t="s">
        <v>156</v>
      </c>
      <c r="D44" s="120" t="s">
        <v>1029</v>
      </c>
      <c r="E44" s="149" t="s">
        <v>40</v>
      </c>
      <c r="F44" s="150"/>
      <c r="G44" s="121"/>
      <c r="H44" s="123" t="s">
        <v>148</v>
      </c>
      <c r="I44" s="108" t="s">
        <v>29</v>
      </c>
      <c r="J44" s="107"/>
      <c r="K44" s="107"/>
      <c r="L44" s="107"/>
      <c r="M44" s="107"/>
    </row>
    <row r="45" spans="1:13" s="108" customFormat="1">
      <c r="A45" s="117" t="s">
        <v>1047</v>
      </c>
      <c r="B45" s="118" t="s">
        <v>156</v>
      </c>
      <c r="C45" s="119" t="s">
        <v>156</v>
      </c>
      <c r="D45" s="120" t="s">
        <v>1030</v>
      </c>
      <c r="E45" s="149" t="s">
        <v>40</v>
      </c>
      <c r="F45" s="150"/>
      <c r="G45" s="121"/>
      <c r="H45" s="123" t="s">
        <v>149</v>
      </c>
      <c r="I45" s="108" t="s">
        <v>29</v>
      </c>
      <c r="J45" s="107"/>
      <c r="K45" s="107"/>
      <c r="L45" s="107"/>
      <c r="M45" s="107"/>
    </row>
    <row r="46" spans="1:13">
      <c r="A46" s="117" t="s">
        <v>1047</v>
      </c>
      <c r="B46" s="118" t="s">
        <v>0</v>
      </c>
      <c r="C46" s="119" t="s">
        <v>156</v>
      </c>
      <c r="D46" s="120" t="s">
        <v>1049</v>
      </c>
      <c r="E46" s="149" t="s">
        <v>980</v>
      </c>
      <c r="F46" s="150"/>
      <c r="G46" s="121"/>
      <c r="H46" s="121"/>
      <c r="I46" s="108" t="s">
        <v>29</v>
      </c>
      <c r="L46" s="108"/>
    </row>
    <row r="47" spans="1:13">
      <c r="A47" s="117" t="s">
        <v>1047</v>
      </c>
      <c r="B47" s="118" t="s">
        <v>0</v>
      </c>
      <c r="C47" s="119" t="s">
        <v>156</v>
      </c>
      <c r="D47" s="120" t="s">
        <v>1240</v>
      </c>
      <c r="E47" s="149"/>
      <c r="F47" s="150"/>
      <c r="G47" s="121" t="s">
        <v>1241</v>
      </c>
      <c r="H47" s="121" t="s">
        <v>1242</v>
      </c>
      <c r="I47" s="108" t="s">
        <v>29</v>
      </c>
      <c r="L47" s="108"/>
    </row>
    <row r="48" spans="1:13">
      <c r="A48" s="117" t="s">
        <v>979</v>
      </c>
      <c r="B48" s="118" t="s">
        <v>156</v>
      </c>
      <c r="C48" s="119" t="s">
        <v>156</v>
      </c>
      <c r="D48" s="120" t="s">
        <v>1035</v>
      </c>
      <c r="E48" s="149" t="s">
        <v>980</v>
      </c>
      <c r="F48" s="150"/>
      <c r="G48" s="121"/>
      <c r="H48" s="121" t="s">
        <v>997</v>
      </c>
      <c r="I48" s="108" t="s">
        <v>29</v>
      </c>
    </row>
    <row r="49" spans="1:13">
      <c r="A49" s="117" t="s">
        <v>979</v>
      </c>
      <c r="B49" s="118" t="s">
        <v>156</v>
      </c>
      <c r="C49" s="119" t="s">
        <v>156</v>
      </c>
      <c r="D49" s="120" t="s">
        <v>1026</v>
      </c>
      <c r="E49" s="149" t="s">
        <v>980</v>
      </c>
      <c r="F49" s="150"/>
      <c r="G49" s="121"/>
      <c r="H49" s="121" t="s">
        <v>915</v>
      </c>
      <c r="I49" s="108" t="s">
        <v>29</v>
      </c>
    </row>
    <row r="50" spans="1:13">
      <c r="A50" s="117" t="s">
        <v>153</v>
      </c>
      <c r="B50" s="118" t="s">
        <v>0</v>
      </c>
      <c r="C50" s="119" t="s">
        <v>156</v>
      </c>
      <c r="D50" s="120" t="s">
        <v>47</v>
      </c>
      <c r="E50" s="149" t="s">
        <v>980</v>
      </c>
      <c r="F50" s="150"/>
      <c r="G50" s="121"/>
      <c r="H50" s="121"/>
      <c r="I50" s="107" t="s">
        <v>29</v>
      </c>
      <c r="J50" s="108"/>
      <c r="M50" s="108"/>
    </row>
    <row r="51" spans="1:13">
      <c r="A51" s="117" t="s">
        <v>153</v>
      </c>
      <c r="B51" s="118" t="s">
        <v>28</v>
      </c>
      <c r="C51" s="119" t="s">
        <v>156</v>
      </c>
      <c r="D51" s="127" t="s">
        <v>1069</v>
      </c>
      <c r="E51" s="149" t="s">
        <v>980</v>
      </c>
      <c r="F51" s="150"/>
      <c r="G51" s="121"/>
      <c r="H51" s="128" t="s">
        <v>1070</v>
      </c>
      <c r="I51" s="107" t="s">
        <v>29</v>
      </c>
      <c r="J51" s="108"/>
      <c r="M51" s="108"/>
    </row>
    <row r="52" spans="1:13">
      <c r="A52" s="117" t="s">
        <v>153</v>
      </c>
      <c r="B52" s="118" t="s">
        <v>28</v>
      </c>
      <c r="C52" s="119" t="s">
        <v>156</v>
      </c>
      <c r="D52" s="127" t="s">
        <v>1068</v>
      </c>
      <c r="E52" s="149" t="s">
        <v>980</v>
      </c>
      <c r="F52" s="150"/>
      <c r="G52" s="121"/>
      <c r="H52" s="121" t="s">
        <v>1067</v>
      </c>
      <c r="I52" s="107" t="s">
        <v>29</v>
      </c>
      <c r="J52" s="108"/>
      <c r="M52" s="108"/>
    </row>
    <row r="53" spans="1:13">
      <c r="A53" s="117" t="s">
        <v>153</v>
      </c>
      <c r="B53" s="118" t="s">
        <v>0</v>
      </c>
      <c r="C53" s="119" t="s">
        <v>156</v>
      </c>
      <c r="D53" s="120" t="s">
        <v>1034</v>
      </c>
      <c r="E53" s="149" t="s">
        <v>980</v>
      </c>
      <c r="F53" s="150"/>
      <c r="G53" s="129"/>
      <c r="H53" s="121"/>
      <c r="I53" s="107" t="s">
        <v>29</v>
      </c>
      <c r="J53" s="108"/>
      <c r="M53" s="108"/>
    </row>
    <row r="54" spans="1:13">
      <c r="A54" s="117" t="s">
        <v>153</v>
      </c>
      <c r="B54" s="118" t="s">
        <v>0</v>
      </c>
      <c r="C54" s="119" t="s">
        <v>156</v>
      </c>
      <c r="D54" s="120" t="s">
        <v>48</v>
      </c>
      <c r="E54" s="149" t="s">
        <v>980</v>
      </c>
      <c r="F54" s="150"/>
      <c r="G54" s="129"/>
      <c r="H54" s="121"/>
      <c r="I54" s="107" t="s">
        <v>29</v>
      </c>
      <c r="J54" s="108"/>
      <c r="M54" s="108"/>
    </row>
    <row r="55" spans="1:13">
      <c r="A55" s="117" t="s">
        <v>153</v>
      </c>
      <c r="B55" s="118" t="s">
        <v>0</v>
      </c>
      <c r="C55" s="119" t="s">
        <v>156</v>
      </c>
      <c r="D55" s="120" t="s">
        <v>1027</v>
      </c>
      <c r="E55" s="149" t="s">
        <v>980</v>
      </c>
      <c r="F55" s="150"/>
      <c r="G55" s="129"/>
      <c r="H55" s="121"/>
      <c r="I55" s="107" t="s">
        <v>29</v>
      </c>
      <c r="J55" s="108"/>
      <c r="M55" s="108"/>
    </row>
    <row r="56" spans="1:13">
      <c r="A56" s="117" t="s">
        <v>153</v>
      </c>
      <c r="B56" s="118" t="s">
        <v>0</v>
      </c>
      <c r="C56" s="119" t="s">
        <v>156</v>
      </c>
      <c r="D56" s="120" t="s">
        <v>1028</v>
      </c>
      <c r="E56" s="149" t="s">
        <v>980</v>
      </c>
      <c r="F56" s="150"/>
      <c r="G56" s="129"/>
      <c r="H56" s="121"/>
      <c r="I56" s="107" t="s">
        <v>29</v>
      </c>
      <c r="J56" s="108"/>
      <c r="M56" s="108"/>
    </row>
    <row r="57" spans="1:13">
      <c r="A57" s="117" t="s">
        <v>153</v>
      </c>
      <c r="B57" s="118" t="s">
        <v>0</v>
      </c>
      <c r="C57" s="119" t="s">
        <v>156</v>
      </c>
      <c r="D57" s="120" t="s">
        <v>1023</v>
      </c>
      <c r="E57" s="149"/>
      <c r="F57" s="150"/>
      <c r="G57" s="121"/>
      <c r="H57" s="121" t="s">
        <v>1120</v>
      </c>
      <c r="I57" s="107" t="s">
        <v>29</v>
      </c>
      <c r="J57" s="108"/>
      <c r="M57" s="108"/>
    </row>
    <row r="58" spans="1:13">
      <c r="A58" s="117" t="s">
        <v>153</v>
      </c>
      <c r="B58" s="118" t="s">
        <v>0</v>
      </c>
      <c r="C58" s="119" t="s">
        <v>156</v>
      </c>
      <c r="D58" s="127" t="s">
        <v>1074</v>
      </c>
      <c r="E58" s="149" t="s">
        <v>980</v>
      </c>
      <c r="F58" s="150"/>
      <c r="G58" s="121"/>
      <c r="H58" s="121"/>
      <c r="I58" s="108" t="s">
        <v>29</v>
      </c>
      <c r="L58" s="108"/>
    </row>
    <row r="59" spans="1:13">
      <c r="A59" s="117" t="s">
        <v>153</v>
      </c>
      <c r="B59" s="118" t="s">
        <v>0</v>
      </c>
      <c r="C59" s="119" t="s">
        <v>156</v>
      </c>
      <c r="D59" s="127" t="s">
        <v>1072</v>
      </c>
      <c r="E59" s="149" t="s">
        <v>980</v>
      </c>
      <c r="F59" s="150"/>
      <c r="G59" s="121"/>
      <c r="H59" s="121" t="s">
        <v>1073</v>
      </c>
      <c r="I59" s="108" t="s">
        <v>29</v>
      </c>
      <c r="L59" s="108"/>
    </row>
    <row r="60" spans="1:13">
      <c r="A60" s="117" t="s">
        <v>153</v>
      </c>
      <c r="B60" s="118" t="s">
        <v>0</v>
      </c>
      <c r="C60" s="119" t="s">
        <v>156</v>
      </c>
      <c r="D60" s="127" t="s">
        <v>49</v>
      </c>
      <c r="E60" s="149" t="s">
        <v>980</v>
      </c>
      <c r="F60" s="150"/>
      <c r="G60" s="121"/>
      <c r="H60" s="130"/>
      <c r="I60" s="108" t="s">
        <v>29</v>
      </c>
      <c r="L60" s="108"/>
    </row>
    <row r="61" spans="1:13">
      <c r="A61" s="117" t="s">
        <v>153</v>
      </c>
      <c r="B61" s="118" t="s">
        <v>28</v>
      </c>
      <c r="C61" s="119" t="s">
        <v>156</v>
      </c>
      <c r="D61" s="127" t="s">
        <v>1096</v>
      </c>
      <c r="E61" s="149" t="s">
        <v>980</v>
      </c>
      <c r="F61" s="150"/>
      <c r="G61" s="121"/>
      <c r="H61" s="130"/>
      <c r="I61" s="108" t="s">
        <v>29</v>
      </c>
      <c r="L61" s="108"/>
    </row>
    <row r="62" spans="1:13">
      <c r="A62" s="117" t="s">
        <v>153</v>
      </c>
      <c r="B62" s="118" t="s">
        <v>28</v>
      </c>
      <c r="C62" s="119" t="s">
        <v>156</v>
      </c>
      <c r="D62" s="127" t="s">
        <v>1097</v>
      </c>
      <c r="E62" s="149" t="s">
        <v>980</v>
      </c>
      <c r="F62" s="150"/>
      <c r="G62" s="121"/>
      <c r="H62" s="130"/>
      <c r="I62" s="108" t="s">
        <v>29</v>
      </c>
      <c r="L62" s="108"/>
    </row>
    <row r="63" spans="1:13">
      <c r="A63" s="117" t="s">
        <v>153</v>
      </c>
      <c r="B63" s="118" t="s">
        <v>0</v>
      </c>
      <c r="C63" s="119" t="s">
        <v>156</v>
      </c>
      <c r="D63" s="127" t="s">
        <v>1071</v>
      </c>
      <c r="E63" s="149" t="s">
        <v>980</v>
      </c>
      <c r="F63" s="150"/>
      <c r="G63" s="121"/>
      <c r="H63" s="130"/>
      <c r="I63" s="108" t="s">
        <v>29</v>
      </c>
      <c r="L63" s="108"/>
    </row>
    <row r="64" spans="1:13">
      <c r="A64" s="117" t="s">
        <v>153</v>
      </c>
      <c r="B64" s="118" t="s">
        <v>0</v>
      </c>
      <c r="C64" s="119" t="s">
        <v>156</v>
      </c>
      <c r="D64" s="120" t="s">
        <v>1031</v>
      </c>
      <c r="E64" s="149" t="s">
        <v>980</v>
      </c>
      <c r="F64" s="150"/>
      <c r="G64" s="121"/>
      <c r="H64" s="121" t="s">
        <v>1036</v>
      </c>
      <c r="I64" s="108" t="s">
        <v>29</v>
      </c>
    </row>
    <row r="65" spans="1:13">
      <c r="A65" s="117" t="s">
        <v>153</v>
      </c>
      <c r="B65" s="118" t="s">
        <v>28</v>
      </c>
      <c r="C65" s="119" t="s">
        <v>156</v>
      </c>
      <c r="D65" s="131" t="s">
        <v>158</v>
      </c>
      <c r="E65" s="149" t="s">
        <v>980</v>
      </c>
      <c r="F65" s="150"/>
      <c r="G65" s="121"/>
      <c r="H65" s="121"/>
      <c r="I65" s="108" t="s">
        <v>29</v>
      </c>
    </row>
    <row r="66" spans="1:13" s="108" customFormat="1">
      <c r="A66" s="117" t="s">
        <v>1050</v>
      </c>
      <c r="B66" s="118" t="s">
        <v>156</v>
      </c>
      <c r="C66" s="119" t="s">
        <v>0</v>
      </c>
      <c r="D66" s="120" t="s">
        <v>1007</v>
      </c>
      <c r="E66" s="149" t="s">
        <v>40</v>
      </c>
      <c r="F66" s="150"/>
      <c r="G66" s="121"/>
      <c r="H66" s="121" t="s">
        <v>1021</v>
      </c>
      <c r="I66" s="108" t="s">
        <v>29</v>
      </c>
      <c r="J66" s="107"/>
      <c r="K66" s="107"/>
      <c r="L66" s="107"/>
      <c r="M66" s="107"/>
    </row>
    <row r="67" spans="1:13" s="108" customFormat="1">
      <c r="A67" s="117"/>
      <c r="B67" s="118"/>
      <c r="C67" s="119"/>
      <c r="D67" s="120"/>
      <c r="E67" s="149"/>
      <c r="F67" s="150"/>
      <c r="G67" s="121"/>
      <c r="H67" s="121"/>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30:F73 E4:F29" xr:uid="{5DBEFEC1-5F51-42F3-95A2-1D333EC55104}">
      <formula1>"★,○,-"</formula1>
    </dataValidation>
    <dataValidation type="list" allowBlank="1" showInputMessage="1" showErrorMessage="1" sqref="B30:C73 B4:C29" xr:uid="{C6263EA6-EB41-4BB0-BF50-A7FFAECF6AC5}">
      <formula1>"○,×"</formula1>
    </dataValidation>
  </dataValidations>
  <hyperlinks>
    <hyperlink ref="D65"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2" r:id="rId8" xr:uid="{22668462-DB82-4A3B-B2BE-C474CDEFB5C6}"/>
    <hyperlink ref="H51" r:id="rId9" display="★目的は？" xr:uid="{3E36FB00-39EA-43BF-B366-D60775D11904}"/>
    <hyperlink ref="D51" r:id="rId10" xr:uid="{6783CF10-A48F-4D14-93B3-4FC8A2CA382F}"/>
    <hyperlink ref="D61" r:id="rId11" display="SD Zドライブ化" xr:uid="{37FEF0FF-A0DF-4A02-9A09-6B4E0A98B031}"/>
    <hyperlink ref="D63" r:id="rId12" xr:uid="{7E21653E-589F-480B-848E-A0E171649144}"/>
    <hyperlink ref="D60" r:id="rId13" xr:uid="{0452F271-80B9-46BA-884E-65E6DA75D481}"/>
    <hyperlink ref="D59" r:id="rId14" xr:uid="{02ED04ED-C471-4EDA-839F-E5DA7F33AF88}"/>
    <hyperlink ref="D58" r:id="rId15" xr:uid="{662D4537-75BA-49F5-89D9-A61D25DBB472}"/>
    <hyperlink ref="D62"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487</v>
      </c>
    </row>
    <row r="8" spans="2:2">
      <c r="B8" s="7" t="s">
        <v>488</v>
      </c>
    </row>
    <row r="9" spans="2:2">
      <c r="B9" s="7" t="s">
        <v>489</v>
      </c>
    </row>
    <row r="10" spans="2:2">
      <c r="B10" s="7" t="s">
        <v>490</v>
      </c>
    </row>
    <row r="11" spans="2:2">
      <c r="B11" s="7" t="s">
        <v>491</v>
      </c>
    </row>
    <row r="12" spans="2:2">
      <c r="B12" s="7" t="s">
        <v>51</v>
      </c>
    </row>
    <row r="13" spans="2:2">
      <c r="B13" s="7" t="s">
        <v>55</v>
      </c>
    </row>
    <row r="14" spans="2:2">
      <c r="B14" s="7" t="s">
        <v>88</v>
      </c>
    </row>
    <row r="18" spans="1:5">
      <c r="A18" s="7" t="s">
        <v>492</v>
      </c>
    </row>
    <row r="20" spans="1:5">
      <c r="B20" s="7" t="s">
        <v>493</v>
      </c>
      <c r="C20" s="7" t="s">
        <v>1105</v>
      </c>
      <c r="D20" s="7" t="s">
        <v>494</v>
      </c>
    </row>
    <row r="21" spans="1:5">
      <c r="B21" s="7" t="s">
        <v>495</v>
      </c>
      <c r="C21" s="7" t="s">
        <v>507</v>
      </c>
      <c r="D21" s="7" t="s">
        <v>496</v>
      </c>
    </row>
    <row r="22" spans="1:5">
      <c r="B22" s="7" t="s">
        <v>497</v>
      </c>
      <c r="C22" s="7" t="s">
        <v>538</v>
      </c>
      <c r="D22" s="7" t="s">
        <v>498</v>
      </c>
      <c r="E22" s="7" t="s">
        <v>1106</v>
      </c>
    </row>
    <row r="23" spans="1:5">
      <c r="B23" s="7" t="s">
        <v>499</v>
      </c>
      <c r="C23" s="7" t="s">
        <v>542</v>
      </c>
      <c r="D23" s="7" t="s">
        <v>500</v>
      </c>
      <c r="E23" s="7" t="s">
        <v>1106</v>
      </c>
    </row>
    <row r="24" spans="1:5">
      <c r="B24" s="7" t="s">
        <v>501</v>
      </c>
      <c r="C24" s="7" t="s">
        <v>540</v>
      </c>
      <c r="D24" s="7" t="s">
        <v>502</v>
      </c>
      <c r="E24" s="7" t="s">
        <v>1106</v>
      </c>
    </row>
    <row r="26" spans="1:5">
      <c r="D26" s="7" t="s">
        <v>503</v>
      </c>
    </row>
    <row r="27" spans="1:5">
      <c r="D27" s="7" t="s">
        <v>504</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505</v>
      </c>
    </row>
    <row r="3" spans="2:6">
      <c r="C3" s="7" t="s">
        <v>506</v>
      </c>
    </row>
    <row r="4" spans="2:6">
      <c r="D4" s="7" t="s">
        <v>507</v>
      </c>
    </row>
    <row r="5" spans="2:6">
      <c r="E5" s="7" t="s">
        <v>508</v>
      </c>
    </row>
    <row r="6" spans="2:6">
      <c r="E6" s="7" t="s">
        <v>509</v>
      </c>
    </row>
    <row r="7" spans="2:6">
      <c r="F7" s="7" t="s">
        <v>510</v>
      </c>
    </row>
    <row r="8" spans="2:6">
      <c r="F8" s="7" t="s">
        <v>511</v>
      </c>
    </row>
    <row r="9" spans="2:6">
      <c r="F9" s="7" t="s">
        <v>512</v>
      </c>
    </row>
    <row r="10" spans="2:6">
      <c r="F10" s="7" t="s">
        <v>513</v>
      </c>
    </row>
    <row r="11" spans="2:6">
      <c r="F11" s="7" t="s">
        <v>514</v>
      </c>
    </row>
    <row r="12" spans="2:6">
      <c r="F12" s="7" t="s">
        <v>515</v>
      </c>
    </row>
    <row r="13" spans="2:6">
      <c r="F13" s="7" t="s">
        <v>516</v>
      </c>
    </row>
    <row r="14" spans="2:6">
      <c r="F14" s="7" t="s">
        <v>517</v>
      </c>
    </row>
    <row r="15" spans="2:6">
      <c r="F15" s="7" t="s">
        <v>518</v>
      </c>
    </row>
    <row r="16" spans="2:6">
      <c r="F16" s="7" t="s">
        <v>519</v>
      </c>
    </row>
    <row r="17" spans="3:40">
      <c r="F17" s="7" t="s">
        <v>520</v>
      </c>
    </row>
    <row r="18" spans="3:40">
      <c r="F18" s="71" t="s">
        <v>521</v>
      </c>
    </row>
    <row r="19" spans="3:40">
      <c r="F19" s="7" t="s">
        <v>522</v>
      </c>
    </row>
    <row r="20" spans="3:40">
      <c r="F20" s="7" t="s">
        <v>523</v>
      </c>
    </row>
    <row r="24" spans="3:40">
      <c r="C24" s="7" t="s">
        <v>524</v>
      </c>
    </row>
    <row r="25" spans="3:40">
      <c r="D25" s="72" t="s">
        <v>525</v>
      </c>
      <c r="W25" s="7" t="s">
        <v>526</v>
      </c>
      <c r="AN25" s="7" t="s">
        <v>527</v>
      </c>
    </row>
    <row r="26" spans="3:40">
      <c r="E26" s="7" t="s">
        <v>528</v>
      </c>
      <c r="W26" s="7" t="s">
        <v>529</v>
      </c>
      <c r="AN26" s="73" t="s">
        <v>530</v>
      </c>
    </row>
    <row r="27" spans="3:40">
      <c r="E27" s="7" t="s">
        <v>531</v>
      </c>
      <c r="W27" s="74" t="s">
        <v>532</v>
      </c>
      <c r="Y27" s="74"/>
      <c r="Z27" s="74"/>
      <c r="AA27" s="74"/>
      <c r="AB27" s="74"/>
      <c r="AC27" s="74"/>
      <c r="AD27" s="74"/>
      <c r="AE27" s="74"/>
      <c r="AF27" s="74"/>
      <c r="AG27" s="74"/>
      <c r="AH27" s="74"/>
      <c r="AI27" s="74"/>
      <c r="AJ27" s="74"/>
      <c r="AK27" s="74"/>
      <c r="AL27" s="74"/>
      <c r="AM27" s="74"/>
      <c r="AN27" s="75" t="s">
        <v>533</v>
      </c>
    </row>
    <row r="28" spans="3:40">
      <c r="E28" s="7" t="s">
        <v>534</v>
      </c>
      <c r="W28" s="74" t="s">
        <v>535</v>
      </c>
      <c r="Y28" s="74"/>
      <c r="Z28" s="74"/>
      <c r="AA28" s="74"/>
      <c r="AB28" s="74"/>
      <c r="AC28" s="74"/>
      <c r="AD28" s="74"/>
      <c r="AE28" s="74"/>
      <c r="AF28" s="74"/>
      <c r="AG28" s="74"/>
      <c r="AH28" s="74"/>
      <c r="AI28" s="74"/>
      <c r="AJ28" s="74"/>
      <c r="AK28" s="74"/>
      <c r="AL28" s="74"/>
      <c r="AM28" s="74"/>
      <c r="AN28" s="75" t="s">
        <v>536</v>
      </c>
    </row>
    <row r="29" spans="3:40">
      <c r="F29" s="7" t="s">
        <v>537</v>
      </c>
    </row>
    <row r="31" spans="3:40">
      <c r="D31" s="7" t="s">
        <v>538</v>
      </c>
      <c r="W31" s="7" t="s">
        <v>539</v>
      </c>
    </row>
    <row r="32" spans="3:40">
      <c r="D32" s="7" t="s">
        <v>540</v>
      </c>
      <c r="W32" s="7" t="s">
        <v>541</v>
      </c>
    </row>
    <row r="33" spans="4:23">
      <c r="D33" s="7" t="s">
        <v>542</v>
      </c>
      <c r="W33" s="7" t="s">
        <v>543</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576</v>
      </c>
      <c r="G3" s="86"/>
      <c r="H3" s="86"/>
      <c r="I3" s="86"/>
      <c r="J3" s="86"/>
      <c r="K3" s="86"/>
      <c r="L3" s="86"/>
      <c r="M3" s="87"/>
    </row>
    <row r="4" spans="2:15">
      <c r="C4" s="23" t="s">
        <v>184</v>
      </c>
      <c r="D4" s="24"/>
      <c r="E4" s="25"/>
      <c r="F4" s="20" t="s">
        <v>577</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902</v>
      </c>
      <c r="D9" s="24"/>
      <c r="E9" s="25"/>
      <c r="F9" s="20" t="s">
        <v>903</v>
      </c>
      <c r="G9" s="21"/>
      <c r="H9" s="21"/>
      <c r="I9" s="21"/>
      <c r="J9" s="21"/>
      <c r="K9" s="21"/>
      <c r="L9" s="21"/>
      <c r="M9" s="22"/>
    </row>
    <row r="11" spans="2:15">
      <c r="B11" s="27" t="s">
        <v>201</v>
      </c>
    </row>
    <row r="12" spans="2:15">
      <c r="C12" s="76" t="s">
        <v>554</v>
      </c>
      <c r="D12" s="76"/>
      <c r="E12" s="76"/>
      <c r="F12" s="78" t="s">
        <v>554</v>
      </c>
      <c r="G12" s="77" t="s">
        <v>556</v>
      </c>
      <c r="H12" s="77"/>
      <c r="I12" s="77"/>
      <c r="J12" s="78" t="s">
        <v>555</v>
      </c>
    </row>
    <row r="13" spans="2:15" ht="3.6" customHeight="1">
      <c r="C13" s="16"/>
      <c r="D13" s="16"/>
      <c r="E13" s="16"/>
      <c r="F13" s="16"/>
      <c r="G13" s="16"/>
      <c r="H13" s="16"/>
      <c r="I13" s="16"/>
      <c r="J13" s="16"/>
    </row>
    <row r="14" spans="2:15">
      <c r="C14" s="9" t="s">
        <v>553</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553</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553</v>
      </c>
      <c r="D16" s="9" t="s">
        <v>131</v>
      </c>
      <c r="E16" s="9" t="s">
        <v>134</v>
      </c>
      <c r="F16" s="10" t="str">
        <f t="shared" si="3"/>
        <v>Common_Edit</v>
      </c>
      <c r="G16" s="10">
        <f t="shared" ca="1" si="4"/>
        <v>1</v>
      </c>
      <c r="H16" s="10">
        <f t="shared" ca="1" si="1"/>
        <v>1</v>
      </c>
      <c r="I16" s="10">
        <f t="shared" ca="1" si="2"/>
        <v>3</v>
      </c>
      <c r="J16" s="10" t="str">
        <f t="shared" ca="1" si="5"/>
        <v>113</v>
      </c>
    </row>
    <row r="17" spans="3:10">
      <c r="C17" s="9" t="s">
        <v>553</v>
      </c>
      <c r="D17" s="9" t="s">
        <v>135</v>
      </c>
      <c r="E17" s="9" t="s">
        <v>132</v>
      </c>
      <c r="F17" s="10" t="str">
        <f t="shared" si="3"/>
        <v>Doc_Analyze</v>
      </c>
      <c r="G17" s="10">
        <f t="shared" ca="1" si="4"/>
        <v>1</v>
      </c>
      <c r="H17" s="10">
        <f t="shared" ca="1" si="1"/>
        <v>2</v>
      </c>
      <c r="I17" s="10">
        <f t="shared" ca="1" si="2"/>
        <v>1</v>
      </c>
      <c r="J17" s="10" t="str">
        <f t="shared" ca="1" si="5"/>
        <v>121</v>
      </c>
    </row>
    <row r="18" spans="3:10">
      <c r="C18" s="9" t="s">
        <v>553</v>
      </c>
      <c r="D18" s="9" t="s">
        <v>135</v>
      </c>
      <c r="E18" s="9" t="s">
        <v>133</v>
      </c>
      <c r="F18" s="10" t="str">
        <f t="shared" si="3"/>
        <v>Doc_View</v>
      </c>
      <c r="G18" s="10">
        <f t="shared" ca="1" si="4"/>
        <v>1</v>
      </c>
      <c r="H18" s="10">
        <f t="shared" ca="1" si="1"/>
        <v>2</v>
      </c>
      <c r="I18" s="10">
        <f t="shared" ca="1" si="2"/>
        <v>2</v>
      </c>
      <c r="J18" s="10" t="str">
        <f t="shared" ca="1" si="5"/>
        <v>122</v>
      </c>
    </row>
    <row r="19" spans="3:10">
      <c r="C19" s="9" t="s">
        <v>553</v>
      </c>
      <c r="D19" s="9" t="s">
        <v>135</v>
      </c>
      <c r="E19" s="9" t="s">
        <v>134</v>
      </c>
      <c r="F19" s="10" t="str">
        <f t="shared" si="3"/>
        <v>Doc_Edit</v>
      </c>
      <c r="G19" s="10">
        <f t="shared" ca="1" si="4"/>
        <v>1</v>
      </c>
      <c r="H19" s="10">
        <f t="shared" ca="1" si="1"/>
        <v>2</v>
      </c>
      <c r="I19" s="10">
        <f t="shared" ca="1" si="2"/>
        <v>3</v>
      </c>
      <c r="J19" s="10" t="str">
        <f t="shared" ca="1" si="5"/>
        <v>123</v>
      </c>
    </row>
    <row r="20" spans="3:10">
      <c r="C20" s="9" t="s">
        <v>553</v>
      </c>
      <c r="D20" s="9" t="s">
        <v>136</v>
      </c>
      <c r="E20" s="9" t="s">
        <v>137</v>
      </c>
      <c r="F20" s="10" t="str">
        <f t="shared" si="3"/>
        <v>Music_Analyze</v>
      </c>
      <c r="G20" s="10">
        <f t="shared" ca="1" si="4"/>
        <v>1</v>
      </c>
      <c r="H20" s="10">
        <f t="shared" ca="1" si="1"/>
        <v>3</v>
      </c>
      <c r="I20" s="10">
        <f t="shared" ca="1" si="2"/>
        <v>1</v>
      </c>
      <c r="J20" s="10" t="str">
        <f t="shared" ca="1" si="5"/>
        <v>131</v>
      </c>
    </row>
    <row r="21" spans="3:10">
      <c r="C21" s="9" t="s">
        <v>553</v>
      </c>
      <c r="D21" s="9" t="s">
        <v>136</v>
      </c>
      <c r="E21" s="9" t="s">
        <v>138</v>
      </c>
      <c r="F21" s="10" t="str">
        <f t="shared" si="3"/>
        <v>Music_Record</v>
      </c>
      <c r="G21" s="10">
        <f t="shared" ca="1" si="4"/>
        <v>1</v>
      </c>
      <c r="H21" s="10">
        <f t="shared" ca="1" si="1"/>
        <v>3</v>
      </c>
      <c r="I21" s="10">
        <f t="shared" ca="1" si="2"/>
        <v>2</v>
      </c>
      <c r="J21" s="10" t="str">
        <f t="shared" ca="1" si="5"/>
        <v>132</v>
      </c>
    </row>
    <row r="22" spans="3:10">
      <c r="C22" s="9" t="s">
        <v>553</v>
      </c>
      <c r="D22" s="9" t="s">
        <v>136</v>
      </c>
      <c r="E22" s="9" t="s">
        <v>139</v>
      </c>
      <c r="F22" s="10" t="str">
        <f t="shared" si="3"/>
        <v>Music_Listen</v>
      </c>
      <c r="G22" s="10">
        <f t="shared" ca="1" si="4"/>
        <v>1</v>
      </c>
      <c r="H22" s="10">
        <f t="shared" ca="1" si="1"/>
        <v>3</v>
      </c>
      <c r="I22" s="10">
        <f t="shared" ca="1" si="2"/>
        <v>3</v>
      </c>
      <c r="J22" s="10" t="str">
        <f t="shared" ca="1" si="5"/>
        <v>133</v>
      </c>
    </row>
    <row r="23" spans="3:10">
      <c r="C23" s="9" t="s">
        <v>553</v>
      </c>
      <c r="D23" s="9" t="s">
        <v>136</v>
      </c>
      <c r="E23" s="9" t="s">
        <v>134</v>
      </c>
      <c r="F23" s="10" t="str">
        <f t="shared" si="3"/>
        <v>Music_Edit</v>
      </c>
      <c r="G23" s="10">
        <f t="shared" ca="1" si="4"/>
        <v>1</v>
      </c>
      <c r="H23" s="10">
        <f t="shared" ca="1" si="1"/>
        <v>3</v>
      </c>
      <c r="I23" s="10">
        <f t="shared" ca="1" si="2"/>
        <v>4</v>
      </c>
      <c r="J23" s="10" t="str">
        <f t="shared" ca="1" si="5"/>
        <v>134</v>
      </c>
    </row>
    <row r="24" spans="3:10">
      <c r="C24" s="9" t="s">
        <v>553</v>
      </c>
      <c r="D24" s="9" t="s">
        <v>140</v>
      </c>
      <c r="E24" s="9" t="s">
        <v>137</v>
      </c>
      <c r="F24" s="10" t="str">
        <f t="shared" si="3"/>
        <v>Movie_Analyze</v>
      </c>
      <c r="G24" s="10">
        <f t="shared" ca="1" si="4"/>
        <v>1</v>
      </c>
      <c r="H24" s="10">
        <f t="shared" ca="1" si="1"/>
        <v>4</v>
      </c>
      <c r="I24" s="10">
        <f t="shared" ca="1" si="2"/>
        <v>1</v>
      </c>
      <c r="J24" s="10" t="str">
        <f t="shared" ca="1" si="5"/>
        <v>141</v>
      </c>
    </row>
    <row r="25" spans="3:10">
      <c r="C25" s="9" t="s">
        <v>553</v>
      </c>
      <c r="D25" s="9" t="s">
        <v>140</v>
      </c>
      <c r="E25" s="9" t="s">
        <v>138</v>
      </c>
      <c r="F25" s="10" t="str">
        <f t="shared" si="3"/>
        <v>Movie_Record</v>
      </c>
      <c r="G25" s="10">
        <f t="shared" ca="1" si="4"/>
        <v>1</v>
      </c>
      <c r="H25" s="10">
        <f t="shared" ca="1" si="1"/>
        <v>4</v>
      </c>
      <c r="I25" s="10">
        <f t="shared" ca="1" si="2"/>
        <v>2</v>
      </c>
      <c r="J25" s="10" t="str">
        <f t="shared" ca="1" si="5"/>
        <v>142</v>
      </c>
    </row>
    <row r="26" spans="3:10">
      <c r="C26" s="9" t="s">
        <v>553</v>
      </c>
      <c r="D26" s="9" t="s">
        <v>140</v>
      </c>
      <c r="E26" s="9" t="s">
        <v>134</v>
      </c>
      <c r="F26" s="10" t="str">
        <f t="shared" si="3"/>
        <v>Movie_Edit</v>
      </c>
      <c r="G26" s="10">
        <f t="shared" ca="1" si="4"/>
        <v>1</v>
      </c>
      <c r="H26" s="10">
        <f t="shared" ca="1" si="1"/>
        <v>4</v>
      </c>
      <c r="I26" s="10">
        <f t="shared" ca="1" si="2"/>
        <v>3</v>
      </c>
      <c r="J26" s="10" t="str">
        <f t="shared" ca="1" si="5"/>
        <v>143</v>
      </c>
    </row>
    <row r="27" spans="3:10">
      <c r="C27" s="9" t="s">
        <v>553</v>
      </c>
      <c r="D27" s="9" t="s">
        <v>140</v>
      </c>
      <c r="E27" s="9" t="s">
        <v>133</v>
      </c>
      <c r="F27" s="10" t="str">
        <f t="shared" si="3"/>
        <v>Movie_View</v>
      </c>
      <c r="G27" s="10">
        <f t="shared" ca="1" si="4"/>
        <v>1</v>
      </c>
      <c r="H27" s="10">
        <f t="shared" ca="1" si="1"/>
        <v>4</v>
      </c>
      <c r="I27" s="10">
        <f t="shared" ca="1" si="2"/>
        <v>4</v>
      </c>
      <c r="J27" s="10" t="str">
        <f t="shared" ca="1" si="5"/>
        <v>144</v>
      </c>
    </row>
    <row r="28" spans="3:10">
      <c r="C28" s="9" t="s">
        <v>553</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553</v>
      </c>
      <c r="D29" s="9" t="s">
        <v>141</v>
      </c>
      <c r="E29" s="9" t="s">
        <v>138</v>
      </c>
      <c r="F29" s="10" t="str">
        <f t="shared" si="3"/>
        <v>Picture_Record</v>
      </c>
      <c r="G29" s="10">
        <f t="shared" ca="1" si="4"/>
        <v>1</v>
      </c>
      <c r="H29" s="10">
        <f t="shared" ca="1" si="1"/>
        <v>5</v>
      </c>
      <c r="I29" s="10">
        <f t="shared" ca="1" si="2"/>
        <v>2</v>
      </c>
      <c r="J29" s="10" t="str">
        <f t="shared" ca="1" si="5"/>
        <v>152</v>
      </c>
    </row>
    <row r="30" spans="3:10">
      <c r="C30" s="9" t="s">
        <v>553</v>
      </c>
      <c r="D30" s="9" t="s">
        <v>141</v>
      </c>
      <c r="E30" s="9" t="s">
        <v>134</v>
      </c>
      <c r="F30" s="10" t="str">
        <f t="shared" si="3"/>
        <v>Picture_Edit</v>
      </c>
      <c r="G30" s="10">
        <f t="shared" ca="1" si="4"/>
        <v>1</v>
      </c>
      <c r="H30" s="10">
        <f t="shared" ca="1" si="1"/>
        <v>5</v>
      </c>
      <c r="I30" s="10">
        <f t="shared" ca="1" si="2"/>
        <v>3</v>
      </c>
      <c r="J30" s="10" t="str">
        <f t="shared" ca="1" si="5"/>
        <v>153</v>
      </c>
    </row>
    <row r="31" spans="3:10">
      <c r="C31" s="9" t="s">
        <v>553</v>
      </c>
      <c r="D31" s="9" t="s">
        <v>141</v>
      </c>
      <c r="E31" s="9" t="s">
        <v>133</v>
      </c>
      <c r="F31" s="10" t="str">
        <f t="shared" si="3"/>
        <v>Picture_View</v>
      </c>
      <c r="G31" s="10">
        <f t="shared" ca="1" si="4"/>
        <v>1</v>
      </c>
      <c r="H31" s="10">
        <f t="shared" ca="1" si="1"/>
        <v>5</v>
      </c>
      <c r="I31" s="10">
        <f t="shared" ca="1" si="2"/>
        <v>4</v>
      </c>
      <c r="J31" s="10" t="str">
        <f t="shared" ca="1" si="5"/>
        <v>154</v>
      </c>
    </row>
    <row r="32" spans="3:10">
      <c r="C32" s="9" t="s">
        <v>553</v>
      </c>
      <c r="D32" s="9" t="s">
        <v>142</v>
      </c>
      <c r="E32" s="9" t="s">
        <v>143</v>
      </c>
      <c r="F32" s="10" t="str">
        <f t="shared" si="3"/>
        <v>Network_Global</v>
      </c>
      <c r="G32" s="10">
        <f t="shared" ca="1" si="4"/>
        <v>1</v>
      </c>
      <c r="H32" s="10">
        <f t="shared" ca="1" si="1"/>
        <v>6</v>
      </c>
      <c r="I32" s="10">
        <f t="shared" ca="1" si="2"/>
        <v>1</v>
      </c>
      <c r="J32" s="10" t="str">
        <f t="shared" ca="1" si="5"/>
        <v>161</v>
      </c>
    </row>
    <row r="33" spans="3:10">
      <c r="C33" s="9" t="s">
        <v>553</v>
      </c>
      <c r="D33" s="9" t="s">
        <v>142</v>
      </c>
      <c r="E33" s="9" t="s">
        <v>144</v>
      </c>
      <c r="F33" s="10" t="str">
        <f t="shared" si="3"/>
        <v>Network_Local</v>
      </c>
      <c r="G33" s="10">
        <f t="shared" ca="1" si="4"/>
        <v>1</v>
      </c>
      <c r="H33" s="10">
        <f t="shared" ca="1" si="1"/>
        <v>6</v>
      </c>
      <c r="I33" s="10">
        <f t="shared" ca="1" si="2"/>
        <v>2</v>
      </c>
      <c r="J33" s="10" t="str">
        <f t="shared" ca="1" si="5"/>
        <v>162</v>
      </c>
    </row>
    <row r="34" spans="3:10">
      <c r="C34" s="9" t="s">
        <v>553</v>
      </c>
      <c r="D34" s="9" t="s">
        <v>145</v>
      </c>
      <c r="E34" s="9" t="s">
        <v>146</v>
      </c>
      <c r="F34" s="10" t="str">
        <f t="shared" si="3"/>
        <v>Utility_System</v>
      </c>
      <c r="G34" s="10">
        <f t="shared" ca="1" si="4"/>
        <v>1</v>
      </c>
      <c r="H34" s="10">
        <f t="shared" ca="1" si="1"/>
        <v>7</v>
      </c>
      <c r="I34" s="10">
        <f t="shared" ca="1" si="2"/>
        <v>1</v>
      </c>
      <c r="J34" s="10" t="str">
        <f t="shared" ca="1" si="5"/>
        <v>171</v>
      </c>
    </row>
    <row r="35" spans="3:10">
      <c r="C35" s="9" t="s">
        <v>553</v>
      </c>
      <c r="D35" s="9" t="s">
        <v>145</v>
      </c>
      <c r="E35" s="9" t="s">
        <v>147</v>
      </c>
      <c r="F35" s="10" t="str">
        <f t="shared" si="3"/>
        <v>Utility_Other</v>
      </c>
      <c r="G35" s="10">
        <f t="shared" ca="1" si="4"/>
        <v>1</v>
      </c>
      <c r="H35" s="10">
        <f t="shared" ca="1" si="1"/>
        <v>7</v>
      </c>
      <c r="I35" s="10">
        <f t="shared" ca="1" si="2"/>
        <v>2</v>
      </c>
      <c r="J35" s="10" t="str">
        <f t="shared" ca="1" si="5"/>
        <v>172</v>
      </c>
    </row>
    <row r="36" spans="3:10">
      <c r="C36" s="9" t="s">
        <v>552</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J190"/>
  <sheetViews>
    <sheetView showGridLines="0"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4" width="10.1640625" style="7" customWidth="1" outlineLevel="1"/>
    <col min="5" max="5" width="19.1640625" style="7" bestFit="1"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68.1640625" style="7" customWidth="1"/>
    <col min="16" max="16" width="10" style="7" customWidth="1"/>
    <col min="17" max="17" width="10.5" style="7" customWidth="1"/>
    <col min="18" max="18" width="26.6640625" style="7" customWidth="1" collapsed="1"/>
    <col min="19" max="19" width="8" style="7" hidden="1" customWidth="1" outlineLevel="1"/>
    <col min="20" max="20" width="53.6640625" style="7" hidden="1" customWidth="1" outlineLevel="1"/>
    <col min="21" max="21" width="25.5" style="7" customWidth="1" collapsed="1"/>
    <col min="22" max="22" width="32.6640625" style="7" hidden="1" customWidth="1" outlineLevel="1"/>
    <col min="23" max="23" width="25.5" style="7" customWidth="1" collapsed="1"/>
    <col min="24" max="24" width="32.6640625" style="7" hidden="1" customWidth="1" outlineLevel="1"/>
    <col min="25" max="25" width="11.6640625" style="7" customWidth="1" collapsed="1"/>
    <col min="26" max="27" width="8" style="7" hidden="1" customWidth="1" outlineLevel="1"/>
    <col min="28" max="28" width="30.6640625" style="7" hidden="1" customWidth="1" outlineLevel="1"/>
    <col min="29" max="29" width="11.83203125" style="7" customWidth="1" collapsed="1"/>
    <col min="30" max="30" width="40.6640625" style="7" hidden="1" customWidth="1" outlineLevel="1"/>
    <col min="31" max="31" width="11.83203125" style="7" customWidth="1"/>
    <col min="32" max="32" width="1.6640625" style="7" customWidth="1"/>
    <col min="33" max="36" width="0" style="7" hidden="1" customWidth="1"/>
    <col min="37" max="16384" width="11.83203125" style="7" hidden="1"/>
  </cols>
  <sheetData>
    <row r="1" spans="1:32" customFormat="1">
      <c r="C1" s="4"/>
      <c r="D1" s="4"/>
      <c r="E1" s="4"/>
      <c r="F1" s="4"/>
    </row>
    <row r="2" spans="1:32" customFormat="1">
      <c r="A2" t="s">
        <v>976</v>
      </c>
      <c r="C2" s="4"/>
      <c r="D2" s="4"/>
      <c r="E2" s="4"/>
      <c r="F2" s="4"/>
    </row>
    <row r="3" spans="1:32" customFormat="1">
      <c r="A3" s="99" t="s">
        <v>977</v>
      </c>
      <c r="C3" s="4"/>
      <c r="D3" s="4"/>
      <c r="E3" s="4"/>
      <c r="F3" s="4"/>
    </row>
    <row r="4" spans="1:32" customFormat="1">
      <c r="A4" s="99" t="s">
        <v>978</v>
      </c>
      <c r="C4" s="4"/>
      <c r="D4" s="4"/>
      <c r="E4" s="4"/>
      <c r="F4" s="4"/>
    </row>
    <row r="5" spans="1:32" customFormat="1">
      <c r="A5" s="99" t="s">
        <v>973</v>
      </c>
      <c r="C5" s="4"/>
      <c r="D5" s="4"/>
      <c r="E5" s="4"/>
      <c r="F5" s="4"/>
    </row>
    <row r="6" spans="1:32" customFormat="1">
      <c r="A6" s="99" t="s">
        <v>1243</v>
      </c>
      <c r="C6" s="4"/>
      <c r="D6" s="4"/>
      <c r="E6" s="4"/>
      <c r="F6" s="4"/>
    </row>
    <row r="7" spans="1:32" customFormat="1">
      <c r="C7" s="4"/>
      <c r="D7" s="4"/>
      <c r="E7" s="4"/>
      <c r="F7" s="4"/>
    </row>
    <row r="8" spans="1:32" ht="22.5">
      <c r="D8" s="5" t="s">
        <v>1194</v>
      </c>
      <c r="E8" s="5"/>
      <c r="F8" s="5" t="s">
        <v>174</v>
      </c>
      <c r="G8" s="5"/>
      <c r="H8" s="79"/>
      <c r="I8" s="5" t="s">
        <v>182</v>
      </c>
      <c r="J8" s="89" t="s">
        <v>578</v>
      </c>
      <c r="K8" s="89" t="s">
        <v>901</v>
      </c>
      <c r="L8" s="5" t="s">
        <v>180</v>
      </c>
      <c r="M8" s="5"/>
      <c r="N8" s="3" t="s">
        <v>181</v>
      </c>
      <c r="O8" s="3" t="s">
        <v>979</v>
      </c>
      <c r="P8" s="29" t="s">
        <v>308</v>
      </c>
      <c r="Q8" s="29" t="s">
        <v>32</v>
      </c>
      <c r="R8" s="11" t="s">
        <v>61</v>
      </c>
      <c r="S8" s="11"/>
      <c r="T8" s="11"/>
      <c r="U8" s="11" t="s">
        <v>568</v>
      </c>
      <c r="V8" s="11"/>
      <c r="W8" s="11" t="s">
        <v>904</v>
      </c>
      <c r="X8" s="11"/>
      <c r="Y8" s="11" t="s">
        <v>62</v>
      </c>
      <c r="Z8" s="11"/>
      <c r="AA8" s="11"/>
      <c r="AB8" s="11"/>
      <c r="AC8" s="11" t="s">
        <v>60</v>
      </c>
      <c r="AD8" s="11"/>
      <c r="AE8" s="11" t="s">
        <v>989</v>
      </c>
      <c r="AF8" s="95" t="s">
        <v>183</v>
      </c>
    </row>
    <row r="9" spans="1:32" s="8" customFormat="1">
      <c r="A9" s="3" t="s">
        <v>179</v>
      </c>
      <c r="B9" s="3" t="s">
        <v>886</v>
      </c>
      <c r="C9" s="3" t="s">
        <v>45</v>
      </c>
      <c r="D9" s="5" t="s">
        <v>899</v>
      </c>
      <c r="E9" s="5" t="s">
        <v>1195</v>
      </c>
      <c r="F9" s="3" t="s">
        <v>172</v>
      </c>
      <c r="G9" s="3" t="s">
        <v>173</v>
      </c>
      <c r="H9" s="80" t="s">
        <v>32</v>
      </c>
      <c r="I9" s="5" t="s">
        <v>984</v>
      </c>
      <c r="J9" s="5" t="s">
        <v>884</v>
      </c>
      <c r="K9" s="5" t="s">
        <v>584</v>
      </c>
      <c r="L9" s="91" t="s">
        <v>986</v>
      </c>
      <c r="M9" s="92" t="s">
        <v>584</v>
      </c>
      <c r="N9" s="5" t="s">
        <v>984</v>
      </c>
      <c r="O9" s="5" t="s">
        <v>985</v>
      </c>
      <c r="P9" s="30" t="s">
        <v>307</v>
      </c>
      <c r="Q9" s="30" t="s">
        <v>307</v>
      </c>
      <c r="R9" s="12" t="s">
        <v>63</v>
      </c>
      <c r="S9" s="19" t="s">
        <v>178</v>
      </c>
      <c r="T9" s="28" t="s">
        <v>571</v>
      </c>
      <c r="U9" s="12" t="s">
        <v>63</v>
      </c>
      <c r="V9" s="31" t="s">
        <v>64</v>
      </c>
      <c r="W9" s="12" t="s">
        <v>63</v>
      </c>
      <c r="X9" s="31" t="s">
        <v>64</v>
      </c>
      <c r="Y9" s="12" t="s">
        <v>63</v>
      </c>
      <c r="Z9" s="19" t="s">
        <v>178</v>
      </c>
      <c r="AA9" s="93" t="s">
        <v>885</v>
      </c>
      <c r="AB9" s="28" t="s">
        <v>64</v>
      </c>
      <c r="AC9" s="12" t="s">
        <v>63</v>
      </c>
      <c r="AD9" s="90" t="s">
        <v>64</v>
      </c>
      <c r="AE9" s="12" t="s">
        <v>63</v>
      </c>
      <c r="AF9" s="96" t="s">
        <v>183</v>
      </c>
    </row>
    <row r="10" spans="1:32" ht="1.5" customHeight="1">
      <c r="A10" s="16"/>
      <c r="B10" s="16"/>
      <c r="C10" s="16"/>
      <c r="D10" s="16"/>
      <c r="E10" s="16"/>
      <c r="F10" s="16"/>
      <c r="G10" s="16"/>
      <c r="H10" s="16"/>
      <c r="I10" s="16"/>
      <c r="J10" s="16"/>
      <c r="K10" s="16"/>
      <c r="L10" s="17"/>
      <c r="M10" s="18"/>
      <c r="N10" s="16"/>
      <c r="O10" s="100"/>
      <c r="P10" s="16"/>
      <c r="Q10" s="16"/>
      <c r="R10" s="17"/>
      <c r="S10" s="16"/>
      <c r="T10" s="17"/>
      <c r="U10" s="17"/>
      <c r="V10" s="18"/>
      <c r="W10" s="17"/>
      <c r="X10" s="18"/>
      <c r="Y10" s="17"/>
      <c r="Z10" s="16"/>
      <c r="AA10" s="94"/>
      <c r="AB10" s="17"/>
      <c r="AC10" s="17"/>
      <c r="AD10" s="16"/>
      <c r="AE10" s="17"/>
      <c r="AF10" s="95" t="s">
        <v>183</v>
      </c>
    </row>
    <row r="11" spans="1:32">
      <c r="A11" s="9" t="s">
        <v>743</v>
      </c>
      <c r="B11" s="9" t="s">
        <v>744</v>
      </c>
      <c r="C11" s="9" t="s">
        <v>204</v>
      </c>
      <c r="D11" s="15" t="s">
        <v>40</v>
      </c>
      <c r="E11" s="26" t="s">
        <v>40</v>
      </c>
      <c r="F11" s="15" t="s">
        <v>156</v>
      </c>
      <c r="G11" s="15" t="s">
        <v>156</v>
      </c>
      <c r="H11" s="9" t="s">
        <v>65</v>
      </c>
      <c r="I11" s="15" t="s">
        <v>878</v>
      </c>
      <c r="J11" s="15" t="s">
        <v>66</v>
      </c>
      <c r="K11" s="15" t="s">
        <v>66</v>
      </c>
      <c r="L11" s="97" t="s">
        <v>66</v>
      </c>
      <c r="M11" s="98" t="s">
        <v>579</v>
      </c>
      <c r="N11" s="15" t="s">
        <v>66</v>
      </c>
      <c r="O11" s="26" t="s">
        <v>981</v>
      </c>
      <c r="P11" s="9" t="str">
        <f t="shared" ref="P11:P42" si="0">IF(
  AND(
    $A11&lt;&gt;"",
    COUNTIF(C:C,$A11)&gt;1
  ),
  "★NG★",
  ""
)</f>
        <v/>
      </c>
      <c r="Q11" s="9" t="str">
        <f t="shared" ref="Q11:Q42" si="1">IF(
  OR(
    $H11="-",
    COUNTIF(カテゴリ,$H11)&gt;0
  ),
  "",
  "★NG★"
)</f>
        <v/>
      </c>
      <c r="R11" s="13" t="str">
        <f ca="1">IF(
  AND($A11&lt;&gt;"",$I11="○"),
  (
    "mkdir """&amp;T11&amp;""" &amp; "
  )&amp;(
    """"&amp;shortcut設定!$F$7&amp;""""&amp;
    " """&amp;T11&amp;"\"&amp;$A11&amp;"（"&amp;$B11&amp;"）.lnk"""&amp;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S11" s="9" t="str">
        <f ca="1">IFERROR(
  VLOOKUP(
    $H11,
    shortcut設定!$F:$J,
    MATCH(
      "ProgramsIndex",
      shortcut設定!$F$12:$J$12,
      0
    ),
    FALSE
  ),
  ""
)</f>
        <v>113</v>
      </c>
      <c r="T11" s="13" t="str">
        <f ca="1">IF(
  AND($A11&lt;&gt;"",$I11="○"),
  shortcut設定!$F$4&amp;"\"&amp;S11&amp;"_"&amp;H11,
  ""
)</f>
        <v>%USERPROFILE%\AppData\Roaming\Microsoft\Windows\Start Menu\Programs\113_Common_Edit</v>
      </c>
      <c r="U11" s="13" t="str">
        <f>IF(
  AND($A11&lt;&gt;"",$J11&lt;&gt;"-",$J11&lt;&gt;""),
  (
    "mkdir """&amp;shortcut設定!$F$4&amp;"\"&amp;shortcut設定!$F$8&amp;""" &amp; "
  )&amp;(
    """"&amp;shortcut設定!$F$7&amp;""""&amp;
    " """&amp;$V11&amp;""""&amp;
    " """&amp;$C11&amp;""""&amp;
    IF($D11="-"," """""," """&amp;$D11&amp;"""")&amp;
    IF($E11="-"," """""," """&amp;$E11&amp;"""")
  ),
  ""
)</f>
        <v/>
      </c>
      <c r="V11" s="14" t="str">
        <f>IF(
  AND($A11&lt;&gt;"",$J11&lt;&gt;"-",$J11&lt;&gt;""),
  shortcut設定!$F$4&amp;"\"&amp;shortcut設定!$F$8&amp;"\"&amp;$J11&amp;"（"&amp;$B11&amp;"）.lnk",
  ""
)</f>
        <v/>
      </c>
      <c r="W11" s="13" t="str">
        <f>IF(
  AND($A11&lt;&gt;"",$K11&lt;&gt;"-",$K11&lt;&gt;""),
  (
    "mkdir """&amp;shortcut設定!$F$4&amp;"\"&amp;shortcut設定!$F$9&amp;""" &amp; "
  )&amp;(
    """"&amp;shortcut設定!$F$7&amp;""""&amp;
    " """&amp;$X11&amp;""""&amp;
    " """&amp;$C11&amp;""""&amp;
    IF($D11="-"," """""," """&amp;$D11&amp;"""")&amp;
    IF($E11="-"," """""," """&amp;$E11&amp;"""")&amp;
    IF($K11="-"," """""," """&amp;$K11&amp;"""")
  ),
  ""
)</f>
        <v/>
      </c>
      <c r="X11" s="14" t="str">
        <f>IF(
  AND($A11&lt;&gt;"",$K11&lt;&gt;"-",$K11&lt;&gt;""),
  shortcut設定!$F$4&amp;"\"&amp;shortcut設定!$F$9&amp;"\"&amp;$A11&amp;"（"&amp;$B11&amp;"）.lnk",
  ""
)</f>
        <v/>
      </c>
      <c r="Y11" s="13" t="str">
        <f>IF(
  AND($A11&lt;&gt;"",$L11&lt;&gt;"-",$L11&lt;&gt;""),
  (
    """"&amp;shortcut設定!$F$7&amp;""""&amp;
    " """&amp;$AB11&amp;""""&amp;
    " """&amp;$C11&amp;""""&amp;
    IF($D11="-"," """""," """&amp;$D11&amp;"""")&amp;
    IF($E11="-"," """""," """&amp;$E11&amp;"""")
  ),
  ""
)</f>
        <v/>
      </c>
      <c r="Z11" s="9" t="str">
        <f ca="1">IFERROR(
  VLOOKUP(
    $H11,
    shortcut設定!$F:$J,
    MATCH(
      "ProgramsIndex",
      shortcut設定!$F$12:$J$12,
      0
    ),
    FALSE
  ),
  ""
)</f>
        <v>113</v>
      </c>
      <c r="AA11" s="20" t="str">
        <f t="shared" ref="AA11:AA74" si="2">IF(AND($M11&lt;&gt;"",$M11&lt;&gt;"-")," (&amp;"&amp;$M11&amp;")","")</f>
        <v/>
      </c>
      <c r="AB11" s="13" t="str">
        <f>IF(
  AND($A11&lt;&gt;"",$L11="○"),
  shortcut設定!$F$5&amp;"\"&amp;Z11&amp;"_"&amp;A11&amp;"（"&amp;B11&amp;"）"&amp;AA11&amp;".lnk",
  ""
)</f>
        <v/>
      </c>
      <c r="AC11" s="13" t="str">
        <f>IF(
  AND($A11&lt;&gt;"",$N11="○"),
  (
    """"&amp;shortcut設定!$F$7&amp;""""&amp;
    " """&amp;$AD11&amp;""""&amp;
    " """&amp;$C11&amp;""""&amp;
    IF($D11="-"," """""," """&amp;$D11&amp;"""")&amp;
    IF($E11="-"," """""," """&amp;$E11&amp;"""")
  ),
  ""
)</f>
        <v/>
      </c>
      <c r="AD11" s="9" t="str">
        <f>IF(
  AND($A11&lt;&gt;"",$N11="○"),
  shortcut設定!$F$6&amp;"\"&amp;A11&amp;"（"&amp;B11&amp;"）.lnk",
  ""
)</f>
        <v/>
      </c>
      <c r="AE11" s="13" t="str">
        <f>IF(
  AND($A11&lt;&gt;"",$O11&lt;&gt;"-",$O11&lt;&gt;""),
  (
    """"&amp;shortcut設定!$F$7&amp;""""&amp;
    " """&amp;$O11&amp;".lnk"""&amp;
    " """&amp;$C11&amp;""""&amp;
    IF($D11="-"," """""," """&amp;$D11&amp;"""")&amp;
    IF($E11="-"," """""," """&amp;$E11&amp;"""")
  ),
  ""
)</f>
        <v/>
      </c>
      <c r="AF11" s="95" t="s">
        <v>183</v>
      </c>
    </row>
    <row r="12" spans="1:32">
      <c r="A12" s="9" t="s">
        <v>585</v>
      </c>
      <c r="B12" s="9" t="s">
        <v>745</v>
      </c>
      <c r="C12" s="9" t="s">
        <v>205</v>
      </c>
      <c r="D12" s="15" t="s">
        <v>40</v>
      </c>
      <c r="E12" s="26" t="s">
        <v>40</v>
      </c>
      <c r="F12" s="15" t="s">
        <v>175</v>
      </c>
      <c r="G12" s="15" t="s">
        <v>156</v>
      </c>
      <c r="H12" s="9" t="s">
        <v>67</v>
      </c>
      <c r="I12" s="15" t="s">
        <v>878</v>
      </c>
      <c r="J12" s="15" t="s">
        <v>66</v>
      </c>
      <c r="K12" s="15" t="s">
        <v>66</v>
      </c>
      <c r="L12" s="97" t="s">
        <v>66</v>
      </c>
      <c r="M12" s="98" t="s">
        <v>579</v>
      </c>
      <c r="N12" s="15" t="s">
        <v>66</v>
      </c>
      <c r="O12" s="26" t="s">
        <v>981</v>
      </c>
      <c r="P12" s="9" t="str">
        <f t="shared" si="0"/>
        <v/>
      </c>
      <c r="Q12" s="9" t="str">
        <f t="shared" si="1"/>
        <v/>
      </c>
      <c r="R12" s="13" t="str">
        <f ca="1">IF(
  AND($A12&lt;&gt;"",$I12="○"),
  (
    "mkdir """&amp;T12&amp;""" &amp; "
  )&amp;(
    """"&amp;shortcut設定!$F$7&amp;""""&amp;
    " """&amp;T12&amp;"\"&amp;$A12&amp;"（"&amp;$B12&amp;"）.lnk"""&amp;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S12" s="9" t="str">
        <f ca="1">IFERROR(
  VLOOKUP(
    $H12,
    shortcut設定!$F:$J,
    MATCH(
      "ProgramsIndex",
      shortcut設定!$F$12:$J$12,
      0
    ),
    FALSE
  ),
  ""
)</f>
        <v>122</v>
      </c>
      <c r="T12" s="13" t="str">
        <f ca="1">IF(
  AND($A12&lt;&gt;"",$I12="○"),
  shortcut設定!$F$4&amp;"\"&amp;S12&amp;"_"&amp;H12,
  ""
)</f>
        <v>%USERPROFILE%\AppData\Roaming\Microsoft\Windows\Start Menu\Programs\122_Doc_View</v>
      </c>
      <c r="U12" s="13" t="str">
        <f>IF(
  AND($A12&lt;&gt;"",$J12&lt;&gt;"-",$J12&lt;&gt;""),
  (
    "mkdir """&amp;shortcut設定!$F$4&amp;"\"&amp;shortcut設定!$F$8&amp;""" &amp; "
  )&amp;(
    """"&amp;shortcut設定!$F$7&amp;""""&amp;
    " """&amp;$V12&amp;""""&amp;
    " """&amp;$C12&amp;""""&amp;
    IF($D12="-"," """""," """&amp;$D12&amp;"""")&amp;
    IF($E12="-"," """""," """&amp;$E12&amp;"""")
  ),
  ""
)</f>
        <v/>
      </c>
      <c r="V12" s="14" t="str">
        <f>IF(
  AND($A12&lt;&gt;"",$J12&lt;&gt;"-",$J12&lt;&gt;""),
  shortcut設定!$F$4&amp;"\"&amp;shortcut設定!$F$8&amp;"\"&amp;$J12&amp;"（"&amp;$B12&amp;"）.lnk",
  ""
)</f>
        <v/>
      </c>
      <c r="W12" s="13" t="str">
        <f>IF(
  AND($A12&lt;&gt;"",$K12&lt;&gt;"-",$K12&lt;&gt;""),
  (
    "mkdir """&amp;shortcut設定!$F$4&amp;"\"&amp;shortcut設定!$F$9&amp;""" &amp; "
  )&amp;(
    """"&amp;shortcut設定!$F$7&amp;""""&amp;
    " """&amp;$X12&amp;""""&amp;
    " """&amp;$C12&amp;""""&amp;
    IF($D12="-"," """""," """&amp;$D12&amp;"""")&amp;
    IF($E12="-"," """""," """&amp;$E12&amp;"""")&amp;
    IF($K12="-"," """""," """&amp;$K12&amp;"""")
  ),
  ""
)</f>
        <v/>
      </c>
      <c r="X12" s="14" t="str">
        <f>IF(
  AND($A12&lt;&gt;"",$K12&lt;&gt;"-",$K12&lt;&gt;""),
  shortcut設定!$F$4&amp;"\"&amp;shortcut設定!$F$9&amp;"\"&amp;$A12&amp;"（"&amp;$B12&amp;"）.lnk",
  ""
)</f>
        <v/>
      </c>
      <c r="Y12" s="13" t="str">
        <f>IF(
  AND($A12&lt;&gt;"",$L12&lt;&gt;"-",$L12&lt;&gt;""),
  (
    """"&amp;shortcut設定!$F$7&amp;""""&amp;
    " """&amp;$AB12&amp;""""&amp;
    " """&amp;$C12&amp;""""&amp;
    IF($D12="-"," """""," """&amp;$D12&amp;"""")&amp;
    IF($E12="-"," """""," """&amp;$E12&amp;"""")
  ),
  ""
)</f>
        <v/>
      </c>
      <c r="Z12" s="9" t="str">
        <f ca="1">IFERROR(
  VLOOKUP(
    $H12,
    shortcut設定!$F:$J,
    MATCH(
      "ProgramsIndex",
      shortcut設定!$F$12:$J$12,
      0
    ),
    FALSE
  ),
  ""
)</f>
        <v>122</v>
      </c>
      <c r="AA12" s="20" t="str">
        <f t="shared" si="2"/>
        <v/>
      </c>
      <c r="AB12" s="13" t="str">
        <f>IF(
  AND($A12&lt;&gt;"",$L12="○"),
  shortcut設定!$F$5&amp;"\"&amp;Z12&amp;"_"&amp;A12&amp;"（"&amp;B12&amp;"）"&amp;AA12&amp;".lnk",
  ""
)</f>
        <v/>
      </c>
      <c r="AC12" s="13" t="str">
        <f>IF(
  AND($A12&lt;&gt;"",$N12="○"),
  (
    """"&amp;shortcut設定!$F$7&amp;""""&amp;
    " """&amp;$AD12&amp;""""&amp;
    " """&amp;$C12&amp;""""&amp;
    IF($D12="-"," """""," """&amp;$D12&amp;"""")&amp;
    IF($E12="-"," """""," """&amp;$E12&amp;"""")
  ),
  ""
)</f>
        <v/>
      </c>
      <c r="AD12" s="9" t="str">
        <f>IF(
  AND($A12&lt;&gt;"",$N12="○"),
  shortcut設定!$F$6&amp;"\"&amp;A12&amp;"（"&amp;B12&amp;"）.lnk",
  ""
)</f>
        <v/>
      </c>
      <c r="AE12" s="13" t="str">
        <f>IF(
  AND($A12&lt;&gt;"",$O12&lt;&gt;"-",$O12&lt;&gt;""),
  (
    """"&amp;shortcut設定!$F$7&amp;""""&amp;
    " """&amp;$O12&amp;".lnk"""&amp;
    " """&amp;$C12&amp;""""&amp;
    IF($D12="-"," """""," """&amp;$D12&amp;"""")&amp;
    IF($E12="-"," """""," """&amp;$E12&amp;"""")
  ),
  ""
)</f>
        <v/>
      </c>
      <c r="AF12" s="95" t="s">
        <v>183</v>
      </c>
    </row>
    <row r="13" spans="1:32">
      <c r="A13" s="9" t="s">
        <v>586</v>
      </c>
      <c r="B13" s="9" t="s">
        <v>746</v>
      </c>
      <c r="C13" s="9" t="s">
        <v>206</v>
      </c>
      <c r="D13" s="15" t="s">
        <v>40</v>
      </c>
      <c r="E13" s="26" t="s">
        <v>40</v>
      </c>
      <c r="F13" s="15" t="s">
        <v>175</v>
      </c>
      <c r="G13" s="15" t="s">
        <v>156</v>
      </c>
      <c r="H13" s="9" t="s">
        <v>68</v>
      </c>
      <c r="I13" s="15" t="s">
        <v>878</v>
      </c>
      <c r="J13" s="15" t="s">
        <v>66</v>
      </c>
      <c r="K13" s="15" t="s">
        <v>66</v>
      </c>
      <c r="L13" s="97" t="s">
        <v>66</v>
      </c>
      <c r="M13" s="98" t="s">
        <v>579</v>
      </c>
      <c r="N13" s="15" t="s">
        <v>66</v>
      </c>
      <c r="O13" s="26" t="s">
        <v>981</v>
      </c>
      <c r="P13" s="9" t="str">
        <f t="shared" si="0"/>
        <v/>
      </c>
      <c r="Q13" s="9" t="str">
        <f t="shared" si="1"/>
        <v/>
      </c>
      <c r="R13" s="13" t="str">
        <f ca="1">IF(
  AND($A13&lt;&gt;"",$I13="○"),
  (
    "mkdir """&amp;T13&amp;""" &amp; "
  )&amp;(
    """"&amp;shortcut設定!$F$7&amp;""""&amp;
    " """&amp;T13&amp;"\"&amp;$A13&amp;"（"&amp;$B13&amp;"）.lnk"""&amp;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S13" s="9" t="str">
        <f ca="1">IFERROR(
  VLOOKUP(
    $H13,
    shortcut設定!$F:$J,
    MATCH(
      "ProgramsIndex",
      shortcut設定!$F$12:$J$12,
      0
    ),
    FALSE
  ),
  ""
)</f>
        <v>142</v>
      </c>
      <c r="T13" s="13" t="str">
        <f ca="1">IF(
  AND($A13&lt;&gt;"",$I13="○"),
  shortcut設定!$F$4&amp;"\"&amp;S13&amp;"_"&amp;H13,
  ""
)</f>
        <v>%USERPROFILE%\AppData\Roaming\Microsoft\Windows\Start Menu\Programs\142_Movie_Record</v>
      </c>
      <c r="U13" s="13" t="str">
        <f>IF(
  AND($A13&lt;&gt;"",$J13&lt;&gt;"-",$J13&lt;&gt;""),
  (
    "mkdir """&amp;shortcut設定!$F$4&amp;"\"&amp;shortcut設定!$F$8&amp;""" &amp; "
  )&amp;(
    """"&amp;shortcut設定!$F$7&amp;""""&amp;
    " """&amp;$V13&amp;""""&amp;
    " """&amp;$C13&amp;""""&amp;
    IF($D13="-"," """""," """&amp;$D13&amp;"""")&amp;
    IF($E13="-"," """""," """&amp;$E13&amp;"""")
  ),
  ""
)</f>
        <v/>
      </c>
      <c r="V13" s="14" t="str">
        <f>IF(
  AND($A13&lt;&gt;"",$J13&lt;&gt;"-",$J13&lt;&gt;""),
  shortcut設定!$F$4&amp;"\"&amp;shortcut設定!$F$8&amp;"\"&amp;$J13&amp;"（"&amp;$B13&amp;"）.lnk",
  ""
)</f>
        <v/>
      </c>
      <c r="W13" s="13" t="str">
        <f>IF(
  AND($A13&lt;&gt;"",$K13&lt;&gt;"-",$K13&lt;&gt;""),
  (
    "mkdir """&amp;shortcut設定!$F$4&amp;"\"&amp;shortcut設定!$F$9&amp;""" &amp; "
  )&amp;(
    """"&amp;shortcut設定!$F$7&amp;""""&amp;
    " """&amp;$X13&amp;""""&amp;
    " """&amp;$C13&amp;""""&amp;
    IF($D13="-"," """""," """&amp;$D13&amp;"""")&amp;
    IF($E13="-"," """""," """&amp;$E13&amp;"""")&amp;
    IF($K13="-"," """""," """&amp;$K13&amp;"""")
  ),
  ""
)</f>
        <v/>
      </c>
      <c r="X13" s="14" t="str">
        <f>IF(
  AND($A13&lt;&gt;"",$K13&lt;&gt;"-",$K13&lt;&gt;""),
  shortcut設定!$F$4&amp;"\"&amp;shortcut設定!$F$9&amp;"\"&amp;$A13&amp;"（"&amp;$B13&amp;"）.lnk",
  ""
)</f>
        <v/>
      </c>
      <c r="Y13" s="13" t="str">
        <f>IF(
  AND($A13&lt;&gt;"",$L13&lt;&gt;"-",$L13&lt;&gt;""),
  (
    """"&amp;shortcut設定!$F$7&amp;""""&amp;
    " """&amp;$AB13&amp;""""&amp;
    " """&amp;$C13&amp;""""&amp;
    IF($D13="-"," """""," """&amp;$D13&amp;"""")&amp;
    IF($E13="-"," """""," """&amp;$E13&amp;"""")
  ),
  ""
)</f>
        <v/>
      </c>
      <c r="Z13" s="9" t="str">
        <f ca="1">IFERROR(
  VLOOKUP(
    $H13,
    shortcut設定!$F:$J,
    MATCH(
      "ProgramsIndex",
      shortcut設定!$F$12:$J$12,
      0
    ),
    FALSE
  ),
  ""
)</f>
        <v>142</v>
      </c>
      <c r="AA13" s="20" t="str">
        <f t="shared" si="2"/>
        <v/>
      </c>
      <c r="AB13" s="13" t="str">
        <f>IF(
  AND($A13&lt;&gt;"",$L13="○"),
  shortcut設定!$F$5&amp;"\"&amp;Z13&amp;"_"&amp;A13&amp;"（"&amp;B13&amp;"）"&amp;AA13&amp;".lnk",
  ""
)</f>
        <v/>
      </c>
      <c r="AC13" s="13" t="str">
        <f>IF(
  AND($A13&lt;&gt;"",$N13="○"),
  (
    """"&amp;shortcut設定!$F$7&amp;""""&amp;
    " """&amp;$AD13&amp;""""&amp;
    " """&amp;$C13&amp;""""&amp;
    IF($D13="-"," """""," """&amp;$D13&amp;"""")&amp;
    IF($E13="-"," """""," """&amp;$E13&amp;"""")
  ),
  ""
)</f>
        <v/>
      </c>
      <c r="AD13" s="9" t="str">
        <f>IF(
  AND($A13&lt;&gt;"",$N13="○"),
  shortcut設定!$F$6&amp;"\"&amp;A13&amp;"（"&amp;B13&amp;"）.lnk",
  ""
)</f>
        <v/>
      </c>
      <c r="AE13" s="13" t="str">
        <f>IF(
  AND($A13&lt;&gt;"",$O13&lt;&gt;"-",$O13&lt;&gt;""),
  (
    """"&amp;shortcut設定!$F$7&amp;""""&amp;
    " """&amp;$O13&amp;".lnk"""&amp;
    " """&amp;$C13&amp;""""&amp;
    IF($D13="-"," """""," """&amp;$D13&amp;"""")&amp;
    IF($E13="-"," """""," """&amp;$E13&amp;"""")
  ),
  ""
)</f>
        <v/>
      </c>
      <c r="AF13" s="95" t="s">
        <v>183</v>
      </c>
    </row>
    <row r="14" spans="1:32">
      <c r="A14" s="9" t="s">
        <v>587</v>
      </c>
      <c r="B14" s="9" t="s">
        <v>747</v>
      </c>
      <c r="C14" s="9" t="s">
        <v>207</v>
      </c>
      <c r="D14" s="15" t="s">
        <v>40</v>
      </c>
      <c r="E14" s="26" t="s">
        <v>40</v>
      </c>
      <c r="F14" s="15" t="s">
        <v>175</v>
      </c>
      <c r="G14" s="15" t="s">
        <v>156</v>
      </c>
      <c r="H14" s="9" t="s">
        <v>68</v>
      </c>
      <c r="I14" s="15" t="s">
        <v>878</v>
      </c>
      <c r="J14" s="15" t="s">
        <v>66</v>
      </c>
      <c r="K14" s="15" t="s">
        <v>66</v>
      </c>
      <c r="L14" s="97" t="s">
        <v>66</v>
      </c>
      <c r="M14" s="98" t="s">
        <v>579</v>
      </c>
      <c r="N14" s="15" t="s">
        <v>66</v>
      </c>
      <c r="O14" s="26" t="s">
        <v>981</v>
      </c>
      <c r="P14" s="9" t="str">
        <f t="shared" si="0"/>
        <v/>
      </c>
      <c r="Q14" s="9" t="str">
        <f t="shared" si="1"/>
        <v/>
      </c>
      <c r="R14" s="13" t="str">
        <f ca="1">IF(
  AND($A14&lt;&gt;"",$I14="○"),
  (
    "mkdir """&amp;T14&amp;""" &amp; "
  )&amp;(
    """"&amp;shortcut設定!$F$7&amp;""""&amp;
    " """&amp;T14&amp;"\"&amp;$A14&amp;"（"&amp;$B14&amp;"）.lnk"""&amp;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S14" s="9" t="str">
        <f ca="1">IFERROR(
  VLOOKUP(
    $H14,
    shortcut設定!$F:$J,
    MATCH(
      "ProgramsIndex",
      shortcut設定!$F$12:$J$12,
      0
    ),
    FALSE
  ),
  ""
)</f>
        <v>142</v>
      </c>
      <c r="T14" s="13" t="str">
        <f ca="1">IF(
  AND($A14&lt;&gt;"",$I14="○"),
  shortcut設定!$F$4&amp;"\"&amp;S14&amp;"_"&amp;H14,
  ""
)</f>
        <v>%USERPROFILE%\AppData\Roaming\Microsoft\Windows\Start Menu\Programs\142_Movie_Record</v>
      </c>
      <c r="U14" s="13" t="str">
        <f>IF(
  AND($A14&lt;&gt;"",$J14&lt;&gt;"-",$J14&lt;&gt;""),
  (
    "mkdir """&amp;shortcut設定!$F$4&amp;"\"&amp;shortcut設定!$F$8&amp;""" &amp; "
  )&amp;(
    """"&amp;shortcut設定!$F$7&amp;""""&amp;
    " """&amp;$V14&amp;""""&amp;
    " """&amp;$C14&amp;""""&amp;
    IF($D14="-"," """""," """&amp;$D14&amp;"""")&amp;
    IF($E14="-"," """""," """&amp;$E14&amp;"""")
  ),
  ""
)</f>
        <v/>
      </c>
      <c r="V14" s="14" t="str">
        <f>IF(
  AND($A14&lt;&gt;"",$J14&lt;&gt;"-",$J14&lt;&gt;""),
  shortcut設定!$F$4&amp;"\"&amp;shortcut設定!$F$8&amp;"\"&amp;$J14&amp;"（"&amp;$B14&amp;"）.lnk",
  ""
)</f>
        <v/>
      </c>
      <c r="W14" s="13" t="str">
        <f>IF(
  AND($A14&lt;&gt;"",$K14&lt;&gt;"-",$K14&lt;&gt;""),
  (
    "mkdir """&amp;shortcut設定!$F$4&amp;"\"&amp;shortcut設定!$F$9&amp;""" &amp; "
  )&amp;(
    """"&amp;shortcut設定!$F$7&amp;""""&amp;
    " """&amp;$X14&amp;""""&amp;
    " """&amp;$C14&amp;""""&amp;
    IF($D14="-"," """""," """&amp;$D14&amp;"""")&amp;
    IF($E14="-"," """""," """&amp;$E14&amp;"""")&amp;
    IF($K14="-"," """""," """&amp;$K14&amp;"""")
  ),
  ""
)</f>
        <v/>
      </c>
      <c r="X14" s="14" t="str">
        <f>IF(
  AND($A14&lt;&gt;"",$K14&lt;&gt;"-",$K14&lt;&gt;""),
  shortcut設定!$F$4&amp;"\"&amp;shortcut設定!$F$9&amp;"\"&amp;$A14&amp;"（"&amp;$B14&amp;"）.lnk",
  ""
)</f>
        <v/>
      </c>
      <c r="Y14" s="13" t="str">
        <f>IF(
  AND($A14&lt;&gt;"",$L14&lt;&gt;"-",$L14&lt;&gt;""),
  (
    """"&amp;shortcut設定!$F$7&amp;""""&amp;
    " """&amp;$AB14&amp;""""&amp;
    " """&amp;$C14&amp;""""&amp;
    IF($D14="-"," """""," """&amp;$D14&amp;"""")&amp;
    IF($E14="-"," """""," """&amp;$E14&amp;"""")
  ),
  ""
)</f>
        <v/>
      </c>
      <c r="Z14" s="9" t="str">
        <f ca="1">IFERROR(
  VLOOKUP(
    $H14,
    shortcut設定!$F:$J,
    MATCH(
      "ProgramsIndex",
      shortcut設定!$F$12:$J$12,
      0
    ),
    FALSE
  ),
  ""
)</f>
        <v>142</v>
      </c>
      <c r="AA14" s="20" t="str">
        <f t="shared" si="2"/>
        <v/>
      </c>
      <c r="AB14" s="13" t="str">
        <f>IF(
  AND($A14&lt;&gt;"",$L14="○"),
  shortcut設定!$F$5&amp;"\"&amp;Z14&amp;"_"&amp;A14&amp;"（"&amp;B14&amp;"）"&amp;AA14&amp;".lnk",
  ""
)</f>
        <v/>
      </c>
      <c r="AC14" s="13" t="str">
        <f>IF(
  AND($A14&lt;&gt;"",$N14="○"),
  (
    """"&amp;shortcut設定!$F$7&amp;""""&amp;
    " """&amp;$AD14&amp;""""&amp;
    " """&amp;$C14&amp;""""&amp;
    IF($D14="-"," """""," """&amp;$D14&amp;"""")&amp;
    IF($E14="-"," """""," """&amp;$E14&amp;"""")
  ),
  ""
)</f>
        <v/>
      </c>
      <c r="AD14" s="9" t="str">
        <f>IF(
  AND($A14&lt;&gt;"",$N14="○"),
  shortcut設定!$F$6&amp;"\"&amp;A14&amp;"（"&amp;B14&amp;"）.lnk",
  ""
)</f>
        <v/>
      </c>
      <c r="AE14" s="13" t="str">
        <f>IF(
  AND($A14&lt;&gt;"",$O14&lt;&gt;"-",$O14&lt;&gt;""),
  (
    """"&amp;shortcut設定!$F$7&amp;""""&amp;
    " """&amp;$O14&amp;".lnk"""&amp;
    " """&amp;$C14&amp;""""&amp;
    IF($D14="-"," """""," """&amp;$D14&amp;"""")&amp;
    IF($E14="-"," """""," """&amp;$E14&amp;"""")
  ),
  ""
)</f>
        <v/>
      </c>
      <c r="AF14" s="95" t="s">
        <v>183</v>
      </c>
    </row>
    <row r="15" spans="1:32">
      <c r="A15" s="9" t="s">
        <v>588</v>
      </c>
      <c r="B15" s="9" t="s">
        <v>748</v>
      </c>
      <c r="C15" s="9" t="s">
        <v>208</v>
      </c>
      <c r="D15" s="15" t="s">
        <v>40</v>
      </c>
      <c r="E15" s="26" t="s">
        <v>40</v>
      </c>
      <c r="F15" s="15" t="s">
        <v>156</v>
      </c>
      <c r="G15" s="15" t="s">
        <v>156</v>
      </c>
      <c r="H15" s="9" t="s">
        <v>69</v>
      </c>
      <c r="I15" s="15" t="s">
        <v>878</v>
      </c>
      <c r="J15" s="15" t="s">
        <v>66</v>
      </c>
      <c r="K15" s="15" t="s">
        <v>66</v>
      </c>
      <c r="L15" s="97" t="s">
        <v>66</v>
      </c>
      <c r="M15" s="98" t="s">
        <v>579</v>
      </c>
      <c r="N15" s="15" t="s">
        <v>66</v>
      </c>
      <c r="O15" s="26" t="s">
        <v>981</v>
      </c>
      <c r="P15" s="9" t="str">
        <f t="shared" si="0"/>
        <v/>
      </c>
      <c r="Q15" s="9" t="str">
        <f t="shared" si="1"/>
        <v/>
      </c>
      <c r="R15" s="13" t="str">
        <f ca="1">IF(
  AND($A15&lt;&gt;"",$I15="○"),
  (
    "mkdir """&amp;T15&amp;""" &amp; "
  )&amp;(
    """"&amp;shortcut設定!$F$7&amp;""""&amp;
    " """&amp;T15&amp;"\"&amp;$A15&amp;"（"&amp;$B15&amp;"）.lnk"""&amp;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S15" s="9" t="str">
        <f ca="1">IFERROR(
  VLOOKUP(
    $H15,
    shortcut設定!$F:$J,
    MATCH(
      "ProgramsIndex",
      shortcut設定!$F$12:$J$12,
      0
    ),
    FALSE
  ),
  ""
)</f>
        <v>121</v>
      </c>
      <c r="T15" s="13" t="str">
        <f ca="1">IF(
  AND($A15&lt;&gt;"",$I15="○"),
  shortcut設定!$F$4&amp;"\"&amp;S15&amp;"_"&amp;H15,
  ""
)</f>
        <v>%USERPROFILE%\AppData\Roaming\Microsoft\Windows\Start Menu\Programs\121_Doc_Analyze</v>
      </c>
      <c r="U15" s="13" t="str">
        <f>IF(
  AND($A15&lt;&gt;"",$J15&lt;&gt;"-",$J15&lt;&gt;""),
  (
    "mkdir """&amp;shortcut設定!$F$4&amp;"\"&amp;shortcut設定!$F$8&amp;""" &amp; "
  )&amp;(
    """"&amp;shortcut設定!$F$7&amp;""""&amp;
    " """&amp;$V15&amp;""""&amp;
    " """&amp;$C15&amp;""""&amp;
    IF($D15="-"," """""," """&amp;$D15&amp;"""")&amp;
    IF($E15="-"," """""," """&amp;$E15&amp;"""")
  ),
  ""
)</f>
        <v/>
      </c>
      <c r="V15" s="14" t="str">
        <f>IF(
  AND($A15&lt;&gt;"",$J15&lt;&gt;"-",$J15&lt;&gt;""),
  shortcut設定!$F$4&amp;"\"&amp;shortcut設定!$F$8&amp;"\"&amp;$J15&amp;"（"&amp;$B15&amp;"）.lnk",
  ""
)</f>
        <v/>
      </c>
      <c r="W15" s="13" t="str">
        <f>IF(
  AND($A15&lt;&gt;"",$K15&lt;&gt;"-",$K15&lt;&gt;""),
  (
    "mkdir """&amp;shortcut設定!$F$4&amp;"\"&amp;shortcut設定!$F$9&amp;""" &amp; "
  )&amp;(
    """"&amp;shortcut設定!$F$7&amp;""""&amp;
    " """&amp;$X15&amp;""""&amp;
    " """&amp;$C15&amp;""""&amp;
    IF($D15="-"," """""," """&amp;$D15&amp;"""")&amp;
    IF($E15="-"," """""," """&amp;$E15&amp;"""")&amp;
    IF($K15="-"," """""," """&amp;$K15&amp;"""")
  ),
  ""
)</f>
        <v/>
      </c>
      <c r="X15" s="14" t="str">
        <f>IF(
  AND($A15&lt;&gt;"",$K15&lt;&gt;"-",$K15&lt;&gt;""),
  shortcut設定!$F$4&amp;"\"&amp;shortcut設定!$F$9&amp;"\"&amp;$A15&amp;"（"&amp;$B15&amp;"）.lnk",
  ""
)</f>
        <v/>
      </c>
      <c r="Y15" s="13" t="str">
        <f>IF(
  AND($A15&lt;&gt;"",$L15&lt;&gt;"-",$L15&lt;&gt;""),
  (
    """"&amp;shortcut設定!$F$7&amp;""""&amp;
    " """&amp;$AB15&amp;""""&amp;
    " """&amp;$C15&amp;""""&amp;
    IF($D15="-"," """""," """&amp;$D15&amp;"""")&amp;
    IF($E15="-"," """""," """&amp;$E15&amp;"""")
  ),
  ""
)</f>
        <v/>
      </c>
      <c r="Z15" s="9" t="str">
        <f ca="1">IFERROR(
  VLOOKUP(
    $H15,
    shortcut設定!$F:$J,
    MATCH(
      "ProgramsIndex",
      shortcut設定!$F$12:$J$12,
      0
    ),
    FALSE
  ),
  ""
)</f>
        <v>121</v>
      </c>
      <c r="AA15" s="20" t="str">
        <f t="shared" si="2"/>
        <v/>
      </c>
      <c r="AB15" s="13" t="str">
        <f>IF(
  AND($A15&lt;&gt;"",$L15="○"),
  shortcut設定!$F$5&amp;"\"&amp;Z15&amp;"_"&amp;A15&amp;"（"&amp;B15&amp;"）"&amp;AA15&amp;".lnk",
  ""
)</f>
        <v/>
      </c>
      <c r="AC15" s="13" t="str">
        <f>IF(
  AND($A15&lt;&gt;"",$N15="○"),
  (
    """"&amp;shortcut設定!$F$7&amp;""""&amp;
    " """&amp;$AD15&amp;""""&amp;
    " """&amp;$C15&amp;""""&amp;
    IF($D15="-"," """""," """&amp;$D15&amp;"""")&amp;
    IF($E15="-"," """""," """&amp;$E15&amp;"""")
  ),
  ""
)</f>
        <v/>
      </c>
      <c r="AD15" s="9" t="str">
        <f>IF(
  AND($A15&lt;&gt;"",$N15="○"),
  shortcut設定!$F$6&amp;"\"&amp;A15&amp;"（"&amp;B15&amp;"）.lnk",
  ""
)</f>
        <v/>
      </c>
      <c r="AE15" s="13" t="str">
        <f>IF(
  AND($A15&lt;&gt;"",$O15&lt;&gt;"-",$O15&lt;&gt;""),
  (
    """"&amp;shortcut設定!$F$7&amp;""""&amp;
    " """&amp;$O15&amp;".lnk"""&amp;
    " """&amp;$C15&amp;""""&amp;
    IF($D15="-"," """""," """&amp;$D15&amp;"""")&amp;
    IF($E15="-"," """""," """&amp;$E15&amp;"""")
  ),
  ""
)</f>
        <v/>
      </c>
      <c r="AF15" s="95" t="s">
        <v>183</v>
      </c>
    </row>
    <row r="16" spans="1:32">
      <c r="A16" s="9" t="s">
        <v>589</v>
      </c>
      <c r="B16" s="9" t="s">
        <v>749</v>
      </c>
      <c r="C16" s="9" t="s">
        <v>209</v>
      </c>
      <c r="D16" s="15" t="s">
        <v>40</v>
      </c>
      <c r="E16" s="26" t="str">
        <f>[1]!getdirpath(C16)</f>
        <v>C:\prg_exe\AiperEditex</v>
      </c>
      <c r="F16" s="15" t="s">
        <v>156</v>
      </c>
      <c r="G16" s="15" t="s">
        <v>156</v>
      </c>
      <c r="H16" s="9" t="s">
        <v>69</v>
      </c>
      <c r="I16" s="15" t="s">
        <v>878</v>
      </c>
      <c r="J16" s="15" t="s">
        <v>66</v>
      </c>
      <c r="K16" s="15" t="s">
        <v>66</v>
      </c>
      <c r="L16" s="97" t="s">
        <v>66</v>
      </c>
      <c r="M16" s="98" t="s">
        <v>579</v>
      </c>
      <c r="N16" s="15" t="s">
        <v>66</v>
      </c>
      <c r="O16" s="26" t="s">
        <v>981</v>
      </c>
      <c r="P16" s="9" t="str">
        <f t="shared" si="0"/>
        <v/>
      </c>
      <c r="Q16" s="9" t="str">
        <f t="shared" si="1"/>
        <v/>
      </c>
      <c r="R16" s="13" t="str">
        <f ca="1">IF(
  AND($A16&lt;&gt;"",$I16="○"),
  (
    "mkdir """&amp;T16&amp;""" &amp; "
  )&amp;(
    """"&amp;shortcut設定!$F$7&amp;""""&amp;
    " """&amp;T16&amp;"\"&amp;$A16&amp;"（"&amp;$B16&amp;"）.lnk"""&amp;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S16" s="9" t="str">
        <f ca="1">IFERROR(
  VLOOKUP(
    $H16,
    shortcut設定!$F:$J,
    MATCH(
      "ProgramsIndex",
      shortcut設定!$F$12:$J$12,
      0
    ),
    FALSE
  ),
  ""
)</f>
        <v>121</v>
      </c>
      <c r="T16" s="13" t="str">
        <f ca="1">IF(
  AND($A16&lt;&gt;"",$I16="○"),
  shortcut設定!$F$4&amp;"\"&amp;S16&amp;"_"&amp;H16,
  ""
)</f>
        <v>%USERPROFILE%\AppData\Roaming\Microsoft\Windows\Start Menu\Programs\121_Doc_Analyze</v>
      </c>
      <c r="U16" s="13" t="str">
        <f>IF(
  AND($A16&lt;&gt;"",$J16&lt;&gt;"-",$J16&lt;&gt;""),
  (
    "mkdir """&amp;shortcut設定!$F$4&amp;"\"&amp;shortcut設定!$F$8&amp;""" &amp; "
  )&amp;(
    """"&amp;shortcut設定!$F$7&amp;""""&amp;
    " """&amp;$V16&amp;""""&amp;
    " """&amp;$C16&amp;""""&amp;
    IF($D16="-"," """""," """&amp;$D16&amp;"""")&amp;
    IF($E16="-"," """""," """&amp;$E16&amp;"""")
  ),
  ""
)</f>
        <v/>
      </c>
      <c r="V16" s="14" t="str">
        <f>IF(
  AND($A16&lt;&gt;"",$J16&lt;&gt;"-",$J16&lt;&gt;""),
  shortcut設定!$F$4&amp;"\"&amp;shortcut設定!$F$8&amp;"\"&amp;$J16&amp;"（"&amp;$B16&amp;"）.lnk",
  ""
)</f>
        <v/>
      </c>
      <c r="W16" s="13" t="str">
        <f>IF(
  AND($A16&lt;&gt;"",$K16&lt;&gt;"-",$K16&lt;&gt;""),
  (
    "mkdir """&amp;shortcut設定!$F$4&amp;"\"&amp;shortcut設定!$F$9&amp;""" &amp; "
  )&amp;(
    """"&amp;shortcut設定!$F$7&amp;""""&amp;
    " """&amp;$X16&amp;""""&amp;
    " """&amp;$C16&amp;""""&amp;
    IF($D16="-"," """""," """&amp;$D16&amp;"""")&amp;
    IF($E16="-"," """""," """&amp;$E16&amp;"""")&amp;
    IF($K16="-"," """""," """&amp;$K16&amp;"""")
  ),
  ""
)</f>
        <v/>
      </c>
      <c r="X16" s="14" t="str">
        <f>IF(
  AND($A16&lt;&gt;"",$K16&lt;&gt;"-",$K16&lt;&gt;""),
  shortcut設定!$F$4&amp;"\"&amp;shortcut設定!$F$9&amp;"\"&amp;$A16&amp;"（"&amp;$B16&amp;"）.lnk",
  ""
)</f>
        <v/>
      </c>
      <c r="Y16" s="13" t="str">
        <f>IF(
  AND($A16&lt;&gt;"",$L16&lt;&gt;"-",$L16&lt;&gt;""),
  (
    """"&amp;shortcut設定!$F$7&amp;""""&amp;
    " """&amp;$AB16&amp;""""&amp;
    " """&amp;$C16&amp;""""&amp;
    IF($D16="-"," """""," """&amp;$D16&amp;"""")&amp;
    IF($E16="-"," """""," """&amp;$E16&amp;"""")
  ),
  ""
)</f>
        <v/>
      </c>
      <c r="Z16" s="9" t="str">
        <f ca="1">IFERROR(
  VLOOKUP(
    $H16,
    shortcut設定!$F:$J,
    MATCH(
      "ProgramsIndex",
      shortcut設定!$F$12:$J$12,
      0
    ),
    FALSE
  ),
  ""
)</f>
        <v>121</v>
      </c>
      <c r="AA16" s="20" t="str">
        <f t="shared" si="2"/>
        <v/>
      </c>
      <c r="AB16" s="13" t="str">
        <f>IF(
  AND($A16&lt;&gt;"",$L16="○"),
  shortcut設定!$F$5&amp;"\"&amp;Z16&amp;"_"&amp;A16&amp;"（"&amp;B16&amp;"）"&amp;AA16&amp;".lnk",
  ""
)</f>
        <v/>
      </c>
      <c r="AC16" s="13" t="str">
        <f>IF(
  AND($A16&lt;&gt;"",$N16="○"),
  (
    """"&amp;shortcut設定!$F$7&amp;""""&amp;
    " """&amp;$AD16&amp;""""&amp;
    " """&amp;$C16&amp;""""&amp;
    IF($D16="-"," """""," """&amp;$D16&amp;"""")&amp;
    IF($E16="-"," """""," """&amp;$E16&amp;"""")
  ),
  ""
)</f>
        <v/>
      </c>
      <c r="AD16" s="9" t="str">
        <f>IF(
  AND($A16&lt;&gt;"",$N16="○"),
  shortcut設定!$F$6&amp;"\"&amp;A16&amp;"（"&amp;B16&amp;"）.lnk",
  ""
)</f>
        <v/>
      </c>
      <c r="AE16" s="13" t="str">
        <f>IF(
  AND($A16&lt;&gt;"",$O16&lt;&gt;"-",$O16&lt;&gt;""),
  (
    """"&amp;shortcut設定!$F$7&amp;""""&amp;
    " """&amp;$O16&amp;".lnk"""&amp;
    " """&amp;$C16&amp;""""&amp;
    IF($D16="-"," """""," """&amp;$D16&amp;"""")&amp;
    IF($E16="-"," """""," """&amp;$E16&amp;"""")
  ),
  ""
)</f>
        <v/>
      </c>
      <c r="AF16" s="95" t="s">
        <v>183</v>
      </c>
    </row>
    <row r="17" spans="1:32">
      <c r="A17" s="9" t="s">
        <v>590</v>
      </c>
      <c r="B17" s="9" t="s">
        <v>750</v>
      </c>
      <c r="C17" s="9" t="s">
        <v>210</v>
      </c>
      <c r="D17" s="15" t="s">
        <v>40</v>
      </c>
      <c r="E17" s="26" t="s">
        <v>40</v>
      </c>
      <c r="F17" s="15" t="s">
        <v>175</v>
      </c>
      <c r="G17" s="15" t="s">
        <v>156</v>
      </c>
      <c r="H17" s="9" t="s">
        <v>70</v>
      </c>
      <c r="I17" s="15" t="s">
        <v>878</v>
      </c>
      <c r="J17" s="15" t="s">
        <v>66</v>
      </c>
      <c r="K17" s="15" t="s">
        <v>66</v>
      </c>
      <c r="L17" s="97" t="s">
        <v>66</v>
      </c>
      <c r="M17" s="98" t="s">
        <v>579</v>
      </c>
      <c r="N17" s="15" t="s">
        <v>66</v>
      </c>
      <c r="O17" s="26" t="s">
        <v>981</v>
      </c>
      <c r="P17" s="9" t="str">
        <f t="shared" si="0"/>
        <v/>
      </c>
      <c r="Q17" s="9" t="str">
        <f t="shared" si="1"/>
        <v/>
      </c>
      <c r="R17" s="13" t="str">
        <f ca="1">IF(
  AND($A17&lt;&gt;"",$I17="○"),
  (
    "mkdir """&amp;T17&amp;""" &amp; "
  )&amp;(
    """"&amp;shortcut設定!$F$7&amp;""""&amp;
    " """&amp;T17&amp;"\"&amp;$A17&amp;"（"&amp;$B17&amp;"）.lnk"""&amp;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S17" s="9" t="str">
        <f ca="1">IFERROR(
  VLOOKUP(
    $H17,
    shortcut設定!$F:$J,
    MATCH(
      "ProgramsIndex",
      shortcut設定!$F$12:$J$12,
      0
    ),
    FALSE
  ),
  ""
)</f>
        <v>172</v>
      </c>
      <c r="T17" s="13" t="str">
        <f ca="1">IF(
  AND($A17&lt;&gt;"",$I17="○"),
  shortcut設定!$F$4&amp;"\"&amp;S17&amp;"_"&amp;H17,
  ""
)</f>
        <v>%USERPROFILE%\AppData\Roaming\Microsoft\Windows\Start Menu\Programs\172_Utility_Other</v>
      </c>
      <c r="U17" s="13" t="str">
        <f>IF(
  AND($A17&lt;&gt;"",$J17&lt;&gt;"-",$J17&lt;&gt;""),
  (
    "mkdir """&amp;shortcut設定!$F$4&amp;"\"&amp;shortcut設定!$F$8&amp;""" &amp; "
  )&amp;(
    """"&amp;shortcut設定!$F$7&amp;""""&amp;
    " """&amp;$V17&amp;""""&amp;
    " """&amp;$C17&amp;""""&amp;
    IF($D17="-"," """""," """&amp;$D17&amp;"""")&amp;
    IF($E17="-"," """""," """&amp;$E17&amp;"""")
  ),
  ""
)</f>
        <v/>
      </c>
      <c r="V17" s="14" t="str">
        <f>IF(
  AND($A17&lt;&gt;"",$J17&lt;&gt;"-",$J17&lt;&gt;""),
  shortcut設定!$F$4&amp;"\"&amp;shortcut設定!$F$8&amp;"\"&amp;$J17&amp;"（"&amp;$B17&amp;"）.lnk",
  ""
)</f>
        <v/>
      </c>
      <c r="W17" s="13" t="str">
        <f>IF(
  AND($A17&lt;&gt;"",$K17&lt;&gt;"-",$K17&lt;&gt;""),
  (
    "mkdir """&amp;shortcut設定!$F$4&amp;"\"&amp;shortcut設定!$F$9&amp;""" &amp; "
  )&amp;(
    """"&amp;shortcut設定!$F$7&amp;""""&amp;
    " """&amp;$X17&amp;""""&amp;
    " """&amp;$C17&amp;""""&amp;
    IF($D17="-"," """""," """&amp;$D17&amp;"""")&amp;
    IF($E17="-"," """""," """&amp;$E17&amp;"""")&amp;
    IF($K17="-"," """""," """&amp;$K17&amp;"""")
  ),
  ""
)</f>
        <v/>
      </c>
      <c r="X17" s="14" t="str">
        <f>IF(
  AND($A17&lt;&gt;"",$K17&lt;&gt;"-",$K17&lt;&gt;""),
  shortcut設定!$F$4&amp;"\"&amp;shortcut設定!$F$9&amp;"\"&amp;$A17&amp;"（"&amp;$B17&amp;"）.lnk",
  ""
)</f>
        <v/>
      </c>
      <c r="Y17" s="13" t="str">
        <f>IF(
  AND($A17&lt;&gt;"",$L17&lt;&gt;"-",$L17&lt;&gt;""),
  (
    """"&amp;shortcut設定!$F$7&amp;""""&amp;
    " """&amp;$AB17&amp;""""&amp;
    " """&amp;$C17&amp;""""&amp;
    IF($D17="-"," """""," """&amp;$D17&amp;"""")&amp;
    IF($E17="-"," """""," """&amp;$E17&amp;"""")
  ),
  ""
)</f>
        <v/>
      </c>
      <c r="Z17" s="9" t="str">
        <f ca="1">IFERROR(
  VLOOKUP(
    $H17,
    shortcut設定!$F:$J,
    MATCH(
      "ProgramsIndex",
      shortcut設定!$F$12:$J$12,
      0
    ),
    FALSE
  ),
  ""
)</f>
        <v>172</v>
      </c>
      <c r="AA17" s="20" t="str">
        <f t="shared" si="2"/>
        <v/>
      </c>
      <c r="AB17" s="13" t="str">
        <f>IF(
  AND($A17&lt;&gt;"",$L17="○"),
  shortcut設定!$F$5&amp;"\"&amp;Z17&amp;"_"&amp;A17&amp;"（"&amp;B17&amp;"）"&amp;AA17&amp;".lnk",
  ""
)</f>
        <v/>
      </c>
      <c r="AC17" s="13" t="str">
        <f>IF(
  AND($A17&lt;&gt;"",$N17="○"),
  (
    """"&amp;shortcut設定!$F$7&amp;""""&amp;
    " """&amp;$AD17&amp;""""&amp;
    " """&amp;$C17&amp;""""&amp;
    IF($D17="-"," """""," """&amp;$D17&amp;"""")&amp;
    IF($E17="-"," """""," """&amp;$E17&amp;"""")
  ),
  ""
)</f>
        <v/>
      </c>
      <c r="AD17" s="9" t="str">
        <f>IF(
  AND($A17&lt;&gt;"",$N17="○"),
  shortcut設定!$F$6&amp;"\"&amp;A17&amp;"（"&amp;B17&amp;"）.lnk",
  ""
)</f>
        <v/>
      </c>
      <c r="AE17" s="13" t="str">
        <f>IF(
  AND($A17&lt;&gt;"",$O17&lt;&gt;"-",$O17&lt;&gt;""),
  (
    """"&amp;shortcut設定!$F$7&amp;""""&amp;
    " """&amp;$O17&amp;".lnk"""&amp;
    " """&amp;$C17&amp;""""&amp;
    IF($D17="-"," """""," """&amp;$D17&amp;"""")&amp;
    IF($E17="-"," """""," """&amp;$E17&amp;"""")
  ),
  ""
)</f>
        <v/>
      </c>
      <c r="AF17" s="95" t="s">
        <v>183</v>
      </c>
    </row>
    <row r="18" spans="1:32">
      <c r="A18" s="9" t="s">
        <v>591</v>
      </c>
      <c r="B18" s="9" t="s">
        <v>751</v>
      </c>
      <c r="C18" s="9" t="s">
        <v>203</v>
      </c>
      <c r="D18" s="15" t="s">
        <v>40</v>
      </c>
      <c r="E18" s="26" t="s">
        <v>40</v>
      </c>
      <c r="F18" s="15" t="s">
        <v>156</v>
      </c>
      <c r="G18" s="15" t="s">
        <v>156</v>
      </c>
      <c r="H18" s="9" t="s">
        <v>71</v>
      </c>
      <c r="I18" s="15" t="s">
        <v>878</v>
      </c>
      <c r="J18" s="15" t="s">
        <v>66</v>
      </c>
      <c r="K18" s="15" t="s">
        <v>66</v>
      </c>
      <c r="L18" s="97" t="s">
        <v>66</v>
      </c>
      <c r="M18" s="98" t="s">
        <v>579</v>
      </c>
      <c r="N18" s="15" t="s">
        <v>66</v>
      </c>
      <c r="O18" s="26" t="s">
        <v>981</v>
      </c>
      <c r="P18" s="9" t="str">
        <f t="shared" si="0"/>
        <v/>
      </c>
      <c r="Q18" s="9" t="str">
        <f t="shared" si="1"/>
        <v/>
      </c>
      <c r="R18" s="13" t="str">
        <f ca="1">IF(
  AND($A18&lt;&gt;"",$I18="○"),
  (
    "mkdir """&amp;T18&amp;""" &amp; "
  )&amp;(
    """"&amp;shortcut設定!$F$7&amp;""""&amp;
    " """&amp;T18&amp;"\"&amp;$A18&amp;"（"&amp;$B18&amp;"）.lnk"""&amp;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S18" s="9" t="str">
        <f ca="1">IFERROR(
  VLOOKUP(
    $H18,
    shortcut設定!$F:$J,
    MATCH(
      "ProgramsIndex",
      shortcut設定!$F$12:$J$12,
      0
    ),
    FALSE
  ),
  ""
)</f>
        <v>161</v>
      </c>
      <c r="T18" s="13" t="str">
        <f ca="1">IF(
  AND($A18&lt;&gt;"",$I18="○"),
  shortcut設定!$F$4&amp;"\"&amp;S18&amp;"_"&amp;H18,
  ""
)</f>
        <v>%USERPROFILE%\AppData\Roaming\Microsoft\Windows\Start Menu\Programs\161_Network_Global</v>
      </c>
      <c r="U18" s="13" t="str">
        <f>IF(
  AND($A18&lt;&gt;"",$J18&lt;&gt;"-",$J18&lt;&gt;""),
  (
    "mkdir """&amp;shortcut設定!$F$4&amp;"\"&amp;shortcut設定!$F$8&amp;""" &amp; "
  )&amp;(
    """"&amp;shortcut設定!$F$7&amp;""""&amp;
    " """&amp;$V18&amp;""""&amp;
    " """&amp;$C18&amp;""""&amp;
    IF($D18="-"," """""," """&amp;$D18&amp;"""")&amp;
    IF($E18="-"," """""," """&amp;$E18&amp;"""")
  ),
  ""
)</f>
        <v/>
      </c>
      <c r="V18" s="14" t="str">
        <f>IF(
  AND($A18&lt;&gt;"",$J18&lt;&gt;"-",$J18&lt;&gt;""),
  shortcut設定!$F$4&amp;"\"&amp;shortcut設定!$F$8&amp;"\"&amp;$J18&amp;"（"&amp;$B18&amp;"）.lnk",
  ""
)</f>
        <v/>
      </c>
      <c r="W18" s="13" t="str">
        <f>IF(
  AND($A18&lt;&gt;"",$K18&lt;&gt;"-",$K18&lt;&gt;""),
  (
    "mkdir """&amp;shortcut設定!$F$4&amp;"\"&amp;shortcut設定!$F$9&amp;""" &amp; "
  )&amp;(
    """"&amp;shortcut設定!$F$7&amp;""""&amp;
    " """&amp;$X18&amp;""""&amp;
    " """&amp;$C18&amp;""""&amp;
    IF($D18="-"," """""," """&amp;$D18&amp;"""")&amp;
    IF($E18="-"," """""," """&amp;$E18&amp;"""")&amp;
    IF($K18="-"," """""," """&amp;$K18&amp;"""")
  ),
  ""
)</f>
        <v/>
      </c>
      <c r="X18" s="14" t="str">
        <f>IF(
  AND($A18&lt;&gt;"",$K18&lt;&gt;"-",$K18&lt;&gt;""),
  shortcut設定!$F$4&amp;"\"&amp;shortcut設定!$F$9&amp;"\"&amp;$A18&amp;"（"&amp;$B18&amp;"）.lnk",
  ""
)</f>
        <v/>
      </c>
      <c r="Y18" s="13" t="str">
        <f>IF(
  AND($A18&lt;&gt;"",$L18&lt;&gt;"-",$L18&lt;&gt;""),
  (
    """"&amp;shortcut設定!$F$7&amp;""""&amp;
    " """&amp;$AB18&amp;""""&amp;
    " """&amp;$C18&amp;""""&amp;
    IF($D18="-"," """""," """&amp;$D18&amp;"""")&amp;
    IF($E18="-"," """""," """&amp;$E18&amp;"""")
  ),
  ""
)</f>
        <v/>
      </c>
      <c r="Z18" s="9" t="str">
        <f ca="1">IFERROR(
  VLOOKUP(
    $H18,
    shortcut設定!$F:$J,
    MATCH(
      "ProgramsIndex",
      shortcut設定!$F$12:$J$12,
      0
    ),
    FALSE
  ),
  ""
)</f>
        <v>161</v>
      </c>
      <c r="AA18" s="20" t="str">
        <f t="shared" si="2"/>
        <v/>
      </c>
      <c r="AB18" s="13" t="str">
        <f>IF(
  AND($A18&lt;&gt;"",$L18="○"),
  shortcut設定!$F$5&amp;"\"&amp;Z18&amp;"_"&amp;A18&amp;"（"&amp;B18&amp;"）"&amp;AA18&amp;".lnk",
  ""
)</f>
        <v/>
      </c>
      <c r="AC18" s="13" t="str">
        <f>IF(
  AND($A18&lt;&gt;"",$N18="○"),
  (
    """"&amp;shortcut設定!$F$7&amp;""""&amp;
    " """&amp;$AD18&amp;""""&amp;
    " """&amp;$C18&amp;""""&amp;
    IF($D18="-"," """""," """&amp;$D18&amp;"""")&amp;
    IF($E18="-"," """""," """&amp;$E18&amp;"""")
  ),
  ""
)</f>
        <v/>
      </c>
      <c r="AD18" s="9" t="str">
        <f>IF(
  AND($A18&lt;&gt;"",$N18="○"),
  shortcut設定!$F$6&amp;"\"&amp;A18&amp;"（"&amp;B18&amp;"）.lnk",
  ""
)</f>
        <v/>
      </c>
      <c r="AE18" s="13" t="str">
        <f>IF(
  AND($A18&lt;&gt;"",$O18&lt;&gt;"-",$O18&lt;&gt;""),
  (
    """"&amp;shortcut設定!$F$7&amp;""""&amp;
    " """&amp;$O18&amp;".lnk"""&amp;
    " """&amp;$C18&amp;""""&amp;
    IF($D18="-"," """""," """&amp;$D18&amp;"""")&amp;
    IF($E18="-"," """""," """&amp;$E18&amp;"""")
  ),
  ""
)</f>
        <v/>
      </c>
      <c r="AF18" s="95" t="s">
        <v>183</v>
      </c>
    </row>
    <row r="19" spans="1:32">
      <c r="A19" s="9" t="s">
        <v>72</v>
      </c>
      <c r="B19" s="9" t="s">
        <v>752</v>
      </c>
      <c r="C19" s="9" t="s">
        <v>211</v>
      </c>
      <c r="D19" s="15" t="s">
        <v>40</v>
      </c>
      <c r="E19" s="26" t="s">
        <v>40</v>
      </c>
      <c r="F19" s="15" t="s">
        <v>175</v>
      </c>
      <c r="G19" s="15" t="s">
        <v>156</v>
      </c>
      <c r="H19" s="9" t="s">
        <v>73</v>
      </c>
      <c r="I19" s="15" t="s">
        <v>878</v>
      </c>
      <c r="J19" s="15" t="s">
        <v>66</v>
      </c>
      <c r="K19" s="15" t="s">
        <v>66</v>
      </c>
      <c r="L19" s="97" t="s">
        <v>66</v>
      </c>
      <c r="M19" s="98" t="s">
        <v>579</v>
      </c>
      <c r="N19" s="15" t="s">
        <v>66</v>
      </c>
      <c r="O19" s="26" t="s">
        <v>981</v>
      </c>
      <c r="P19" s="9" t="str">
        <f t="shared" si="0"/>
        <v/>
      </c>
      <c r="Q19" s="9" t="str">
        <f t="shared" si="1"/>
        <v/>
      </c>
      <c r="R19" s="13" t="str">
        <f ca="1">IF(
  AND($A19&lt;&gt;"",$I19="○"),
  (
    "mkdir """&amp;T19&amp;""" &amp; "
  )&amp;(
    """"&amp;shortcut設定!$F$7&amp;""""&amp;
    " """&amp;T19&amp;"\"&amp;$A19&amp;"（"&amp;$B19&amp;"）.lnk"""&amp;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S19" s="9" t="str">
        <f ca="1">IFERROR(
  VLOOKUP(
    $H19,
    shortcut設定!$F:$J,
    MATCH(
      "ProgramsIndex",
      shortcut設定!$F$12:$J$12,
      0
    ),
    FALSE
  ),
  ""
)</f>
        <v>134</v>
      </c>
      <c r="T19" s="13" t="str">
        <f ca="1">IF(
  AND($A19&lt;&gt;"",$I19="○"),
  shortcut設定!$F$4&amp;"\"&amp;S19&amp;"_"&amp;H19,
  ""
)</f>
        <v>%USERPROFILE%\AppData\Roaming\Microsoft\Windows\Start Menu\Programs\134_Music_Edit</v>
      </c>
      <c r="U19" s="13" t="str">
        <f>IF(
  AND($A19&lt;&gt;"",$J19&lt;&gt;"-",$J19&lt;&gt;""),
  (
    "mkdir """&amp;shortcut設定!$F$4&amp;"\"&amp;shortcut設定!$F$8&amp;""" &amp; "
  )&amp;(
    """"&amp;shortcut設定!$F$7&amp;""""&amp;
    " """&amp;$V19&amp;""""&amp;
    " """&amp;$C19&amp;""""&amp;
    IF($D19="-"," """""," """&amp;$D19&amp;"""")&amp;
    IF($E19="-"," """""," """&amp;$E19&amp;"""")
  ),
  ""
)</f>
        <v/>
      </c>
      <c r="V19" s="14" t="str">
        <f>IF(
  AND($A19&lt;&gt;"",$J19&lt;&gt;"-",$J19&lt;&gt;""),
  shortcut設定!$F$4&amp;"\"&amp;shortcut設定!$F$8&amp;"\"&amp;$J19&amp;"（"&amp;$B19&amp;"）.lnk",
  ""
)</f>
        <v/>
      </c>
      <c r="W19" s="13" t="str">
        <f>IF(
  AND($A19&lt;&gt;"",$K19&lt;&gt;"-",$K19&lt;&gt;""),
  (
    "mkdir """&amp;shortcut設定!$F$4&amp;"\"&amp;shortcut設定!$F$9&amp;""" &amp; "
  )&amp;(
    """"&amp;shortcut設定!$F$7&amp;""""&amp;
    " """&amp;$X19&amp;""""&amp;
    " """&amp;$C19&amp;""""&amp;
    IF($D19="-"," """""," """&amp;$D19&amp;"""")&amp;
    IF($E19="-"," """""," """&amp;$E19&amp;"""")&amp;
    IF($K19="-"," """""," """&amp;$K19&amp;"""")
  ),
  ""
)</f>
        <v/>
      </c>
      <c r="X19" s="14" t="str">
        <f>IF(
  AND($A19&lt;&gt;"",$K19&lt;&gt;"-",$K19&lt;&gt;""),
  shortcut設定!$F$4&amp;"\"&amp;shortcut設定!$F$9&amp;"\"&amp;$A19&amp;"（"&amp;$B19&amp;"）.lnk",
  ""
)</f>
        <v/>
      </c>
      <c r="Y19" s="13" t="str">
        <f>IF(
  AND($A19&lt;&gt;"",$L19&lt;&gt;"-",$L19&lt;&gt;""),
  (
    """"&amp;shortcut設定!$F$7&amp;""""&amp;
    " """&amp;$AB19&amp;""""&amp;
    " """&amp;$C19&amp;""""&amp;
    IF($D19="-"," """""," """&amp;$D19&amp;"""")&amp;
    IF($E19="-"," """""," """&amp;$E19&amp;"""")
  ),
  ""
)</f>
        <v/>
      </c>
      <c r="Z19" s="9" t="str">
        <f ca="1">IFERROR(
  VLOOKUP(
    $H19,
    shortcut設定!$F:$J,
    MATCH(
      "ProgramsIndex",
      shortcut設定!$F$12:$J$12,
      0
    ),
    FALSE
  ),
  ""
)</f>
        <v>134</v>
      </c>
      <c r="AA19" s="20" t="str">
        <f t="shared" si="2"/>
        <v/>
      </c>
      <c r="AB19" s="13" t="str">
        <f>IF(
  AND($A19&lt;&gt;"",$L19="○"),
  shortcut設定!$F$5&amp;"\"&amp;Z19&amp;"_"&amp;A19&amp;"（"&amp;B19&amp;"）"&amp;AA19&amp;".lnk",
  ""
)</f>
        <v/>
      </c>
      <c r="AC19" s="13" t="str">
        <f>IF(
  AND($A19&lt;&gt;"",$N19="○"),
  (
    """"&amp;shortcut設定!$F$7&amp;""""&amp;
    " """&amp;$AD19&amp;""""&amp;
    " """&amp;$C19&amp;""""&amp;
    IF($D19="-"," """""," """&amp;$D19&amp;"""")&amp;
    IF($E19="-"," """""," """&amp;$E19&amp;"""")
  ),
  ""
)</f>
        <v/>
      </c>
      <c r="AD19" s="9" t="str">
        <f>IF(
  AND($A19&lt;&gt;"",$N19="○"),
  shortcut設定!$F$6&amp;"\"&amp;A19&amp;"（"&amp;B19&amp;"）.lnk",
  ""
)</f>
        <v/>
      </c>
      <c r="AE19" s="13" t="str">
        <f>IF(
  AND($A19&lt;&gt;"",$O19&lt;&gt;"-",$O19&lt;&gt;""),
  (
    """"&amp;shortcut設定!$F$7&amp;""""&amp;
    " """&amp;$O19&amp;".lnk"""&amp;
    " """&amp;$C19&amp;""""&amp;
    IF($D19="-"," """""," """&amp;$D19&amp;"""")&amp;
    IF($E19="-"," """""," """&amp;$E19&amp;"""")
  ),
  ""
)</f>
        <v/>
      </c>
      <c r="AF19" s="95" t="s">
        <v>183</v>
      </c>
    </row>
    <row r="20" spans="1:32">
      <c r="A20" s="9" t="s">
        <v>592</v>
      </c>
      <c r="B20" s="9" t="s">
        <v>753</v>
      </c>
      <c r="C20" s="9" t="s">
        <v>212</v>
      </c>
      <c r="D20" s="15" t="s">
        <v>40</v>
      </c>
      <c r="E20" s="26" t="s">
        <v>40</v>
      </c>
      <c r="F20" s="15" t="s">
        <v>175</v>
      </c>
      <c r="G20" s="15" t="s">
        <v>175</v>
      </c>
      <c r="H20" s="9" t="s">
        <v>70</v>
      </c>
      <c r="I20" s="15" t="s">
        <v>878</v>
      </c>
      <c r="J20" s="15" t="s">
        <v>66</v>
      </c>
      <c r="K20" s="15" t="s">
        <v>66</v>
      </c>
      <c r="L20" s="97" t="s">
        <v>66</v>
      </c>
      <c r="M20" s="98" t="s">
        <v>579</v>
      </c>
      <c r="N20" s="15" t="s">
        <v>66</v>
      </c>
      <c r="O20" s="26" t="s">
        <v>981</v>
      </c>
      <c r="P20" s="9" t="str">
        <f t="shared" si="0"/>
        <v/>
      </c>
      <c r="Q20" s="9" t="str">
        <f t="shared" si="1"/>
        <v/>
      </c>
      <c r="R20" s="13" t="str">
        <f ca="1">IF(
  AND($A20&lt;&gt;"",$I20="○"),
  (
    "mkdir """&amp;T20&amp;""" &amp; "
  )&amp;(
    """"&amp;shortcut設定!$F$7&amp;""""&amp;
    " """&amp;T20&amp;"\"&amp;$A20&amp;"（"&amp;$B20&amp;"）.lnk"""&amp;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S20" s="9" t="str">
        <f ca="1">IFERROR(
  VLOOKUP(
    $H20,
    shortcut設定!$F:$J,
    MATCH(
      "ProgramsIndex",
      shortcut設定!$F$12:$J$12,
      0
    ),
    FALSE
  ),
  ""
)</f>
        <v>172</v>
      </c>
      <c r="T20" s="13" t="str">
        <f ca="1">IF(
  AND($A20&lt;&gt;"",$I20="○"),
  shortcut設定!$F$4&amp;"\"&amp;S20&amp;"_"&amp;H20,
  ""
)</f>
        <v>%USERPROFILE%\AppData\Roaming\Microsoft\Windows\Start Menu\Programs\172_Utility_Other</v>
      </c>
      <c r="U20" s="13" t="str">
        <f>IF(
  AND($A20&lt;&gt;"",$J20&lt;&gt;"-",$J20&lt;&gt;""),
  (
    "mkdir """&amp;shortcut設定!$F$4&amp;"\"&amp;shortcut設定!$F$8&amp;""" &amp; "
  )&amp;(
    """"&amp;shortcut設定!$F$7&amp;""""&amp;
    " """&amp;$V20&amp;""""&amp;
    " """&amp;$C20&amp;""""&amp;
    IF($D20="-"," """""," """&amp;$D20&amp;"""")&amp;
    IF($E20="-"," """""," """&amp;$E20&amp;"""")
  ),
  ""
)</f>
        <v/>
      </c>
      <c r="V20" s="14" t="str">
        <f>IF(
  AND($A20&lt;&gt;"",$J20&lt;&gt;"-",$J20&lt;&gt;""),
  shortcut設定!$F$4&amp;"\"&amp;shortcut設定!$F$8&amp;"\"&amp;$J20&amp;"（"&amp;$B20&amp;"）.lnk",
  ""
)</f>
        <v/>
      </c>
      <c r="W20" s="13" t="str">
        <f>IF(
  AND($A20&lt;&gt;"",$K20&lt;&gt;"-",$K20&lt;&gt;""),
  (
    "mkdir """&amp;shortcut設定!$F$4&amp;"\"&amp;shortcut設定!$F$9&amp;""" &amp; "
  )&amp;(
    """"&amp;shortcut設定!$F$7&amp;""""&amp;
    " """&amp;$X20&amp;""""&amp;
    " """&amp;$C20&amp;""""&amp;
    IF($D20="-"," """""," """&amp;$D20&amp;"""")&amp;
    IF($E20="-"," """""," """&amp;$E20&amp;"""")&amp;
    IF($K20="-"," """""," """&amp;$K20&amp;"""")
  ),
  ""
)</f>
        <v/>
      </c>
      <c r="X20" s="14" t="str">
        <f>IF(
  AND($A20&lt;&gt;"",$K20&lt;&gt;"-",$K20&lt;&gt;""),
  shortcut設定!$F$4&amp;"\"&amp;shortcut設定!$F$9&amp;"\"&amp;$A20&amp;"（"&amp;$B20&amp;"）.lnk",
  ""
)</f>
        <v/>
      </c>
      <c r="Y20" s="13" t="str">
        <f>IF(
  AND($A20&lt;&gt;"",$L20&lt;&gt;"-",$L20&lt;&gt;""),
  (
    """"&amp;shortcut設定!$F$7&amp;""""&amp;
    " """&amp;$AB20&amp;""""&amp;
    " """&amp;$C20&amp;""""&amp;
    IF($D20="-"," """""," """&amp;$D20&amp;"""")&amp;
    IF($E20="-"," """""," """&amp;$E20&amp;"""")
  ),
  ""
)</f>
        <v/>
      </c>
      <c r="Z20" s="9" t="str">
        <f ca="1">IFERROR(
  VLOOKUP(
    $H20,
    shortcut設定!$F:$J,
    MATCH(
      "ProgramsIndex",
      shortcut設定!$F$12:$J$12,
      0
    ),
    FALSE
  ),
  ""
)</f>
        <v>172</v>
      </c>
      <c r="AA20" s="20" t="str">
        <f t="shared" si="2"/>
        <v/>
      </c>
      <c r="AB20" s="13" t="str">
        <f>IF(
  AND($A20&lt;&gt;"",$L20="○"),
  shortcut設定!$F$5&amp;"\"&amp;Z20&amp;"_"&amp;A20&amp;"（"&amp;B20&amp;"）"&amp;AA20&amp;".lnk",
  ""
)</f>
        <v/>
      </c>
      <c r="AC20" s="13" t="str">
        <f>IF(
  AND($A20&lt;&gt;"",$N20="○"),
  (
    """"&amp;shortcut設定!$F$7&amp;""""&amp;
    " """&amp;$AD20&amp;""""&amp;
    " """&amp;$C20&amp;""""&amp;
    IF($D20="-"," """""," """&amp;$D20&amp;"""")&amp;
    IF($E20="-"," """""," """&amp;$E20&amp;"""")
  ),
  ""
)</f>
        <v/>
      </c>
      <c r="AD20" s="9" t="str">
        <f>IF(
  AND($A20&lt;&gt;"",$N20="○"),
  shortcut設定!$F$6&amp;"\"&amp;A20&amp;"（"&amp;B20&amp;"）.lnk",
  ""
)</f>
        <v/>
      </c>
      <c r="AE20" s="13" t="str">
        <f>IF(
  AND($A20&lt;&gt;"",$O20&lt;&gt;"-",$O20&lt;&gt;""),
  (
    """"&amp;shortcut設定!$F$7&amp;""""&amp;
    " """&amp;$O20&amp;".lnk"""&amp;
    " """&amp;$C20&amp;""""&amp;
    IF($D20="-"," """""," """&amp;$D20&amp;"""")&amp;
    IF($E20="-"," """""," """&amp;$E20&amp;"""")
  ),
  ""
)</f>
        <v/>
      </c>
      <c r="AF20" s="95" t="s">
        <v>183</v>
      </c>
    </row>
    <row r="21" spans="1:32">
      <c r="A21" s="9" t="s">
        <v>593</v>
      </c>
      <c r="B21" s="9" t="s">
        <v>753</v>
      </c>
      <c r="C21" s="9" t="s">
        <v>213</v>
      </c>
      <c r="D21" s="15" t="s">
        <v>40</v>
      </c>
      <c r="E21" s="26" t="s">
        <v>40</v>
      </c>
      <c r="F21" s="15" t="s">
        <v>156</v>
      </c>
      <c r="G21" s="15" t="s">
        <v>156</v>
      </c>
      <c r="H21" s="9" t="s">
        <v>70</v>
      </c>
      <c r="I21" s="15" t="s">
        <v>878</v>
      </c>
      <c r="J21" s="15" t="s">
        <v>66</v>
      </c>
      <c r="K21" s="15" t="s">
        <v>66</v>
      </c>
      <c r="L21" s="97" t="s">
        <v>66</v>
      </c>
      <c r="M21" s="98" t="s">
        <v>579</v>
      </c>
      <c r="N21" s="15" t="s">
        <v>66</v>
      </c>
      <c r="O21" s="26" t="s">
        <v>981</v>
      </c>
      <c r="P21" s="9" t="str">
        <f t="shared" si="0"/>
        <v/>
      </c>
      <c r="Q21" s="9" t="str">
        <f t="shared" si="1"/>
        <v/>
      </c>
      <c r="R21" s="13" t="str">
        <f ca="1">IF(
  AND($A21&lt;&gt;"",$I21="○"),
  (
    "mkdir """&amp;T21&amp;""" &amp; "
  )&amp;(
    """"&amp;shortcut設定!$F$7&amp;""""&amp;
    " """&amp;T21&amp;"\"&amp;$A21&amp;"（"&amp;$B21&amp;"）.lnk"""&amp;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S21" s="9" t="str">
        <f ca="1">IFERROR(
  VLOOKUP(
    $H21,
    shortcut設定!$F:$J,
    MATCH(
      "ProgramsIndex",
      shortcut設定!$F$12:$J$12,
      0
    ),
    FALSE
  ),
  ""
)</f>
        <v>172</v>
      </c>
      <c r="T21" s="13" t="str">
        <f ca="1">IF(
  AND($A21&lt;&gt;"",$I21="○"),
  shortcut設定!$F$4&amp;"\"&amp;S21&amp;"_"&amp;H21,
  ""
)</f>
        <v>%USERPROFILE%\AppData\Roaming\Microsoft\Windows\Start Menu\Programs\172_Utility_Other</v>
      </c>
      <c r="U21" s="13" t="str">
        <f>IF(
  AND($A21&lt;&gt;"",$J21&lt;&gt;"-",$J21&lt;&gt;""),
  (
    "mkdir """&amp;shortcut設定!$F$4&amp;"\"&amp;shortcut設定!$F$8&amp;""" &amp; "
  )&amp;(
    """"&amp;shortcut設定!$F$7&amp;""""&amp;
    " """&amp;$V21&amp;""""&amp;
    " """&amp;$C21&amp;""""&amp;
    IF($D21="-"," """""," """&amp;$D21&amp;"""")&amp;
    IF($E21="-"," """""," """&amp;$E21&amp;"""")
  ),
  ""
)</f>
        <v/>
      </c>
      <c r="V21" s="14" t="str">
        <f>IF(
  AND($A21&lt;&gt;"",$J21&lt;&gt;"-",$J21&lt;&gt;""),
  shortcut設定!$F$4&amp;"\"&amp;shortcut設定!$F$8&amp;"\"&amp;$J21&amp;"（"&amp;$B21&amp;"）.lnk",
  ""
)</f>
        <v/>
      </c>
      <c r="W21" s="13" t="str">
        <f>IF(
  AND($A21&lt;&gt;"",$K21&lt;&gt;"-",$K21&lt;&gt;""),
  (
    "mkdir """&amp;shortcut設定!$F$4&amp;"\"&amp;shortcut設定!$F$9&amp;""" &amp; "
  )&amp;(
    """"&amp;shortcut設定!$F$7&amp;""""&amp;
    " """&amp;$X21&amp;""""&amp;
    " """&amp;$C21&amp;""""&amp;
    IF($D21="-"," """""," """&amp;$D21&amp;"""")&amp;
    IF($E21="-"," """""," """&amp;$E21&amp;"""")&amp;
    IF($K21="-"," """""," """&amp;$K21&amp;"""")
  ),
  ""
)</f>
        <v/>
      </c>
      <c r="X21" s="14" t="str">
        <f>IF(
  AND($A21&lt;&gt;"",$K21&lt;&gt;"-",$K21&lt;&gt;""),
  shortcut設定!$F$4&amp;"\"&amp;shortcut設定!$F$9&amp;"\"&amp;$A21&amp;"（"&amp;$B21&amp;"）.lnk",
  ""
)</f>
        <v/>
      </c>
      <c r="Y21" s="13" t="str">
        <f>IF(
  AND($A21&lt;&gt;"",$L21&lt;&gt;"-",$L21&lt;&gt;""),
  (
    """"&amp;shortcut設定!$F$7&amp;""""&amp;
    " """&amp;$AB21&amp;""""&amp;
    " """&amp;$C21&amp;""""&amp;
    IF($D21="-"," """""," """&amp;$D21&amp;"""")&amp;
    IF($E21="-"," """""," """&amp;$E21&amp;"""")
  ),
  ""
)</f>
        <v/>
      </c>
      <c r="Z21" s="9" t="str">
        <f ca="1">IFERROR(
  VLOOKUP(
    $H21,
    shortcut設定!$F:$J,
    MATCH(
      "ProgramsIndex",
      shortcut設定!$F$12:$J$12,
      0
    ),
    FALSE
  ),
  ""
)</f>
        <v>172</v>
      </c>
      <c r="AA21" s="20" t="str">
        <f t="shared" si="2"/>
        <v/>
      </c>
      <c r="AB21" s="13" t="str">
        <f>IF(
  AND($A21&lt;&gt;"",$L21="○"),
  shortcut設定!$F$5&amp;"\"&amp;Z21&amp;"_"&amp;A21&amp;"（"&amp;B21&amp;"）"&amp;AA21&amp;".lnk",
  ""
)</f>
        <v/>
      </c>
      <c r="AC21" s="13" t="str">
        <f>IF(
  AND($A21&lt;&gt;"",$N21="○"),
  (
    """"&amp;shortcut設定!$F$7&amp;""""&amp;
    " """&amp;$AD21&amp;""""&amp;
    " """&amp;$C21&amp;""""&amp;
    IF($D21="-"," """""," """&amp;$D21&amp;"""")&amp;
    IF($E21="-"," """""," """&amp;$E21&amp;"""")
  ),
  ""
)</f>
        <v/>
      </c>
      <c r="AD21" s="9" t="str">
        <f>IF(
  AND($A21&lt;&gt;"",$N21="○"),
  shortcut設定!$F$6&amp;"\"&amp;A21&amp;"（"&amp;B21&amp;"）.lnk",
  ""
)</f>
        <v/>
      </c>
      <c r="AE21" s="13" t="str">
        <f>IF(
  AND($A21&lt;&gt;"",$O21&lt;&gt;"-",$O21&lt;&gt;""),
  (
    """"&amp;shortcut設定!$F$7&amp;""""&amp;
    " """&amp;$O21&amp;".lnk"""&amp;
    " """&amp;$C21&amp;""""&amp;
    IF($D21="-"," """""," """&amp;$D21&amp;"""")&amp;
    IF($E21="-"," """""," """&amp;$E21&amp;"""")
  ),
  ""
)</f>
        <v/>
      </c>
      <c r="AF21" s="95" t="s">
        <v>183</v>
      </c>
    </row>
    <row r="22" spans="1:32">
      <c r="A22" s="9" t="s">
        <v>594</v>
      </c>
      <c r="B22" s="9" t="s">
        <v>754</v>
      </c>
      <c r="C22" s="9" t="s">
        <v>214</v>
      </c>
      <c r="D22" s="15" t="s">
        <v>40</v>
      </c>
      <c r="E22" s="26" t="s">
        <v>40</v>
      </c>
      <c r="F22" s="15" t="s">
        <v>175</v>
      </c>
      <c r="G22" s="15" t="s">
        <v>156</v>
      </c>
      <c r="H22" s="9" t="s">
        <v>74</v>
      </c>
      <c r="I22" s="15" t="s">
        <v>878</v>
      </c>
      <c r="J22" s="15" t="s">
        <v>66</v>
      </c>
      <c r="K22" s="15" t="s">
        <v>66</v>
      </c>
      <c r="L22" s="97" t="s">
        <v>66</v>
      </c>
      <c r="M22" s="98" t="s">
        <v>579</v>
      </c>
      <c r="N22" s="15" t="s">
        <v>878</v>
      </c>
      <c r="O22" s="26" t="s">
        <v>981</v>
      </c>
      <c r="P22" s="9" t="str">
        <f t="shared" si="0"/>
        <v/>
      </c>
      <c r="Q22" s="9" t="str">
        <f t="shared" si="1"/>
        <v/>
      </c>
      <c r="R22" s="13" t="str">
        <f ca="1">IF(
  AND($A22&lt;&gt;"",$I22="○"),
  (
    "mkdir """&amp;T22&amp;""" &amp; "
  )&amp;(
    """"&amp;shortcut設定!$F$7&amp;""""&amp;
    " """&amp;T22&amp;"\"&amp;$A22&amp;"（"&amp;$B22&amp;"）.lnk"""&amp;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S22" s="9" t="str">
        <f ca="1">IFERROR(
  VLOOKUP(
    $H22,
    shortcut設定!$F:$J,
    MATCH(
      "ProgramsIndex",
      shortcut設定!$F$12:$J$12,
      0
    ),
    FALSE
  ),
  ""
)</f>
        <v>171</v>
      </c>
      <c r="T22" s="13" t="str">
        <f ca="1">IF(
  AND($A22&lt;&gt;"",$I22="○"),
  shortcut設定!$F$4&amp;"\"&amp;S22&amp;"_"&amp;H22,
  ""
)</f>
        <v>%USERPROFILE%\AppData\Roaming\Microsoft\Windows\Start Menu\Programs\171_Utility_System</v>
      </c>
      <c r="U22" s="13" t="str">
        <f>IF(
  AND($A22&lt;&gt;"",$J22&lt;&gt;"-",$J22&lt;&gt;""),
  (
    "mkdir """&amp;shortcut設定!$F$4&amp;"\"&amp;shortcut設定!$F$8&amp;""" &amp; "
  )&amp;(
    """"&amp;shortcut設定!$F$7&amp;""""&amp;
    " """&amp;$V22&amp;""""&amp;
    " """&amp;$C22&amp;""""&amp;
    IF($D22="-"," """""," """&amp;$D22&amp;"""")&amp;
    IF($E22="-"," """""," """&amp;$E22&amp;"""")
  ),
  ""
)</f>
        <v/>
      </c>
      <c r="V22" s="14" t="str">
        <f>IF(
  AND($A22&lt;&gt;"",$J22&lt;&gt;"-",$J22&lt;&gt;""),
  shortcut設定!$F$4&amp;"\"&amp;shortcut設定!$F$8&amp;"\"&amp;$J22&amp;"（"&amp;$B22&amp;"）.lnk",
  ""
)</f>
        <v/>
      </c>
      <c r="W22" s="13" t="str">
        <f>IF(
  AND($A22&lt;&gt;"",$K22&lt;&gt;"-",$K22&lt;&gt;""),
  (
    "mkdir """&amp;shortcut設定!$F$4&amp;"\"&amp;shortcut設定!$F$9&amp;""" &amp; "
  )&amp;(
    """"&amp;shortcut設定!$F$7&amp;""""&amp;
    " """&amp;$X22&amp;""""&amp;
    " """&amp;$C22&amp;""""&amp;
    IF($D22="-"," """""," """&amp;$D22&amp;"""")&amp;
    IF($E22="-"," """""," """&amp;$E22&amp;"""")&amp;
    IF($K22="-"," """""," """&amp;$K22&amp;"""")
  ),
  ""
)</f>
        <v/>
      </c>
      <c r="X22" s="14" t="str">
        <f>IF(
  AND($A22&lt;&gt;"",$K22&lt;&gt;"-",$K22&lt;&gt;""),
  shortcut設定!$F$4&amp;"\"&amp;shortcut設定!$F$9&amp;"\"&amp;$A22&amp;"（"&amp;$B22&amp;"）.lnk",
  ""
)</f>
        <v/>
      </c>
      <c r="Y22" s="13" t="str">
        <f>IF(
  AND($A22&lt;&gt;"",$L22&lt;&gt;"-",$L22&lt;&gt;""),
  (
    """"&amp;shortcut設定!$F$7&amp;""""&amp;
    " """&amp;$AB22&amp;""""&amp;
    " """&amp;$C22&amp;""""&amp;
    IF($D22="-"," """""," """&amp;$D22&amp;"""")&amp;
    IF($E22="-"," """""," """&amp;$E22&amp;"""")
  ),
  ""
)</f>
        <v/>
      </c>
      <c r="Z22" s="9" t="str">
        <f ca="1">IFERROR(
  VLOOKUP(
    $H22,
    shortcut設定!$F:$J,
    MATCH(
      "ProgramsIndex",
      shortcut設定!$F$12:$J$12,
      0
    ),
    FALSE
  ),
  ""
)</f>
        <v>171</v>
      </c>
      <c r="AA22" s="20" t="str">
        <f t="shared" si="2"/>
        <v/>
      </c>
      <c r="AB22" s="13" t="str">
        <f>IF(
  AND($A22&lt;&gt;"",$L22="○"),
  shortcut設定!$F$5&amp;"\"&amp;Z22&amp;"_"&amp;A22&amp;"（"&amp;B22&amp;"）"&amp;AA22&amp;".lnk",
  ""
)</f>
        <v/>
      </c>
      <c r="AC22" s="13" t="str">
        <f>IF(
  AND($A22&lt;&gt;"",$N22="○"),
  (
    """"&amp;shortcut設定!$F$7&amp;""""&amp;
    " """&amp;$AD22&amp;""""&amp;
    " """&amp;$C22&amp;""""&amp;
    IF($D22="-"," """""," """&amp;$D22&amp;"""")&amp;
    IF($E22="-"," """""," """&amp;$E22&amp;"""")
  ),
  ""
)</f>
        <v>"C:\codes\vbs\command\CreateShortcutFile.vbs" "%USERPROFILE%\AppData\Roaming\Microsoft\Windows\Start Menu\Programs\Startup\AutoMute（自動ミュート）.lnk" "C:\prg_exe\AutoMute\AutoMute.exe" "" ""</v>
      </c>
      <c r="AD22" s="9" t="str">
        <f>IF(
  AND($A22&lt;&gt;"",$N22="○"),
  shortcut設定!$F$6&amp;"\"&amp;A22&amp;"（"&amp;B22&amp;"）.lnk",
  ""
)</f>
        <v>%USERPROFILE%\AppData\Roaming\Microsoft\Windows\Start Menu\Programs\Startup\AutoMute（自動ミュート）.lnk</v>
      </c>
      <c r="AE22" s="13" t="str">
        <f>IF(
  AND($A22&lt;&gt;"",$O22&lt;&gt;"-",$O22&lt;&gt;""),
  (
    """"&amp;shortcut設定!$F$7&amp;""""&amp;
    " """&amp;$O22&amp;".lnk"""&amp;
    " """&amp;$C22&amp;""""&amp;
    IF($D22="-"," """""," """&amp;$D22&amp;"""")&amp;
    IF($E22="-"," """""," """&amp;$E22&amp;"""")
  ),
  ""
)</f>
        <v/>
      </c>
      <c r="AF22" s="95" t="s">
        <v>183</v>
      </c>
    </row>
    <row r="23" spans="1:32">
      <c r="A23" s="9" t="s">
        <v>595</v>
      </c>
      <c r="B23" s="9" t="s">
        <v>755</v>
      </c>
      <c r="C23" s="9" t="s">
        <v>215</v>
      </c>
      <c r="D23" s="15" t="s">
        <v>40</v>
      </c>
      <c r="E23" s="26" t="s">
        <v>40</v>
      </c>
      <c r="F23" s="15" t="s">
        <v>156</v>
      </c>
      <c r="G23" s="15" t="s">
        <v>156</v>
      </c>
      <c r="H23" s="9" t="s">
        <v>70</v>
      </c>
      <c r="I23" s="15" t="s">
        <v>878</v>
      </c>
      <c r="J23" s="15" t="s">
        <v>66</v>
      </c>
      <c r="K23" s="15" t="s">
        <v>66</v>
      </c>
      <c r="L23" s="97" t="s">
        <v>66</v>
      </c>
      <c r="M23" s="98" t="s">
        <v>579</v>
      </c>
      <c r="N23" s="15" t="s">
        <v>66</v>
      </c>
      <c r="O23" s="26" t="s">
        <v>981</v>
      </c>
      <c r="P23" s="9" t="str">
        <f t="shared" si="0"/>
        <v/>
      </c>
      <c r="Q23" s="9" t="str">
        <f t="shared" si="1"/>
        <v/>
      </c>
      <c r="R23" s="13" t="str">
        <f ca="1">IF(
  AND($A23&lt;&gt;"",$I23="○"),
  (
    "mkdir """&amp;T23&amp;""" &amp; "
  )&amp;(
    """"&amp;shortcut設定!$F$7&amp;""""&amp;
    " """&amp;T23&amp;"\"&amp;$A23&amp;"（"&amp;$B23&amp;"）.lnk"""&amp;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S23" s="9" t="str">
        <f ca="1">IFERROR(
  VLOOKUP(
    $H23,
    shortcut設定!$F:$J,
    MATCH(
      "ProgramsIndex",
      shortcut設定!$F$12:$J$12,
      0
    ),
    FALSE
  ),
  ""
)</f>
        <v>172</v>
      </c>
      <c r="T23" s="13" t="str">
        <f ca="1">IF(
  AND($A23&lt;&gt;"",$I23="○"),
  shortcut設定!$F$4&amp;"\"&amp;S23&amp;"_"&amp;H23,
  ""
)</f>
        <v>%USERPROFILE%\AppData\Roaming\Microsoft\Windows\Start Menu\Programs\172_Utility_Other</v>
      </c>
      <c r="U23" s="13" t="str">
        <f>IF(
  AND($A23&lt;&gt;"",$J23&lt;&gt;"-",$J23&lt;&gt;""),
  (
    "mkdir """&amp;shortcut設定!$F$4&amp;"\"&amp;shortcut設定!$F$8&amp;""" &amp; "
  )&amp;(
    """"&amp;shortcut設定!$F$7&amp;""""&amp;
    " """&amp;$V23&amp;""""&amp;
    " """&amp;$C23&amp;""""&amp;
    IF($D23="-"," """""," """&amp;$D23&amp;"""")&amp;
    IF($E23="-"," """""," """&amp;$E23&amp;"""")
  ),
  ""
)</f>
        <v/>
      </c>
      <c r="V23" s="14" t="str">
        <f>IF(
  AND($A23&lt;&gt;"",$J23&lt;&gt;"-",$J23&lt;&gt;""),
  shortcut設定!$F$4&amp;"\"&amp;shortcut設定!$F$8&amp;"\"&amp;$J23&amp;"（"&amp;$B23&amp;"）.lnk",
  ""
)</f>
        <v/>
      </c>
      <c r="W23" s="13" t="str">
        <f>IF(
  AND($A23&lt;&gt;"",$K23&lt;&gt;"-",$K23&lt;&gt;""),
  (
    "mkdir """&amp;shortcut設定!$F$4&amp;"\"&amp;shortcut設定!$F$9&amp;""" &amp; "
  )&amp;(
    """"&amp;shortcut設定!$F$7&amp;""""&amp;
    " """&amp;$X23&amp;""""&amp;
    " """&amp;$C23&amp;""""&amp;
    IF($D23="-"," """""," """&amp;$D23&amp;"""")&amp;
    IF($E23="-"," """""," """&amp;$E23&amp;"""")&amp;
    IF($K23="-"," """""," """&amp;$K23&amp;"""")
  ),
  ""
)</f>
        <v/>
      </c>
      <c r="X23" s="14" t="str">
        <f>IF(
  AND($A23&lt;&gt;"",$K23&lt;&gt;"-",$K23&lt;&gt;""),
  shortcut設定!$F$4&amp;"\"&amp;shortcut設定!$F$9&amp;"\"&amp;$A23&amp;"（"&amp;$B23&amp;"）.lnk",
  ""
)</f>
        <v/>
      </c>
      <c r="Y23" s="13" t="str">
        <f>IF(
  AND($A23&lt;&gt;"",$L23&lt;&gt;"-",$L23&lt;&gt;""),
  (
    """"&amp;shortcut設定!$F$7&amp;""""&amp;
    " """&amp;$AB23&amp;""""&amp;
    " """&amp;$C23&amp;""""&amp;
    IF($D23="-"," """""," """&amp;$D23&amp;"""")&amp;
    IF($E23="-"," """""," """&amp;$E23&amp;"""")
  ),
  ""
)</f>
        <v/>
      </c>
      <c r="Z23" s="9" t="str">
        <f ca="1">IFERROR(
  VLOOKUP(
    $H23,
    shortcut設定!$F:$J,
    MATCH(
      "ProgramsIndex",
      shortcut設定!$F$12:$J$12,
      0
    ),
    FALSE
  ),
  ""
)</f>
        <v>172</v>
      </c>
      <c r="AA23" s="20" t="str">
        <f t="shared" si="2"/>
        <v/>
      </c>
      <c r="AB23" s="13" t="str">
        <f>IF(
  AND($A23&lt;&gt;"",$L23="○"),
  shortcut設定!$F$5&amp;"\"&amp;Z23&amp;"_"&amp;A23&amp;"（"&amp;B23&amp;"）"&amp;AA23&amp;".lnk",
  ""
)</f>
        <v/>
      </c>
      <c r="AC23" s="13" t="str">
        <f>IF(
  AND($A23&lt;&gt;"",$N23="○"),
  (
    """"&amp;shortcut設定!$F$7&amp;""""&amp;
    " """&amp;$AD23&amp;""""&amp;
    " """&amp;$C23&amp;""""&amp;
    IF($D23="-"," """""," """&amp;$D23&amp;"""")&amp;
    IF($E23="-"," """""," """&amp;$E23&amp;"""")
  ),
  ""
)</f>
        <v/>
      </c>
      <c r="AD23" s="9" t="str">
        <f>IF(
  AND($A23&lt;&gt;"",$N23="○"),
  shortcut設定!$F$6&amp;"\"&amp;A23&amp;"（"&amp;B23&amp;"）.lnk",
  ""
)</f>
        <v/>
      </c>
      <c r="AE23" s="13" t="str">
        <f>IF(
  AND($A23&lt;&gt;"",$O23&lt;&gt;"-",$O23&lt;&gt;""),
  (
    """"&amp;shortcut設定!$F$7&amp;""""&amp;
    " """&amp;$O23&amp;".lnk"""&amp;
    " """&amp;$C23&amp;""""&amp;
    IF($D23="-"," """""," """&amp;$D23&amp;"""")&amp;
    IF($E23="-"," """""," """&amp;$E23&amp;"""")
  ),
  ""
)</f>
        <v/>
      </c>
      <c r="AF23" s="95" t="s">
        <v>183</v>
      </c>
    </row>
    <row r="24" spans="1:32">
      <c r="A24" s="9" t="s">
        <v>596</v>
      </c>
      <c r="B24" s="9" t="s">
        <v>756</v>
      </c>
      <c r="C24" s="9" t="s">
        <v>216</v>
      </c>
      <c r="D24" s="15" t="s">
        <v>40</v>
      </c>
      <c r="E24" s="26" t="s">
        <v>40</v>
      </c>
      <c r="F24" s="15" t="s">
        <v>175</v>
      </c>
      <c r="G24" s="15" t="s">
        <v>156</v>
      </c>
      <c r="H24" s="9" t="s">
        <v>65</v>
      </c>
      <c r="I24" s="15" t="s">
        <v>878</v>
      </c>
      <c r="J24" s="15" t="s">
        <v>66</v>
      </c>
      <c r="K24" s="15" t="s">
        <v>66</v>
      </c>
      <c r="L24" s="97" t="s">
        <v>66</v>
      </c>
      <c r="M24" s="98" t="s">
        <v>579</v>
      </c>
      <c r="N24" s="15" t="s">
        <v>66</v>
      </c>
      <c r="O24" s="26" t="s">
        <v>981</v>
      </c>
      <c r="P24" s="9" t="str">
        <f t="shared" si="0"/>
        <v/>
      </c>
      <c r="Q24" s="9" t="str">
        <f t="shared" si="1"/>
        <v/>
      </c>
      <c r="R24" s="13" t="str">
        <f ca="1">IF(
  AND($A24&lt;&gt;"",$I24="○"),
  (
    "mkdir """&amp;T24&amp;""" &amp; "
  )&amp;(
    """"&amp;shortcut設定!$F$7&amp;""""&amp;
    " """&amp;T24&amp;"\"&amp;$A24&amp;"（"&amp;$B24&amp;"）.lnk"""&amp;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S24" s="9" t="str">
        <f ca="1">IFERROR(
  VLOOKUP(
    $H24,
    shortcut設定!$F:$J,
    MATCH(
      "ProgramsIndex",
      shortcut設定!$F$12:$J$12,
      0
    ),
    FALSE
  ),
  ""
)</f>
        <v>113</v>
      </c>
      <c r="T24" s="13" t="str">
        <f ca="1">IF(
  AND($A24&lt;&gt;"",$I24="○"),
  shortcut設定!$F$4&amp;"\"&amp;S24&amp;"_"&amp;H24,
  ""
)</f>
        <v>%USERPROFILE%\AppData\Roaming\Microsoft\Windows\Start Menu\Programs\113_Common_Edit</v>
      </c>
      <c r="U24" s="13" t="str">
        <f>IF(
  AND($A24&lt;&gt;"",$J24&lt;&gt;"-",$J24&lt;&gt;""),
  (
    "mkdir """&amp;shortcut設定!$F$4&amp;"\"&amp;shortcut設定!$F$8&amp;""" &amp; "
  )&amp;(
    """"&amp;shortcut設定!$F$7&amp;""""&amp;
    " """&amp;$V24&amp;""""&amp;
    " """&amp;$C24&amp;""""&amp;
    IF($D24="-"," """""," """&amp;$D24&amp;"""")&amp;
    IF($E24="-"," """""," """&amp;$E24&amp;"""")
  ),
  ""
)</f>
        <v/>
      </c>
      <c r="V24" s="14" t="str">
        <f>IF(
  AND($A24&lt;&gt;"",$J24&lt;&gt;"-",$J24&lt;&gt;""),
  shortcut設定!$F$4&amp;"\"&amp;shortcut設定!$F$8&amp;"\"&amp;$J24&amp;"（"&amp;$B24&amp;"）.lnk",
  ""
)</f>
        <v/>
      </c>
      <c r="W24" s="13" t="str">
        <f>IF(
  AND($A24&lt;&gt;"",$K24&lt;&gt;"-",$K24&lt;&gt;""),
  (
    "mkdir """&amp;shortcut設定!$F$4&amp;"\"&amp;shortcut設定!$F$9&amp;""" &amp; "
  )&amp;(
    """"&amp;shortcut設定!$F$7&amp;""""&amp;
    " """&amp;$X24&amp;""""&amp;
    " """&amp;$C24&amp;""""&amp;
    IF($D24="-"," """""," """&amp;$D24&amp;"""")&amp;
    IF($E24="-"," """""," """&amp;$E24&amp;"""")&amp;
    IF($K24="-"," """""," """&amp;$K24&amp;"""")
  ),
  ""
)</f>
        <v/>
      </c>
      <c r="X24" s="14" t="str">
        <f>IF(
  AND($A24&lt;&gt;"",$K24&lt;&gt;"-",$K24&lt;&gt;""),
  shortcut設定!$F$4&amp;"\"&amp;shortcut設定!$F$9&amp;"\"&amp;$A24&amp;"（"&amp;$B24&amp;"）.lnk",
  ""
)</f>
        <v/>
      </c>
      <c r="Y24" s="13" t="str">
        <f>IF(
  AND($A24&lt;&gt;"",$L24&lt;&gt;"-",$L24&lt;&gt;""),
  (
    """"&amp;shortcut設定!$F$7&amp;""""&amp;
    " """&amp;$AB24&amp;""""&amp;
    " """&amp;$C24&amp;""""&amp;
    IF($D24="-"," """""," """&amp;$D24&amp;"""")&amp;
    IF($E24="-"," """""," """&amp;$E24&amp;"""")
  ),
  ""
)</f>
        <v/>
      </c>
      <c r="Z24" s="9" t="str">
        <f ca="1">IFERROR(
  VLOOKUP(
    $H24,
    shortcut設定!$F:$J,
    MATCH(
      "ProgramsIndex",
      shortcut設定!$F$12:$J$12,
      0
    ),
    FALSE
  ),
  ""
)</f>
        <v>113</v>
      </c>
      <c r="AA24" s="20" t="str">
        <f t="shared" si="2"/>
        <v/>
      </c>
      <c r="AB24" s="13" t="str">
        <f>IF(
  AND($A24&lt;&gt;"",$L24="○"),
  shortcut設定!$F$5&amp;"\"&amp;Z24&amp;"_"&amp;A24&amp;"（"&amp;B24&amp;"）"&amp;AA24&amp;".lnk",
  ""
)</f>
        <v/>
      </c>
      <c r="AC24" s="13" t="str">
        <f>IF(
  AND($A24&lt;&gt;"",$N24="○"),
  (
    """"&amp;shortcut設定!$F$7&amp;""""&amp;
    " """&amp;$AD24&amp;""""&amp;
    " """&amp;$C24&amp;""""&amp;
    IF($D24="-"," """""," """&amp;$D24&amp;"""")&amp;
    IF($E24="-"," """""," """&amp;$E24&amp;"""")
  ),
  ""
)</f>
        <v/>
      </c>
      <c r="AD24" s="9" t="str">
        <f>IF(
  AND($A24&lt;&gt;"",$N24="○"),
  shortcut設定!$F$6&amp;"\"&amp;A24&amp;"（"&amp;B24&amp;"）.lnk",
  ""
)</f>
        <v/>
      </c>
      <c r="AE24" s="13" t="str">
        <f>IF(
  AND($A24&lt;&gt;"",$O24&lt;&gt;"-",$O24&lt;&gt;""),
  (
    """"&amp;shortcut設定!$F$7&amp;""""&amp;
    " """&amp;$O24&amp;".lnk"""&amp;
    " """&amp;$C24&amp;""""&amp;
    IF($D24="-"," """""," """&amp;$D24&amp;"""")&amp;
    IF($E24="-"," """""," """&amp;$E24&amp;"""")
  ),
  ""
)</f>
        <v/>
      </c>
      <c r="AF24" s="95" t="s">
        <v>183</v>
      </c>
    </row>
    <row r="25" spans="1:32">
      <c r="A25" s="9" t="s">
        <v>597</v>
      </c>
      <c r="B25" s="9" t="s">
        <v>756</v>
      </c>
      <c r="C25" s="9" t="s">
        <v>217</v>
      </c>
      <c r="D25" s="15" t="s">
        <v>40</v>
      </c>
      <c r="E25" s="26" t="s">
        <v>40</v>
      </c>
      <c r="F25" s="15" t="s">
        <v>175</v>
      </c>
      <c r="G25" s="15" t="s">
        <v>156</v>
      </c>
      <c r="H25" s="9" t="s">
        <v>65</v>
      </c>
      <c r="I25" s="15" t="s">
        <v>878</v>
      </c>
      <c r="J25" s="15" t="s">
        <v>66</v>
      </c>
      <c r="K25" s="15" t="s">
        <v>66</v>
      </c>
      <c r="L25" s="97" t="s">
        <v>66</v>
      </c>
      <c r="M25" s="98" t="s">
        <v>579</v>
      </c>
      <c r="N25" s="15" t="s">
        <v>66</v>
      </c>
      <c r="O25" s="26" t="s">
        <v>981</v>
      </c>
      <c r="P25" s="9" t="str">
        <f t="shared" si="0"/>
        <v/>
      </c>
      <c r="Q25" s="9" t="str">
        <f t="shared" si="1"/>
        <v/>
      </c>
      <c r="R25" s="13" t="str">
        <f ca="1">IF(
  AND($A25&lt;&gt;"",$I25="○"),
  (
    "mkdir """&amp;T25&amp;""" &amp; "
  )&amp;(
    """"&amp;shortcut設定!$F$7&amp;""""&amp;
    " """&amp;T25&amp;"\"&amp;$A25&amp;"（"&amp;$B25&amp;"）.lnk"""&amp;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S25" s="9" t="str">
        <f ca="1">IFERROR(
  VLOOKUP(
    $H25,
    shortcut設定!$F:$J,
    MATCH(
      "ProgramsIndex",
      shortcut設定!$F$12:$J$12,
      0
    ),
    FALSE
  ),
  ""
)</f>
        <v>113</v>
      </c>
      <c r="T25" s="13" t="str">
        <f ca="1">IF(
  AND($A25&lt;&gt;"",$I25="○"),
  shortcut設定!$F$4&amp;"\"&amp;S25&amp;"_"&amp;H25,
  ""
)</f>
        <v>%USERPROFILE%\AppData\Roaming\Microsoft\Windows\Start Menu\Programs\113_Common_Edit</v>
      </c>
      <c r="U25" s="13" t="str">
        <f>IF(
  AND($A25&lt;&gt;"",$J25&lt;&gt;"-",$J25&lt;&gt;""),
  (
    "mkdir """&amp;shortcut設定!$F$4&amp;"\"&amp;shortcut設定!$F$8&amp;""" &amp; "
  )&amp;(
    """"&amp;shortcut設定!$F$7&amp;""""&amp;
    " """&amp;$V25&amp;""""&amp;
    " """&amp;$C25&amp;""""&amp;
    IF($D25="-"," """""," """&amp;$D25&amp;"""")&amp;
    IF($E25="-"," """""," """&amp;$E25&amp;"""")
  ),
  ""
)</f>
        <v/>
      </c>
      <c r="V25" s="14" t="str">
        <f>IF(
  AND($A25&lt;&gt;"",$J25&lt;&gt;"-",$J25&lt;&gt;""),
  shortcut設定!$F$4&amp;"\"&amp;shortcut設定!$F$8&amp;"\"&amp;$J25&amp;"（"&amp;$B25&amp;"）.lnk",
  ""
)</f>
        <v/>
      </c>
      <c r="W25" s="13" t="str">
        <f>IF(
  AND($A25&lt;&gt;"",$K25&lt;&gt;"-",$K25&lt;&gt;""),
  (
    "mkdir """&amp;shortcut設定!$F$4&amp;"\"&amp;shortcut設定!$F$9&amp;""" &amp; "
  )&amp;(
    """"&amp;shortcut設定!$F$7&amp;""""&amp;
    " """&amp;$X25&amp;""""&amp;
    " """&amp;$C25&amp;""""&amp;
    IF($D25="-"," """""," """&amp;$D25&amp;"""")&amp;
    IF($E25="-"," """""," """&amp;$E25&amp;"""")&amp;
    IF($K25="-"," """""," """&amp;$K25&amp;"""")
  ),
  ""
)</f>
        <v/>
      </c>
      <c r="X25" s="14" t="str">
        <f>IF(
  AND($A25&lt;&gt;"",$K25&lt;&gt;"-",$K25&lt;&gt;""),
  shortcut設定!$F$4&amp;"\"&amp;shortcut設定!$F$9&amp;"\"&amp;$A25&amp;"（"&amp;$B25&amp;"）.lnk",
  ""
)</f>
        <v/>
      </c>
      <c r="Y25" s="13" t="str">
        <f>IF(
  AND($A25&lt;&gt;"",$L25&lt;&gt;"-",$L25&lt;&gt;""),
  (
    """"&amp;shortcut設定!$F$7&amp;""""&amp;
    " """&amp;$AB25&amp;""""&amp;
    " """&amp;$C25&amp;""""&amp;
    IF($D25="-"," """""," """&amp;$D25&amp;"""")&amp;
    IF($E25="-"," """""," """&amp;$E25&amp;"""")
  ),
  ""
)</f>
        <v/>
      </c>
      <c r="Z25" s="9" t="str">
        <f ca="1">IFERROR(
  VLOOKUP(
    $H25,
    shortcut設定!$F:$J,
    MATCH(
      "ProgramsIndex",
      shortcut設定!$F$12:$J$12,
      0
    ),
    FALSE
  ),
  ""
)</f>
        <v>113</v>
      </c>
      <c r="AA25" s="20" t="str">
        <f t="shared" si="2"/>
        <v/>
      </c>
      <c r="AB25" s="13" t="str">
        <f>IF(
  AND($A25&lt;&gt;"",$L25="○"),
  shortcut設定!$F$5&amp;"\"&amp;Z25&amp;"_"&amp;A25&amp;"（"&amp;B25&amp;"）"&amp;AA25&amp;".lnk",
  ""
)</f>
        <v/>
      </c>
      <c r="AC25" s="13" t="str">
        <f>IF(
  AND($A25&lt;&gt;"",$N25="○"),
  (
    """"&amp;shortcut設定!$F$7&amp;""""&amp;
    " """&amp;$AD25&amp;""""&amp;
    " """&amp;$C25&amp;""""&amp;
    IF($D25="-"," """""," """&amp;$D25&amp;"""")&amp;
    IF($E25="-"," """""," """&amp;$E25&amp;"""")
  ),
  ""
)</f>
        <v/>
      </c>
      <c r="AD25" s="9" t="str">
        <f>IF(
  AND($A25&lt;&gt;"",$N25="○"),
  shortcut設定!$F$6&amp;"\"&amp;A25&amp;"（"&amp;B25&amp;"）.lnk",
  ""
)</f>
        <v/>
      </c>
      <c r="AE25" s="13" t="str">
        <f>IF(
  AND($A25&lt;&gt;"",$O25&lt;&gt;"-",$O25&lt;&gt;""),
  (
    """"&amp;shortcut設定!$F$7&amp;""""&amp;
    " """&amp;$O25&amp;".lnk"""&amp;
    " """&amp;$C25&amp;""""&amp;
    IF($D25="-"," """""," """&amp;$D25&amp;"""")&amp;
    IF($E25="-"," """""," """&amp;$E25&amp;"""")
  ),
  ""
)</f>
        <v/>
      </c>
      <c r="AF25" s="95" t="s">
        <v>183</v>
      </c>
    </row>
    <row r="26" spans="1:32">
      <c r="A26" s="9" t="s">
        <v>598</v>
      </c>
      <c r="B26" s="9" t="s">
        <v>756</v>
      </c>
      <c r="C26" s="9" t="s">
        <v>218</v>
      </c>
      <c r="D26" s="15" t="s">
        <v>40</v>
      </c>
      <c r="E26" s="26" t="s">
        <v>40</v>
      </c>
      <c r="F26" s="15" t="s">
        <v>175</v>
      </c>
      <c r="G26" s="15" t="s">
        <v>156</v>
      </c>
      <c r="H26" s="9" t="s">
        <v>65</v>
      </c>
      <c r="I26" s="15" t="s">
        <v>878</v>
      </c>
      <c r="J26" s="15" t="s">
        <v>66</v>
      </c>
      <c r="K26" s="15" t="s">
        <v>66</v>
      </c>
      <c r="L26" s="97" t="s">
        <v>66</v>
      </c>
      <c r="M26" s="98" t="s">
        <v>579</v>
      </c>
      <c r="N26" s="15" t="s">
        <v>66</v>
      </c>
      <c r="O26" s="26" t="s">
        <v>981</v>
      </c>
      <c r="P26" s="9" t="str">
        <f t="shared" si="0"/>
        <v/>
      </c>
      <c r="Q26" s="9" t="str">
        <f t="shared" si="1"/>
        <v/>
      </c>
      <c r="R26" s="13" t="str">
        <f ca="1">IF(
  AND($A26&lt;&gt;"",$I26="○"),
  (
    "mkdir """&amp;T26&amp;""" &amp; "
  )&amp;(
    """"&amp;shortcut設定!$F$7&amp;""""&amp;
    " """&amp;T26&amp;"\"&amp;$A26&amp;"（"&amp;$B26&amp;"）.lnk"""&amp;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S26" s="9" t="str">
        <f ca="1">IFERROR(
  VLOOKUP(
    $H26,
    shortcut設定!$F:$J,
    MATCH(
      "ProgramsIndex",
      shortcut設定!$F$12:$J$12,
      0
    ),
    FALSE
  ),
  ""
)</f>
        <v>113</v>
      </c>
      <c r="T26" s="13" t="str">
        <f ca="1">IF(
  AND($A26&lt;&gt;"",$I26="○"),
  shortcut設定!$F$4&amp;"\"&amp;S26&amp;"_"&amp;H26,
  ""
)</f>
        <v>%USERPROFILE%\AppData\Roaming\Microsoft\Windows\Start Menu\Programs\113_Common_Edit</v>
      </c>
      <c r="U26" s="13" t="str">
        <f>IF(
  AND($A26&lt;&gt;"",$J26&lt;&gt;"-",$J26&lt;&gt;""),
  (
    "mkdir """&amp;shortcut設定!$F$4&amp;"\"&amp;shortcut設定!$F$8&amp;""" &amp; "
  )&amp;(
    """"&amp;shortcut設定!$F$7&amp;""""&amp;
    " """&amp;$V26&amp;""""&amp;
    " """&amp;$C26&amp;""""&amp;
    IF($D26="-"," """""," """&amp;$D26&amp;"""")&amp;
    IF($E26="-"," """""," """&amp;$E26&amp;"""")
  ),
  ""
)</f>
        <v/>
      </c>
      <c r="V26" s="14" t="str">
        <f>IF(
  AND($A26&lt;&gt;"",$J26&lt;&gt;"-",$J26&lt;&gt;""),
  shortcut設定!$F$4&amp;"\"&amp;shortcut設定!$F$8&amp;"\"&amp;$J26&amp;"（"&amp;$B26&amp;"）.lnk",
  ""
)</f>
        <v/>
      </c>
      <c r="W26" s="13" t="str">
        <f>IF(
  AND($A26&lt;&gt;"",$K26&lt;&gt;"-",$K26&lt;&gt;""),
  (
    "mkdir """&amp;shortcut設定!$F$4&amp;"\"&amp;shortcut設定!$F$9&amp;""" &amp; "
  )&amp;(
    """"&amp;shortcut設定!$F$7&amp;""""&amp;
    " """&amp;$X26&amp;""""&amp;
    " """&amp;$C26&amp;""""&amp;
    IF($D26="-"," """""," """&amp;$D26&amp;"""")&amp;
    IF($E26="-"," """""," """&amp;$E26&amp;"""")&amp;
    IF($K26="-"," """""," """&amp;$K26&amp;"""")
  ),
  ""
)</f>
        <v/>
      </c>
      <c r="X26" s="14" t="str">
        <f>IF(
  AND($A26&lt;&gt;"",$K26&lt;&gt;"-",$K26&lt;&gt;""),
  shortcut設定!$F$4&amp;"\"&amp;shortcut設定!$F$9&amp;"\"&amp;$A26&amp;"（"&amp;$B26&amp;"）.lnk",
  ""
)</f>
        <v/>
      </c>
      <c r="Y26" s="13" t="str">
        <f>IF(
  AND($A26&lt;&gt;"",$L26&lt;&gt;"-",$L26&lt;&gt;""),
  (
    """"&amp;shortcut設定!$F$7&amp;""""&amp;
    " """&amp;$AB26&amp;""""&amp;
    " """&amp;$C26&amp;""""&amp;
    IF($D26="-"," """""," """&amp;$D26&amp;"""")&amp;
    IF($E26="-"," """""," """&amp;$E26&amp;"""")
  ),
  ""
)</f>
        <v/>
      </c>
      <c r="Z26" s="9" t="str">
        <f ca="1">IFERROR(
  VLOOKUP(
    $H26,
    shortcut設定!$F:$J,
    MATCH(
      "ProgramsIndex",
      shortcut設定!$F$12:$J$12,
      0
    ),
    FALSE
  ),
  ""
)</f>
        <v>113</v>
      </c>
      <c r="AA26" s="20" t="str">
        <f t="shared" si="2"/>
        <v/>
      </c>
      <c r="AB26" s="13" t="str">
        <f>IF(
  AND($A26&lt;&gt;"",$L26="○"),
  shortcut設定!$F$5&amp;"\"&amp;Z26&amp;"_"&amp;A26&amp;"（"&amp;B26&amp;"）"&amp;AA26&amp;".lnk",
  ""
)</f>
        <v/>
      </c>
      <c r="AC26" s="13" t="str">
        <f>IF(
  AND($A26&lt;&gt;"",$N26="○"),
  (
    """"&amp;shortcut設定!$F$7&amp;""""&amp;
    " """&amp;$AD26&amp;""""&amp;
    " """&amp;$C26&amp;""""&amp;
    IF($D26="-"," """""," """&amp;$D26&amp;"""")&amp;
    IF($E26="-"," """""," """&amp;$E26&amp;"""")
  ),
  ""
)</f>
        <v/>
      </c>
      <c r="AD26" s="9" t="str">
        <f>IF(
  AND($A26&lt;&gt;"",$N26="○"),
  shortcut設定!$F$6&amp;"\"&amp;A26&amp;"（"&amp;B26&amp;"）.lnk",
  ""
)</f>
        <v/>
      </c>
      <c r="AE26" s="13" t="str">
        <f>IF(
  AND($A26&lt;&gt;"",$O26&lt;&gt;"-",$O26&lt;&gt;""),
  (
    """"&amp;shortcut設定!$F$7&amp;""""&amp;
    " """&amp;$O26&amp;".lnk"""&amp;
    " """&amp;$C26&amp;""""&amp;
    IF($D26="-"," """""," """&amp;$D26&amp;"""")&amp;
    IF($E26="-"," """""," """&amp;$E26&amp;"""")
  ),
  ""
)</f>
        <v/>
      </c>
      <c r="AF26" s="95" t="s">
        <v>183</v>
      </c>
    </row>
    <row r="27" spans="1:32">
      <c r="A27" s="9" t="s">
        <v>599</v>
      </c>
      <c r="B27" s="9" t="s">
        <v>757</v>
      </c>
      <c r="C27" s="9" t="s">
        <v>219</v>
      </c>
      <c r="D27" s="15" t="s">
        <v>40</v>
      </c>
      <c r="E27" s="26" t="s">
        <v>40</v>
      </c>
      <c r="F27" s="15" t="s">
        <v>175</v>
      </c>
      <c r="G27" s="15" t="s">
        <v>156</v>
      </c>
      <c r="H27" s="9" t="s">
        <v>65</v>
      </c>
      <c r="I27" s="15" t="s">
        <v>878</v>
      </c>
      <c r="J27" s="15" t="s">
        <v>66</v>
      </c>
      <c r="K27" s="15" t="s">
        <v>66</v>
      </c>
      <c r="L27" s="97" t="s">
        <v>66</v>
      </c>
      <c r="M27" s="98" t="s">
        <v>579</v>
      </c>
      <c r="N27" s="15" t="s">
        <v>66</v>
      </c>
      <c r="O27" s="26" t="s">
        <v>981</v>
      </c>
      <c r="P27" s="9" t="str">
        <f t="shared" si="0"/>
        <v/>
      </c>
      <c r="Q27" s="9" t="str">
        <f t="shared" si="1"/>
        <v/>
      </c>
      <c r="R27" s="13" t="str">
        <f ca="1">IF(
  AND($A27&lt;&gt;"",$I27="○"),
  (
    "mkdir """&amp;T27&amp;""" &amp; "
  )&amp;(
    """"&amp;shortcut設定!$F$7&amp;""""&amp;
    " """&amp;T27&amp;"\"&amp;$A27&amp;"（"&amp;$B27&amp;"）.lnk"""&amp;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S27" s="9" t="str">
        <f ca="1">IFERROR(
  VLOOKUP(
    $H27,
    shortcut設定!$F:$J,
    MATCH(
      "ProgramsIndex",
      shortcut設定!$F$12:$J$12,
      0
    ),
    FALSE
  ),
  ""
)</f>
        <v>113</v>
      </c>
      <c r="T27" s="13" t="str">
        <f ca="1">IF(
  AND($A27&lt;&gt;"",$I27="○"),
  shortcut設定!$F$4&amp;"\"&amp;S27&amp;"_"&amp;H27,
  ""
)</f>
        <v>%USERPROFILE%\AppData\Roaming\Microsoft\Windows\Start Menu\Programs\113_Common_Edit</v>
      </c>
      <c r="U27" s="13" t="str">
        <f>IF(
  AND($A27&lt;&gt;"",$J27&lt;&gt;"-",$J27&lt;&gt;""),
  (
    "mkdir """&amp;shortcut設定!$F$4&amp;"\"&amp;shortcut設定!$F$8&amp;""" &amp; "
  )&amp;(
    """"&amp;shortcut設定!$F$7&amp;""""&amp;
    " """&amp;$V27&amp;""""&amp;
    " """&amp;$C27&amp;""""&amp;
    IF($D27="-"," """""," """&amp;$D27&amp;"""")&amp;
    IF($E27="-"," """""," """&amp;$E27&amp;"""")
  ),
  ""
)</f>
        <v/>
      </c>
      <c r="V27" s="14" t="str">
        <f>IF(
  AND($A27&lt;&gt;"",$J27&lt;&gt;"-",$J27&lt;&gt;""),
  shortcut設定!$F$4&amp;"\"&amp;shortcut設定!$F$8&amp;"\"&amp;$J27&amp;"（"&amp;$B27&amp;"）.lnk",
  ""
)</f>
        <v/>
      </c>
      <c r="W27" s="13" t="str">
        <f>IF(
  AND($A27&lt;&gt;"",$K27&lt;&gt;"-",$K27&lt;&gt;""),
  (
    "mkdir """&amp;shortcut設定!$F$4&amp;"\"&amp;shortcut設定!$F$9&amp;""" &amp; "
  )&amp;(
    """"&amp;shortcut設定!$F$7&amp;""""&amp;
    " """&amp;$X27&amp;""""&amp;
    " """&amp;$C27&amp;""""&amp;
    IF($D27="-"," """""," """&amp;$D27&amp;"""")&amp;
    IF($E27="-"," """""," """&amp;$E27&amp;"""")&amp;
    IF($K27="-"," """""," """&amp;$K27&amp;"""")
  ),
  ""
)</f>
        <v/>
      </c>
      <c r="X27" s="14" t="str">
        <f>IF(
  AND($A27&lt;&gt;"",$K27&lt;&gt;"-",$K27&lt;&gt;""),
  shortcut設定!$F$4&amp;"\"&amp;shortcut設定!$F$9&amp;"\"&amp;$A27&amp;"（"&amp;$B27&amp;"）.lnk",
  ""
)</f>
        <v/>
      </c>
      <c r="Y27" s="13" t="str">
        <f>IF(
  AND($A27&lt;&gt;"",$L27&lt;&gt;"-",$L27&lt;&gt;""),
  (
    """"&amp;shortcut設定!$F$7&amp;""""&amp;
    " """&amp;$AB27&amp;""""&amp;
    " """&amp;$C27&amp;""""&amp;
    IF($D27="-"," """""," """&amp;$D27&amp;"""")&amp;
    IF($E27="-"," """""," """&amp;$E27&amp;"""")
  ),
  ""
)</f>
        <v/>
      </c>
      <c r="Z27" s="9" t="str">
        <f ca="1">IFERROR(
  VLOOKUP(
    $H27,
    shortcut設定!$F:$J,
    MATCH(
      "ProgramsIndex",
      shortcut設定!$F$12:$J$12,
      0
    ),
    FALSE
  ),
  ""
)</f>
        <v>113</v>
      </c>
      <c r="AA27" s="20" t="str">
        <f t="shared" si="2"/>
        <v/>
      </c>
      <c r="AB27" s="13" t="str">
        <f>IF(
  AND($A27&lt;&gt;"",$L27="○"),
  shortcut設定!$F$5&amp;"\"&amp;Z27&amp;"_"&amp;A27&amp;"（"&amp;B27&amp;"）"&amp;AA27&amp;".lnk",
  ""
)</f>
        <v/>
      </c>
      <c r="AC27" s="13" t="str">
        <f>IF(
  AND($A27&lt;&gt;"",$N27="○"),
  (
    """"&amp;shortcut設定!$F$7&amp;""""&amp;
    " """&amp;$AD27&amp;""""&amp;
    " """&amp;$C27&amp;""""&amp;
    IF($D27="-"," """""," """&amp;$D27&amp;"""")&amp;
    IF($E27="-"," """""," """&amp;$E27&amp;"""")
  ),
  ""
)</f>
        <v/>
      </c>
      <c r="AD27" s="9" t="str">
        <f>IF(
  AND($A27&lt;&gt;"",$N27="○"),
  shortcut設定!$F$6&amp;"\"&amp;A27&amp;"（"&amp;B27&amp;"）.lnk",
  ""
)</f>
        <v/>
      </c>
      <c r="AE27" s="13" t="str">
        <f>IF(
  AND($A27&lt;&gt;"",$O27&lt;&gt;"-",$O27&lt;&gt;""),
  (
    """"&amp;shortcut設定!$F$7&amp;""""&amp;
    " """&amp;$O27&amp;".lnk"""&amp;
    " """&amp;$C27&amp;""""&amp;
    IF($D27="-"," """""," """&amp;$D27&amp;"""")&amp;
    IF($E27="-"," """""," """&amp;$E27&amp;"""")
  ),
  ""
)</f>
        <v/>
      </c>
      <c r="AF27" s="95" t="s">
        <v>183</v>
      </c>
    </row>
    <row r="28" spans="1:32">
      <c r="A28" s="9" t="s">
        <v>600</v>
      </c>
      <c r="B28" s="9" t="s">
        <v>757</v>
      </c>
      <c r="C28" s="9" t="s">
        <v>220</v>
      </c>
      <c r="D28" s="15" t="s">
        <v>40</v>
      </c>
      <c r="E28" s="26" t="s">
        <v>40</v>
      </c>
      <c r="F28" s="15" t="s">
        <v>175</v>
      </c>
      <c r="G28" s="15" t="s">
        <v>156</v>
      </c>
      <c r="H28" s="9" t="s">
        <v>65</v>
      </c>
      <c r="I28" s="15" t="s">
        <v>878</v>
      </c>
      <c r="J28" s="15" t="s">
        <v>66</v>
      </c>
      <c r="K28" s="15" t="s">
        <v>66</v>
      </c>
      <c r="L28" s="97" t="s">
        <v>66</v>
      </c>
      <c r="M28" s="98" t="s">
        <v>579</v>
      </c>
      <c r="N28" s="15" t="s">
        <v>66</v>
      </c>
      <c r="O28" s="26" t="s">
        <v>981</v>
      </c>
      <c r="P28" s="9" t="str">
        <f t="shared" si="0"/>
        <v/>
      </c>
      <c r="Q28" s="9" t="str">
        <f t="shared" si="1"/>
        <v/>
      </c>
      <c r="R28" s="13" t="str">
        <f ca="1">IF(
  AND($A28&lt;&gt;"",$I28="○"),
  (
    "mkdir """&amp;T28&amp;""" &amp; "
  )&amp;(
    """"&amp;shortcut設定!$F$7&amp;""""&amp;
    " """&amp;T28&amp;"\"&amp;$A28&amp;"（"&amp;$B28&amp;"）.lnk"""&amp;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S28" s="9" t="str">
        <f ca="1">IFERROR(
  VLOOKUP(
    $H28,
    shortcut設定!$F:$J,
    MATCH(
      "ProgramsIndex",
      shortcut設定!$F$12:$J$12,
      0
    ),
    FALSE
  ),
  ""
)</f>
        <v>113</v>
      </c>
      <c r="T28" s="13" t="str">
        <f ca="1">IF(
  AND($A28&lt;&gt;"",$I28="○"),
  shortcut設定!$F$4&amp;"\"&amp;S28&amp;"_"&amp;H28,
  ""
)</f>
        <v>%USERPROFILE%\AppData\Roaming\Microsoft\Windows\Start Menu\Programs\113_Common_Edit</v>
      </c>
      <c r="U28" s="13" t="str">
        <f>IF(
  AND($A28&lt;&gt;"",$J28&lt;&gt;"-",$J28&lt;&gt;""),
  (
    "mkdir """&amp;shortcut設定!$F$4&amp;"\"&amp;shortcut設定!$F$8&amp;""" &amp; "
  )&amp;(
    """"&amp;shortcut設定!$F$7&amp;""""&amp;
    " """&amp;$V28&amp;""""&amp;
    " """&amp;$C28&amp;""""&amp;
    IF($D28="-"," """""," """&amp;$D28&amp;"""")&amp;
    IF($E28="-"," """""," """&amp;$E28&amp;"""")
  ),
  ""
)</f>
        <v/>
      </c>
      <c r="V28" s="14" t="str">
        <f>IF(
  AND($A28&lt;&gt;"",$J28&lt;&gt;"-",$J28&lt;&gt;""),
  shortcut設定!$F$4&amp;"\"&amp;shortcut設定!$F$8&amp;"\"&amp;$J28&amp;"（"&amp;$B28&amp;"）.lnk",
  ""
)</f>
        <v/>
      </c>
      <c r="W28" s="13" t="str">
        <f>IF(
  AND($A28&lt;&gt;"",$K28&lt;&gt;"-",$K28&lt;&gt;""),
  (
    "mkdir """&amp;shortcut設定!$F$4&amp;"\"&amp;shortcut設定!$F$9&amp;""" &amp; "
  )&amp;(
    """"&amp;shortcut設定!$F$7&amp;""""&amp;
    " """&amp;$X28&amp;""""&amp;
    " """&amp;$C28&amp;""""&amp;
    IF($D28="-"," """""," """&amp;$D28&amp;"""")&amp;
    IF($E28="-"," """""," """&amp;$E28&amp;"""")&amp;
    IF($K28="-"," """""," """&amp;$K28&amp;"""")
  ),
  ""
)</f>
        <v/>
      </c>
      <c r="X28" s="14" t="str">
        <f>IF(
  AND($A28&lt;&gt;"",$K28&lt;&gt;"-",$K28&lt;&gt;""),
  shortcut設定!$F$4&amp;"\"&amp;shortcut設定!$F$9&amp;"\"&amp;$A28&amp;"（"&amp;$B28&amp;"）.lnk",
  ""
)</f>
        <v/>
      </c>
      <c r="Y28" s="13" t="str">
        <f>IF(
  AND($A28&lt;&gt;"",$L28&lt;&gt;"-",$L28&lt;&gt;""),
  (
    """"&amp;shortcut設定!$F$7&amp;""""&amp;
    " """&amp;$AB28&amp;""""&amp;
    " """&amp;$C28&amp;""""&amp;
    IF($D28="-"," """""," """&amp;$D28&amp;"""")&amp;
    IF($E28="-"," """""," """&amp;$E28&amp;"""")
  ),
  ""
)</f>
        <v/>
      </c>
      <c r="Z28" s="9" t="str">
        <f ca="1">IFERROR(
  VLOOKUP(
    $H28,
    shortcut設定!$F:$J,
    MATCH(
      "ProgramsIndex",
      shortcut設定!$F$12:$J$12,
      0
    ),
    FALSE
  ),
  ""
)</f>
        <v>113</v>
      </c>
      <c r="AA28" s="20" t="str">
        <f t="shared" si="2"/>
        <v/>
      </c>
      <c r="AB28" s="13" t="str">
        <f>IF(
  AND($A28&lt;&gt;"",$L28="○"),
  shortcut設定!$F$5&amp;"\"&amp;Z28&amp;"_"&amp;A28&amp;"（"&amp;B28&amp;"）"&amp;AA28&amp;".lnk",
  ""
)</f>
        <v/>
      </c>
      <c r="AC28" s="13" t="str">
        <f>IF(
  AND($A28&lt;&gt;"",$N28="○"),
  (
    """"&amp;shortcut設定!$F$7&amp;""""&amp;
    " """&amp;$AD28&amp;""""&amp;
    " """&amp;$C28&amp;""""&amp;
    IF($D28="-"," """""," """&amp;$D28&amp;"""")&amp;
    IF($E28="-"," """""," """&amp;$E28&amp;"""")
  ),
  ""
)</f>
        <v/>
      </c>
      <c r="AD28" s="9" t="str">
        <f>IF(
  AND($A28&lt;&gt;"",$N28="○"),
  shortcut設定!$F$6&amp;"\"&amp;A28&amp;"（"&amp;B28&amp;"）.lnk",
  ""
)</f>
        <v/>
      </c>
      <c r="AE28" s="13" t="str">
        <f>IF(
  AND($A28&lt;&gt;"",$O28&lt;&gt;"-",$O28&lt;&gt;""),
  (
    """"&amp;shortcut設定!$F$7&amp;""""&amp;
    " """&amp;$O28&amp;".lnk"""&amp;
    " """&amp;$C28&amp;""""&amp;
    IF($D28="-"," """""," """&amp;$D28&amp;"""")&amp;
    IF($E28="-"," """""," """&amp;$E28&amp;"""")
  ),
  ""
)</f>
        <v/>
      </c>
      <c r="AF28" s="95" t="s">
        <v>183</v>
      </c>
    </row>
    <row r="29" spans="1:32">
      <c r="A29" s="9" t="s">
        <v>601</v>
      </c>
      <c r="B29" s="9" t="s">
        <v>758</v>
      </c>
      <c r="C29" s="9" t="s">
        <v>221</v>
      </c>
      <c r="D29" s="15" t="s">
        <v>40</v>
      </c>
      <c r="E29" s="26" t="s">
        <v>40</v>
      </c>
      <c r="F29" s="15" t="s">
        <v>175</v>
      </c>
      <c r="G29" s="15" t="s">
        <v>156</v>
      </c>
      <c r="H29" s="9" t="s">
        <v>75</v>
      </c>
      <c r="I29" s="15" t="s">
        <v>878</v>
      </c>
      <c r="J29" s="15" t="s">
        <v>66</v>
      </c>
      <c r="K29" s="15" t="s">
        <v>66</v>
      </c>
      <c r="L29" s="97" t="s">
        <v>66</v>
      </c>
      <c r="M29" s="98" t="s">
        <v>579</v>
      </c>
      <c r="N29" s="15" t="s">
        <v>66</v>
      </c>
      <c r="O29" s="26" t="s">
        <v>981</v>
      </c>
      <c r="P29" s="9" t="str">
        <f t="shared" si="0"/>
        <v/>
      </c>
      <c r="Q29" s="9" t="str">
        <f t="shared" si="1"/>
        <v/>
      </c>
      <c r="R29" s="13" t="str">
        <f ca="1">IF(
  AND($A29&lt;&gt;"",$I29="○"),
  (
    "mkdir """&amp;T29&amp;""" &amp; "
  )&amp;(
    """"&amp;shortcut設定!$F$7&amp;""""&amp;
    " """&amp;T29&amp;"\"&amp;$A29&amp;"（"&amp;$B29&amp;"）.lnk"""&amp;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S29" s="9" t="str">
        <f ca="1">IFERROR(
  VLOOKUP(
    $H29,
    shortcut設定!$F:$J,
    MATCH(
      "ProgramsIndex",
      shortcut設定!$F$12:$J$12,
      0
    ),
    FALSE
  ),
  ""
)</f>
        <v>112</v>
      </c>
      <c r="T29" s="13" t="str">
        <f ca="1">IF(
  AND($A29&lt;&gt;"",$I29="○"),
  shortcut設定!$F$4&amp;"\"&amp;S29&amp;"_"&amp;H29,
  ""
)</f>
        <v>%USERPROFILE%\AppData\Roaming\Microsoft\Windows\Start Menu\Programs\112_Common_View</v>
      </c>
      <c r="U29" s="13" t="str">
        <f>IF(
  AND($A29&lt;&gt;"",$J29&lt;&gt;"-",$J29&lt;&gt;""),
  (
    "mkdir """&amp;shortcut設定!$F$4&amp;"\"&amp;shortcut設定!$F$8&amp;""" &amp; "
  )&amp;(
    """"&amp;shortcut設定!$F$7&amp;""""&amp;
    " """&amp;$V29&amp;""""&amp;
    " """&amp;$C29&amp;""""&amp;
    IF($D29="-"," """""," """&amp;$D29&amp;"""")&amp;
    IF($E29="-"," """""," """&amp;$E29&amp;"""")
  ),
  ""
)</f>
        <v/>
      </c>
      <c r="V29" s="14" t="str">
        <f>IF(
  AND($A29&lt;&gt;"",$J29&lt;&gt;"-",$J29&lt;&gt;""),
  shortcut設定!$F$4&amp;"\"&amp;shortcut設定!$F$8&amp;"\"&amp;$J29&amp;"（"&amp;$B29&amp;"）.lnk",
  ""
)</f>
        <v/>
      </c>
      <c r="W29" s="13" t="str">
        <f>IF(
  AND($A29&lt;&gt;"",$K29&lt;&gt;"-",$K29&lt;&gt;""),
  (
    "mkdir """&amp;shortcut設定!$F$4&amp;"\"&amp;shortcut設定!$F$9&amp;""" &amp; "
  )&amp;(
    """"&amp;shortcut設定!$F$7&amp;""""&amp;
    " """&amp;$X29&amp;""""&amp;
    " """&amp;$C29&amp;""""&amp;
    IF($D29="-"," """""," """&amp;$D29&amp;"""")&amp;
    IF($E29="-"," """""," """&amp;$E29&amp;"""")&amp;
    IF($K29="-"," """""," """&amp;$K29&amp;"""")
  ),
  ""
)</f>
        <v/>
      </c>
      <c r="X29" s="14" t="str">
        <f>IF(
  AND($A29&lt;&gt;"",$K29&lt;&gt;"-",$K29&lt;&gt;""),
  shortcut設定!$F$4&amp;"\"&amp;shortcut設定!$F$9&amp;"\"&amp;$A29&amp;"（"&amp;$B29&amp;"）.lnk",
  ""
)</f>
        <v/>
      </c>
      <c r="Y29" s="13" t="str">
        <f>IF(
  AND($A29&lt;&gt;"",$L29&lt;&gt;"-",$L29&lt;&gt;""),
  (
    """"&amp;shortcut設定!$F$7&amp;""""&amp;
    " """&amp;$AB29&amp;""""&amp;
    " """&amp;$C29&amp;""""&amp;
    IF($D29="-"," """""," """&amp;$D29&amp;"""")&amp;
    IF($E29="-"," """""," """&amp;$E29&amp;"""")
  ),
  ""
)</f>
        <v/>
      </c>
      <c r="Z29" s="9" t="str">
        <f ca="1">IFERROR(
  VLOOKUP(
    $H29,
    shortcut設定!$F:$J,
    MATCH(
      "ProgramsIndex",
      shortcut設定!$F$12:$J$12,
      0
    ),
    FALSE
  ),
  ""
)</f>
        <v>112</v>
      </c>
      <c r="AA29" s="20" t="str">
        <f t="shared" si="2"/>
        <v/>
      </c>
      <c r="AB29" s="13" t="str">
        <f>IF(
  AND($A29&lt;&gt;"",$L29="○"),
  shortcut設定!$F$5&amp;"\"&amp;Z29&amp;"_"&amp;A29&amp;"（"&amp;B29&amp;"）"&amp;AA29&amp;".lnk",
  ""
)</f>
        <v/>
      </c>
      <c r="AC29" s="13" t="str">
        <f>IF(
  AND($A29&lt;&gt;"",$N29="○"),
  (
    """"&amp;shortcut設定!$F$7&amp;""""&amp;
    " """&amp;$AD29&amp;""""&amp;
    " """&amp;$C29&amp;""""&amp;
    IF($D29="-"," """""," """&amp;$D29&amp;"""")&amp;
    IF($E29="-"," """""," """&amp;$E29&amp;"""")
  ),
  ""
)</f>
        <v/>
      </c>
      <c r="AD29" s="9" t="str">
        <f>IF(
  AND($A29&lt;&gt;"",$N29="○"),
  shortcut設定!$F$6&amp;"\"&amp;A29&amp;"（"&amp;B29&amp;"）.lnk",
  ""
)</f>
        <v/>
      </c>
      <c r="AE29" s="13" t="str">
        <f>IF(
  AND($A29&lt;&gt;"",$O29&lt;&gt;"-",$O29&lt;&gt;""),
  (
    """"&amp;shortcut設定!$F$7&amp;""""&amp;
    " """&amp;$O29&amp;".lnk"""&amp;
    " """&amp;$C29&amp;""""&amp;
    IF($D29="-"," """""," """&amp;$D29&amp;"""")&amp;
    IF($E29="-"," """""," """&amp;$E29&amp;"""")
  ),
  ""
)</f>
        <v/>
      </c>
      <c r="AF29" s="95" t="s">
        <v>183</v>
      </c>
    </row>
    <row r="30" spans="1:32">
      <c r="A30" s="9" t="s">
        <v>602</v>
      </c>
      <c r="B30" s="9" t="s">
        <v>759</v>
      </c>
      <c r="C30" s="9" t="s">
        <v>222</v>
      </c>
      <c r="D30" s="15" t="s">
        <v>40</v>
      </c>
      <c r="E30" s="26" t="s">
        <v>40</v>
      </c>
      <c r="F30" s="15" t="s">
        <v>175</v>
      </c>
      <c r="G30" s="15" t="s">
        <v>156</v>
      </c>
      <c r="H30" s="9" t="s">
        <v>75</v>
      </c>
      <c r="I30" s="15" t="s">
        <v>878</v>
      </c>
      <c r="J30" s="15" t="s">
        <v>66</v>
      </c>
      <c r="K30" s="15" t="s">
        <v>66</v>
      </c>
      <c r="L30" s="97" t="s">
        <v>66</v>
      </c>
      <c r="M30" s="98" t="s">
        <v>579</v>
      </c>
      <c r="N30" s="15" t="s">
        <v>66</v>
      </c>
      <c r="O30" s="26" t="s">
        <v>981</v>
      </c>
      <c r="P30" s="9" t="str">
        <f t="shared" si="0"/>
        <v/>
      </c>
      <c r="Q30" s="9" t="str">
        <f t="shared" si="1"/>
        <v/>
      </c>
      <c r="R30" s="13" t="str">
        <f ca="1">IF(
  AND($A30&lt;&gt;"",$I30="○"),
  (
    "mkdir """&amp;T30&amp;""" &amp; "
  )&amp;(
    """"&amp;shortcut設定!$F$7&amp;""""&amp;
    " """&amp;T30&amp;"\"&amp;$A30&amp;"（"&amp;$B30&amp;"）.lnk"""&amp;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S30" s="9" t="str">
        <f ca="1">IFERROR(
  VLOOKUP(
    $H30,
    shortcut設定!$F:$J,
    MATCH(
      "ProgramsIndex",
      shortcut設定!$F$12:$J$12,
      0
    ),
    FALSE
  ),
  ""
)</f>
        <v>112</v>
      </c>
      <c r="T30" s="13" t="str">
        <f ca="1">IF(
  AND($A30&lt;&gt;"",$I30="○"),
  shortcut設定!$F$4&amp;"\"&amp;S30&amp;"_"&amp;H30,
  ""
)</f>
        <v>%USERPROFILE%\AppData\Roaming\Microsoft\Windows\Start Menu\Programs\112_Common_View</v>
      </c>
      <c r="U30" s="13" t="str">
        <f>IF(
  AND($A30&lt;&gt;"",$J30&lt;&gt;"-",$J30&lt;&gt;""),
  (
    "mkdir """&amp;shortcut設定!$F$4&amp;"\"&amp;shortcut設定!$F$8&amp;""" &amp; "
  )&amp;(
    """"&amp;shortcut設定!$F$7&amp;""""&amp;
    " """&amp;$V30&amp;""""&amp;
    " """&amp;$C30&amp;""""&amp;
    IF($D30="-"," """""," """&amp;$D30&amp;"""")&amp;
    IF($E30="-"," """""," """&amp;$E30&amp;"""")
  ),
  ""
)</f>
        <v/>
      </c>
      <c r="V30" s="14" t="str">
        <f>IF(
  AND($A30&lt;&gt;"",$J30&lt;&gt;"-",$J30&lt;&gt;""),
  shortcut設定!$F$4&amp;"\"&amp;shortcut設定!$F$8&amp;"\"&amp;$J30&amp;"（"&amp;$B30&amp;"）.lnk",
  ""
)</f>
        <v/>
      </c>
      <c r="W30" s="13" t="str">
        <f>IF(
  AND($A30&lt;&gt;"",$K30&lt;&gt;"-",$K30&lt;&gt;""),
  (
    "mkdir """&amp;shortcut設定!$F$4&amp;"\"&amp;shortcut設定!$F$9&amp;""" &amp; "
  )&amp;(
    """"&amp;shortcut設定!$F$7&amp;""""&amp;
    " """&amp;$X30&amp;""""&amp;
    " """&amp;$C30&amp;""""&amp;
    IF($D30="-"," """""," """&amp;$D30&amp;"""")&amp;
    IF($E30="-"," """""," """&amp;$E30&amp;"""")&amp;
    IF($K30="-"," """""," """&amp;$K30&amp;"""")
  ),
  ""
)</f>
        <v/>
      </c>
      <c r="X30" s="14" t="str">
        <f>IF(
  AND($A30&lt;&gt;"",$K30&lt;&gt;"-",$K30&lt;&gt;""),
  shortcut設定!$F$4&amp;"\"&amp;shortcut設定!$F$9&amp;"\"&amp;$A30&amp;"（"&amp;$B30&amp;"）.lnk",
  ""
)</f>
        <v/>
      </c>
      <c r="Y30" s="13" t="str">
        <f>IF(
  AND($A30&lt;&gt;"",$L30&lt;&gt;"-",$L30&lt;&gt;""),
  (
    """"&amp;shortcut設定!$F$7&amp;""""&amp;
    " """&amp;$AB30&amp;""""&amp;
    " """&amp;$C30&amp;""""&amp;
    IF($D30="-"," """""," """&amp;$D30&amp;"""")&amp;
    IF($E30="-"," """""," """&amp;$E30&amp;"""")
  ),
  ""
)</f>
        <v/>
      </c>
      <c r="Z30" s="9" t="str">
        <f ca="1">IFERROR(
  VLOOKUP(
    $H30,
    shortcut設定!$F:$J,
    MATCH(
      "ProgramsIndex",
      shortcut設定!$F$12:$J$12,
      0
    ),
    FALSE
  ),
  ""
)</f>
        <v>112</v>
      </c>
      <c r="AA30" s="20" t="str">
        <f t="shared" si="2"/>
        <v/>
      </c>
      <c r="AB30" s="13" t="str">
        <f>IF(
  AND($A30&lt;&gt;"",$L30="○"),
  shortcut設定!$F$5&amp;"\"&amp;Z30&amp;"_"&amp;A30&amp;"（"&amp;B30&amp;"）"&amp;AA30&amp;".lnk",
  ""
)</f>
        <v/>
      </c>
      <c r="AC30" s="13" t="str">
        <f>IF(
  AND($A30&lt;&gt;"",$N30="○"),
  (
    """"&amp;shortcut設定!$F$7&amp;""""&amp;
    " """&amp;$AD30&amp;""""&amp;
    " """&amp;$C30&amp;""""&amp;
    IF($D30="-"," """""," """&amp;$D30&amp;"""")&amp;
    IF($E30="-"," """""," """&amp;$E30&amp;"""")
  ),
  ""
)</f>
        <v/>
      </c>
      <c r="AD30" s="9" t="str">
        <f>IF(
  AND($A30&lt;&gt;"",$N30="○"),
  shortcut設定!$F$6&amp;"\"&amp;A30&amp;"（"&amp;B30&amp;"）.lnk",
  ""
)</f>
        <v/>
      </c>
      <c r="AE30" s="13" t="str">
        <f>IF(
  AND($A30&lt;&gt;"",$O30&lt;&gt;"-",$O30&lt;&gt;""),
  (
    """"&amp;shortcut設定!$F$7&amp;""""&amp;
    " """&amp;$O30&amp;".lnk"""&amp;
    " """&amp;$C30&amp;""""&amp;
    IF($D30="-"," """""," """&amp;$D30&amp;"""")&amp;
    IF($E30="-"," """""," """&amp;$E30&amp;"""")
  ),
  ""
)</f>
        <v/>
      </c>
      <c r="AF30" s="95" t="s">
        <v>183</v>
      </c>
    </row>
    <row r="31" spans="1:32">
      <c r="A31" s="9" t="s">
        <v>603</v>
      </c>
      <c r="B31" s="9" t="s">
        <v>760</v>
      </c>
      <c r="C31" s="9" t="s">
        <v>223</v>
      </c>
      <c r="D31" s="15" t="s">
        <v>40</v>
      </c>
      <c r="E31" s="26" t="s">
        <v>40</v>
      </c>
      <c r="F31" s="15" t="s">
        <v>175</v>
      </c>
      <c r="G31" s="15" t="s">
        <v>156</v>
      </c>
      <c r="H31" s="9" t="s">
        <v>75</v>
      </c>
      <c r="I31" s="15" t="s">
        <v>878</v>
      </c>
      <c r="J31" s="15" t="s">
        <v>66</v>
      </c>
      <c r="K31" s="15" t="s">
        <v>66</v>
      </c>
      <c r="L31" s="97" t="s">
        <v>66</v>
      </c>
      <c r="M31" s="98" t="s">
        <v>579</v>
      </c>
      <c r="N31" s="15" t="s">
        <v>66</v>
      </c>
      <c r="O31" s="26" t="s">
        <v>981</v>
      </c>
      <c r="P31" s="9" t="str">
        <f t="shared" si="0"/>
        <v/>
      </c>
      <c r="Q31" s="9" t="str">
        <f t="shared" si="1"/>
        <v/>
      </c>
      <c r="R31" s="13" t="str">
        <f ca="1">IF(
  AND($A31&lt;&gt;"",$I31="○"),
  (
    "mkdir """&amp;T31&amp;""" &amp; "
  )&amp;(
    """"&amp;shortcut設定!$F$7&amp;""""&amp;
    " """&amp;T31&amp;"\"&amp;$A31&amp;"（"&amp;$B31&amp;"）.lnk"""&amp;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S31" s="9" t="str">
        <f ca="1">IFERROR(
  VLOOKUP(
    $H31,
    shortcut設定!$F:$J,
    MATCH(
      "ProgramsIndex",
      shortcut設定!$F$12:$J$12,
      0
    ),
    FALSE
  ),
  ""
)</f>
        <v>112</v>
      </c>
      <c r="T31" s="13" t="str">
        <f ca="1">IF(
  AND($A31&lt;&gt;"",$I31="○"),
  shortcut設定!$F$4&amp;"\"&amp;S31&amp;"_"&amp;H31,
  ""
)</f>
        <v>%USERPROFILE%\AppData\Roaming\Microsoft\Windows\Start Menu\Programs\112_Common_View</v>
      </c>
      <c r="U31" s="13" t="str">
        <f>IF(
  AND($A31&lt;&gt;"",$J31&lt;&gt;"-",$J31&lt;&gt;""),
  (
    "mkdir """&amp;shortcut設定!$F$4&amp;"\"&amp;shortcut設定!$F$8&amp;""" &amp; "
  )&amp;(
    """"&amp;shortcut設定!$F$7&amp;""""&amp;
    " """&amp;$V31&amp;""""&amp;
    " """&amp;$C31&amp;""""&amp;
    IF($D31="-"," """""," """&amp;$D31&amp;"""")&amp;
    IF($E31="-"," """""," """&amp;$E31&amp;"""")
  ),
  ""
)</f>
        <v/>
      </c>
      <c r="V31" s="14" t="str">
        <f>IF(
  AND($A31&lt;&gt;"",$J31&lt;&gt;"-",$J31&lt;&gt;""),
  shortcut設定!$F$4&amp;"\"&amp;shortcut設定!$F$8&amp;"\"&amp;$J31&amp;"（"&amp;$B31&amp;"）.lnk",
  ""
)</f>
        <v/>
      </c>
      <c r="W31" s="13" t="str">
        <f>IF(
  AND($A31&lt;&gt;"",$K31&lt;&gt;"-",$K31&lt;&gt;""),
  (
    "mkdir """&amp;shortcut設定!$F$4&amp;"\"&amp;shortcut設定!$F$9&amp;""" &amp; "
  )&amp;(
    """"&amp;shortcut設定!$F$7&amp;""""&amp;
    " """&amp;$X31&amp;""""&amp;
    " """&amp;$C31&amp;""""&amp;
    IF($D31="-"," """""," """&amp;$D31&amp;"""")&amp;
    IF($E31="-"," """""," """&amp;$E31&amp;"""")&amp;
    IF($K31="-"," """""," """&amp;$K31&amp;"""")
  ),
  ""
)</f>
        <v/>
      </c>
      <c r="X31" s="14" t="str">
        <f>IF(
  AND($A31&lt;&gt;"",$K31&lt;&gt;"-",$K31&lt;&gt;""),
  shortcut設定!$F$4&amp;"\"&amp;shortcut設定!$F$9&amp;"\"&amp;$A31&amp;"（"&amp;$B31&amp;"）.lnk",
  ""
)</f>
        <v/>
      </c>
      <c r="Y31" s="13" t="str">
        <f>IF(
  AND($A31&lt;&gt;"",$L31&lt;&gt;"-",$L31&lt;&gt;""),
  (
    """"&amp;shortcut設定!$F$7&amp;""""&amp;
    " """&amp;$AB31&amp;""""&amp;
    " """&amp;$C31&amp;""""&amp;
    IF($D31="-"," """""," """&amp;$D31&amp;"""")&amp;
    IF($E31="-"," """""," """&amp;$E31&amp;"""")
  ),
  ""
)</f>
        <v/>
      </c>
      <c r="Z31" s="9" t="str">
        <f ca="1">IFERROR(
  VLOOKUP(
    $H31,
    shortcut設定!$F:$J,
    MATCH(
      "ProgramsIndex",
      shortcut設定!$F$12:$J$12,
      0
    ),
    FALSE
  ),
  ""
)</f>
        <v>112</v>
      </c>
      <c r="AA31" s="20" t="str">
        <f t="shared" si="2"/>
        <v/>
      </c>
      <c r="AB31" s="13" t="str">
        <f>IF(
  AND($A31&lt;&gt;"",$L31="○"),
  shortcut設定!$F$5&amp;"\"&amp;Z31&amp;"_"&amp;A31&amp;"（"&amp;B31&amp;"）"&amp;AA31&amp;".lnk",
  ""
)</f>
        <v/>
      </c>
      <c r="AC31" s="13" t="str">
        <f>IF(
  AND($A31&lt;&gt;"",$N31="○"),
  (
    """"&amp;shortcut設定!$F$7&amp;""""&amp;
    " """&amp;$AD31&amp;""""&amp;
    " """&amp;$C31&amp;""""&amp;
    IF($D31="-"," """""," """&amp;$D31&amp;"""")&amp;
    IF($E31="-"," """""," """&amp;$E31&amp;"""")
  ),
  ""
)</f>
        <v/>
      </c>
      <c r="AD31" s="9" t="str">
        <f>IF(
  AND($A31&lt;&gt;"",$N31="○"),
  shortcut設定!$F$6&amp;"\"&amp;A31&amp;"（"&amp;B31&amp;"）.lnk",
  ""
)</f>
        <v/>
      </c>
      <c r="AE31" s="13" t="str">
        <f>IF(
  AND($A31&lt;&gt;"",$O31&lt;&gt;"-",$O31&lt;&gt;""),
  (
    """"&amp;shortcut設定!$F$7&amp;""""&amp;
    " """&amp;$O31&amp;".lnk"""&amp;
    " """&amp;$C31&amp;""""&amp;
    IF($D31="-"," """""," """&amp;$D31&amp;"""")&amp;
    IF($E31="-"," """""," """&amp;$E31&amp;"""")
  ),
  ""
)</f>
        <v/>
      </c>
      <c r="AF31" s="95" t="s">
        <v>183</v>
      </c>
    </row>
    <row r="32" spans="1:32">
      <c r="A32" s="9" t="s">
        <v>604</v>
      </c>
      <c r="B32" s="9" t="s">
        <v>761</v>
      </c>
      <c r="C32" s="9" t="s">
        <v>224</v>
      </c>
      <c r="D32" s="15" t="s">
        <v>40</v>
      </c>
      <c r="E32" s="26" t="s">
        <v>40</v>
      </c>
      <c r="F32" s="15" t="s">
        <v>156</v>
      </c>
      <c r="G32" s="15" t="s">
        <v>156</v>
      </c>
      <c r="H32" s="9" t="s">
        <v>69</v>
      </c>
      <c r="I32" s="15" t="s">
        <v>878</v>
      </c>
      <c r="J32" s="15" t="s">
        <v>66</v>
      </c>
      <c r="K32" s="15" t="s">
        <v>66</v>
      </c>
      <c r="L32" s="97" t="s">
        <v>66</v>
      </c>
      <c r="M32" s="98" t="s">
        <v>579</v>
      </c>
      <c r="N32" s="15" t="s">
        <v>66</v>
      </c>
      <c r="O32" s="26" t="s">
        <v>981</v>
      </c>
      <c r="P32" s="9" t="str">
        <f t="shared" si="0"/>
        <v/>
      </c>
      <c r="Q32" s="9" t="str">
        <f t="shared" si="1"/>
        <v/>
      </c>
      <c r="R32" s="13" t="str">
        <f ca="1">IF(
  AND($A32&lt;&gt;"",$I32="○"),
  (
    "mkdir """&amp;T32&amp;""" &amp; "
  )&amp;(
    """"&amp;shortcut設定!$F$7&amp;""""&amp;
    " """&amp;T32&amp;"\"&amp;$A32&amp;"（"&amp;$B32&amp;"）.lnk"""&amp;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S32" s="9" t="str">
        <f ca="1">IFERROR(
  VLOOKUP(
    $H32,
    shortcut設定!$F:$J,
    MATCH(
      "ProgramsIndex",
      shortcut設定!$F$12:$J$12,
      0
    ),
    FALSE
  ),
  ""
)</f>
        <v>121</v>
      </c>
      <c r="T32" s="13" t="str">
        <f ca="1">IF(
  AND($A32&lt;&gt;"",$I32="○"),
  shortcut設定!$F$4&amp;"\"&amp;S32&amp;"_"&amp;H32,
  ""
)</f>
        <v>%USERPROFILE%\AppData\Roaming\Microsoft\Windows\Start Menu\Programs\121_Doc_Analyze</v>
      </c>
      <c r="U32" s="13" t="str">
        <f>IF(
  AND($A32&lt;&gt;"",$J32&lt;&gt;"-",$J32&lt;&gt;""),
  (
    "mkdir """&amp;shortcut設定!$F$4&amp;"\"&amp;shortcut設定!$F$8&amp;""" &amp; "
  )&amp;(
    """"&amp;shortcut設定!$F$7&amp;""""&amp;
    " """&amp;$V32&amp;""""&amp;
    " """&amp;$C32&amp;""""&amp;
    IF($D32="-"," """""," """&amp;$D32&amp;"""")&amp;
    IF($E32="-"," """""," """&amp;$E32&amp;"""")
  ),
  ""
)</f>
        <v/>
      </c>
      <c r="V32" s="14" t="str">
        <f>IF(
  AND($A32&lt;&gt;"",$J32&lt;&gt;"-",$J32&lt;&gt;""),
  shortcut設定!$F$4&amp;"\"&amp;shortcut設定!$F$8&amp;"\"&amp;$J32&amp;"（"&amp;$B32&amp;"）.lnk",
  ""
)</f>
        <v/>
      </c>
      <c r="W32" s="13" t="str">
        <f>IF(
  AND($A32&lt;&gt;"",$K32&lt;&gt;"-",$K32&lt;&gt;""),
  (
    "mkdir """&amp;shortcut設定!$F$4&amp;"\"&amp;shortcut設定!$F$9&amp;""" &amp; "
  )&amp;(
    """"&amp;shortcut設定!$F$7&amp;""""&amp;
    " """&amp;$X32&amp;""""&amp;
    " """&amp;$C32&amp;""""&amp;
    IF($D32="-"," """""," """&amp;$D32&amp;"""")&amp;
    IF($E32="-"," """""," """&amp;$E32&amp;"""")&amp;
    IF($K32="-"," """""," """&amp;$K32&amp;"""")
  ),
  ""
)</f>
        <v/>
      </c>
      <c r="X32" s="14" t="str">
        <f>IF(
  AND($A32&lt;&gt;"",$K32&lt;&gt;"-",$K32&lt;&gt;""),
  shortcut設定!$F$4&amp;"\"&amp;shortcut設定!$F$9&amp;"\"&amp;$A32&amp;"（"&amp;$B32&amp;"）.lnk",
  ""
)</f>
        <v/>
      </c>
      <c r="Y32" s="13" t="str">
        <f>IF(
  AND($A32&lt;&gt;"",$L32&lt;&gt;"-",$L32&lt;&gt;""),
  (
    """"&amp;shortcut設定!$F$7&amp;""""&amp;
    " """&amp;$AB32&amp;""""&amp;
    " """&amp;$C32&amp;""""&amp;
    IF($D32="-"," """""," """&amp;$D32&amp;"""")&amp;
    IF($E32="-"," """""," """&amp;$E32&amp;"""")
  ),
  ""
)</f>
        <v/>
      </c>
      <c r="Z32" s="9" t="str">
        <f ca="1">IFERROR(
  VLOOKUP(
    $H32,
    shortcut設定!$F:$J,
    MATCH(
      "ProgramsIndex",
      shortcut設定!$F$12:$J$12,
      0
    ),
    FALSE
  ),
  ""
)</f>
        <v>121</v>
      </c>
      <c r="AA32" s="20" t="str">
        <f t="shared" si="2"/>
        <v/>
      </c>
      <c r="AB32" s="13" t="str">
        <f>IF(
  AND($A32&lt;&gt;"",$L32="○"),
  shortcut設定!$F$5&amp;"\"&amp;Z32&amp;"_"&amp;A32&amp;"（"&amp;B32&amp;"）"&amp;AA32&amp;".lnk",
  ""
)</f>
        <v/>
      </c>
      <c r="AC32" s="13" t="str">
        <f>IF(
  AND($A32&lt;&gt;"",$N32="○"),
  (
    """"&amp;shortcut設定!$F$7&amp;""""&amp;
    " """&amp;$AD32&amp;""""&amp;
    " """&amp;$C32&amp;""""&amp;
    IF($D32="-"," """""," """&amp;$D32&amp;"""")&amp;
    IF($E32="-"," """""," """&amp;$E32&amp;"""")
  ),
  ""
)</f>
        <v/>
      </c>
      <c r="AD32" s="9" t="str">
        <f>IF(
  AND($A32&lt;&gt;"",$N32="○"),
  shortcut設定!$F$6&amp;"\"&amp;A32&amp;"（"&amp;B32&amp;"）.lnk",
  ""
)</f>
        <v/>
      </c>
      <c r="AE32" s="13" t="str">
        <f>IF(
  AND($A32&lt;&gt;"",$O32&lt;&gt;"-",$O32&lt;&gt;""),
  (
    """"&amp;shortcut設定!$F$7&amp;""""&amp;
    " """&amp;$O32&amp;".lnk"""&amp;
    " """&amp;$C32&amp;""""&amp;
    IF($D32="-"," """""," """&amp;$D32&amp;"""")&amp;
    IF($E32="-"," """""," """&amp;$E32&amp;"""")
  ),
  ""
)</f>
        <v/>
      </c>
      <c r="AF32" s="95" t="s">
        <v>183</v>
      </c>
    </row>
    <row r="33" spans="1:32">
      <c r="A33" s="9" t="s">
        <v>76</v>
      </c>
      <c r="B33" s="9" t="s">
        <v>762</v>
      </c>
      <c r="C33" s="9" t="s">
        <v>225</v>
      </c>
      <c r="D33" s="15" t="s">
        <v>40</v>
      </c>
      <c r="E33" s="26" t="s">
        <v>40</v>
      </c>
      <c r="F33" s="15" t="s">
        <v>175</v>
      </c>
      <c r="G33" s="15" t="s">
        <v>156</v>
      </c>
      <c r="H33" s="9" t="s">
        <v>70</v>
      </c>
      <c r="I33" s="15" t="s">
        <v>878</v>
      </c>
      <c r="J33" s="15" t="s">
        <v>66</v>
      </c>
      <c r="K33" s="15" t="s">
        <v>66</v>
      </c>
      <c r="L33" s="97" t="s">
        <v>66</v>
      </c>
      <c r="M33" s="98" t="s">
        <v>579</v>
      </c>
      <c r="N33" s="15" t="s">
        <v>66</v>
      </c>
      <c r="O33" s="26" t="s">
        <v>981</v>
      </c>
      <c r="P33" s="9" t="str">
        <f t="shared" si="0"/>
        <v/>
      </c>
      <c r="Q33" s="9" t="str">
        <f t="shared" si="1"/>
        <v/>
      </c>
      <c r="R33" s="13" t="str">
        <f ca="1">IF(
  AND($A33&lt;&gt;"",$I33="○"),
  (
    "mkdir """&amp;T33&amp;""" &amp; "
  )&amp;(
    """"&amp;shortcut設定!$F$7&amp;""""&amp;
    " """&amp;T33&amp;"\"&amp;$A33&amp;"（"&amp;$B33&amp;"）.lnk"""&amp;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S33" s="9" t="str">
        <f ca="1">IFERROR(
  VLOOKUP(
    $H33,
    shortcut設定!$F:$J,
    MATCH(
      "ProgramsIndex",
      shortcut設定!$F$12:$J$12,
      0
    ),
    FALSE
  ),
  ""
)</f>
        <v>172</v>
      </c>
      <c r="T33" s="13" t="str">
        <f ca="1">IF(
  AND($A33&lt;&gt;"",$I33="○"),
  shortcut設定!$F$4&amp;"\"&amp;S33&amp;"_"&amp;H33,
  ""
)</f>
        <v>%USERPROFILE%\AppData\Roaming\Microsoft\Windows\Start Menu\Programs\172_Utility_Other</v>
      </c>
      <c r="U33" s="13" t="str">
        <f>IF(
  AND($A33&lt;&gt;"",$J33&lt;&gt;"-",$J33&lt;&gt;""),
  (
    "mkdir """&amp;shortcut設定!$F$4&amp;"\"&amp;shortcut設定!$F$8&amp;""" &amp; "
  )&amp;(
    """"&amp;shortcut設定!$F$7&amp;""""&amp;
    " """&amp;$V33&amp;""""&amp;
    " """&amp;$C33&amp;""""&amp;
    IF($D33="-"," """""," """&amp;$D33&amp;"""")&amp;
    IF($E33="-"," """""," """&amp;$E33&amp;"""")
  ),
  ""
)</f>
        <v/>
      </c>
      <c r="V33" s="14" t="str">
        <f>IF(
  AND($A33&lt;&gt;"",$J33&lt;&gt;"-",$J33&lt;&gt;""),
  shortcut設定!$F$4&amp;"\"&amp;shortcut設定!$F$8&amp;"\"&amp;$J33&amp;"（"&amp;$B33&amp;"）.lnk",
  ""
)</f>
        <v/>
      </c>
      <c r="W33" s="13" t="str">
        <f>IF(
  AND($A33&lt;&gt;"",$K33&lt;&gt;"-",$K33&lt;&gt;""),
  (
    "mkdir """&amp;shortcut設定!$F$4&amp;"\"&amp;shortcut設定!$F$9&amp;""" &amp; "
  )&amp;(
    """"&amp;shortcut設定!$F$7&amp;""""&amp;
    " """&amp;$X33&amp;""""&amp;
    " """&amp;$C33&amp;""""&amp;
    IF($D33="-"," """""," """&amp;$D33&amp;"""")&amp;
    IF($E33="-"," """""," """&amp;$E33&amp;"""")&amp;
    IF($K33="-"," """""," """&amp;$K33&amp;"""")
  ),
  ""
)</f>
        <v/>
      </c>
      <c r="X33" s="14" t="str">
        <f>IF(
  AND($A33&lt;&gt;"",$K33&lt;&gt;"-",$K33&lt;&gt;""),
  shortcut設定!$F$4&amp;"\"&amp;shortcut設定!$F$9&amp;"\"&amp;$A33&amp;"（"&amp;$B33&amp;"）.lnk",
  ""
)</f>
        <v/>
      </c>
      <c r="Y33" s="13" t="str">
        <f>IF(
  AND($A33&lt;&gt;"",$L33&lt;&gt;"-",$L33&lt;&gt;""),
  (
    """"&amp;shortcut設定!$F$7&amp;""""&amp;
    " """&amp;$AB33&amp;""""&amp;
    " """&amp;$C33&amp;""""&amp;
    IF($D33="-"," """""," """&amp;$D33&amp;"""")&amp;
    IF($E33="-"," """""," """&amp;$E33&amp;"""")
  ),
  ""
)</f>
        <v/>
      </c>
      <c r="Z33" s="9" t="str">
        <f ca="1">IFERROR(
  VLOOKUP(
    $H33,
    shortcut設定!$F:$J,
    MATCH(
      "ProgramsIndex",
      shortcut設定!$F$12:$J$12,
      0
    ),
    FALSE
  ),
  ""
)</f>
        <v>172</v>
      </c>
      <c r="AA33" s="20" t="str">
        <f t="shared" si="2"/>
        <v/>
      </c>
      <c r="AB33" s="13" t="str">
        <f>IF(
  AND($A33&lt;&gt;"",$L33="○"),
  shortcut設定!$F$5&amp;"\"&amp;Z33&amp;"_"&amp;A33&amp;"（"&amp;B33&amp;"）"&amp;AA33&amp;".lnk",
  ""
)</f>
        <v/>
      </c>
      <c r="AC33" s="13" t="str">
        <f>IF(
  AND($A33&lt;&gt;"",$N33="○"),
  (
    """"&amp;shortcut設定!$F$7&amp;""""&amp;
    " """&amp;$AD33&amp;""""&amp;
    " """&amp;$C33&amp;""""&amp;
    IF($D33="-"," """""," """&amp;$D33&amp;"""")&amp;
    IF($E33="-"," """""," """&amp;$E33&amp;"""")
  ),
  ""
)</f>
        <v/>
      </c>
      <c r="AD33" s="9" t="str">
        <f>IF(
  AND($A33&lt;&gt;"",$N33="○"),
  shortcut設定!$F$6&amp;"\"&amp;A33&amp;"（"&amp;B33&amp;"）.lnk",
  ""
)</f>
        <v/>
      </c>
      <c r="AE33" s="13" t="str">
        <f>IF(
  AND($A33&lt;&gt;"",$O33&lt;&gt;"-",$O33&lt;&gt;""),
  (
    """"&amp;shortcut設定!$F$7&amp;""""&amp;
    " """&amp;$O33&amp;".lnk"""&amp;
    " """&amp;$C33&amp;""""&amp;
    IF($D33="-"," """""," """&amp;$D33&amp;"""")&amp;
    IF($E33="-"," """""," """&amp;$E33&amp;"""")
  ),
  ""
)</f>
        <v/>
      </c>
      <c r="AF33" s="95" t="s">
        <v>183</v>
      </c>
    </row>
    <row r="34" spans="1:32">
      <c r="A34" s="9" t="s">
        <v>605</v>
      </c>
      <c r="B34" s="9" t="s">
        <v>763</v>
      </c>
      <c r="C34" s="9" t="s">
        <v>226</v>
      </c>
      <c r="D34" s="15" t="s">
        <v>40</v>
      </c>
      <c r="E34" s="26" t="s">
        <v>40</v>
      </c>
      <c r="F34" s="15" t="s">
        <v>175</v>
      </c>
      <c r="G34" s="15" t="s">
        <v>156</v>
      </c>
      <c r="H34" s="9" t="s">
        <v>74</v>
      </c>
      <c r="I34" s="15" t="s">
        <v>878</v>
      </c>
      <c r="J34" s="15" t="s">
        <v>66</v>
      </c>
      <c r="K34" s="15" t="s">
        <v>66</v>
      </c>
      <c r="L34" s="97" t="s">
        <v>66</v>
      </c>
      <c r="M34" s="98" t="s">
        <v>579</v>
      </c>
      <c r="N34" s="15" t="s">
        <v>66</v>
      </c>
      <c r="O34" s="26" t="s">
        <v>981</v>
      </c>
      <c r="P34" s="9" t="str">
        <f t="shared" si="0"/>
        <v/>
      </c>
      <c r="Q34" s="9" t="str">
        <f t="shared" si="1"/>
        <v/>
      </c>
      <c r="R34" s="13" t="str">
        <f ca="1">IF(
  AND($A34&lt;&gt;"",$I34="○"),
  (
    "mkdir """&amp;T34&amp;""" &amp; "
  )&amp;(
    """"&amp;shortcut設定!$F$7&amp;""""&amp;
    " """&amp;T34&amp;"\"&amp;$A34&amp;"（"&amp;$B34&amp;"）.lnk"""&amp;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S34" s="9" t="str">
        <f ca="1">IFERROR(
  VLOOKUP(
    $H34,
    shortcut設定!$F:$J,
    MATCH(
      "ProgramsIndex",
      shortcut設定!$F$12:$J$12,
      0
    ),
    FALSE
  ),
  ""
)</f>
        <v>171</v>
      </c>
      <c r="T34" s="13" t="str">
        <f ca="1">IF(
  AND($A34&lt;&gt;"",$I34="○"),
  shortcut設定!$F$4&amp;"\"&amp;S34&amp;"_"&amp;H34,
  ""
)</f>
        <v>%USERPROFILE%\AppData\Roaming\Microsoft\Windows\Start Menu\Programs\171_Utility_System</v>
      </c>
      <c r="U34" s="13" t="str">
        <f>IF(
  AND($A34&lt;&gt;"",$J34&lt;&gt;"-",$J34&lt;&gt;""),
  (
    "mkdir """&amp;shortcut設定!$F$4&amp;"\"&amp;shortcut設定!$F$8&amp;""" &amp; "
  )&amp;(
    """"&amp;shortcut設定!$F$7&amp;""""&amp;
    " """&amp;$V34&amp;""""&amp;
    " """&amp;$C34&amp;""""&amp;
    IF($D34="-"," """""," """&amp;$D34&amp;"""")&amp;
    IF($E34="-"," """""," """&amp;$E34&amp;"""")
  ),
  ""
)</f>
        <v/>
      </c>
      <c r="V34" s="14" t="str">
        <f>IF(
  AND($A34&lt;&gt;"",$J34&lt;&gt;"-",$J34&lt;&gt;""),
  shortcut設定!$F$4&amp;"\"&amp;shortcut設定!$F$8&amp;"\"&amp;$J34&amp;"（"&amp;$B34&amp;"）.lnk",
  ""
)</f>
        <v/>
      </c>
      <c r="W34" s="13" t="str">
        <f>IF(
  AND($A34&lt;&gt;"",$K34&lt;&gt;"-",$K34&lt;&gt;""),
  (
    "mkdir """&amp;shortcut設定!$F$4&amp;"\"&amp;shortcut設定!$F$9&amp;""" &amp; "
  )&amp;(
    """"&amp;shortcut設定!$F$7&amp;""""&amp;
    " """&amp;$X34&amp;""""&amp;
    " """&amp;$C34&amp;""""&amp;
    IF($D34="-"," """""," """&amp;$D34&amp;"""")&amp;
    IF($E34="-"," """""," """&amp;$E34&amp;"""")&amp;
    IF($K34="-"," """""," """&amp;$K34&amp;"""")
  ),
  ""
)</f>
        <v/>
      </c>
      <c r="X34" s="14" t="str">
        <f>IF(
  AND($A34&lt;&gt;"",$K34&lt;&gt;"-",$K34&lt;&gt;""),
  shortcut設定!$F$4&amp;"\"&amp;shortcut設定!$F$9&amp;"\"&amp;$A34&amp;"（"&amp;$B34&amp;"）.lnk",
  ""
)</f>
        <v/>
      </c>
      <c r="Y34" s="13" t="str">
        <f>IF(
  AND($A34&lt;&gt;"",$L34&lt;&gt;"-",$L34&lt;&gt;""),
  (
    """"&amp;shortcut設定!$F$7&amp;""""&amp;
    " """&amp;$AB34&amp;""""&amp;
    " """&amp;$C34&amp;""""&amp;
    IF($D34="-"," """""," """&amp;$D34&amp;"""")&amp;
    IF($E34="-"," """""," """&amp;$E34&amp;"""")
  ),
  ""
)</f>
        <v/>
      </c>
      <c r="Z34" s="9" t="str">
        <f ca="1">IFERROR(
  VLOOKUP(
    $H34,
    shortcut設定!$F:$J,
    MATCH(
      "ProgramsIndex",
      shortcut設定!$F$12:$J$12,
      0
    ),
    FALSE
  ),
  ""
)</f>
        <v>171</v>
      </c>
      <c r="AA34" s="20" t="str">
        <f t="shared" si="2"/>
        <v/>
      </c>
      <c r="AB34" s="13" t="str">
        <f>IF(
  AND($A34&lt;&gt;"",$L34="○"),
  shortcut設定!$F$5&amp;"\"&amp;Z34&amp;"_"&amp;A34&amp;"（"&amp;B34&amp;"）"&amp;AA34&amp;".lnk",
  ""
)</f>
        <v/>
      </c>
      <c r="AC34" s="13" t="str">
        <f>IF(
  AND($A34&lt;&gt;"",$N34="○"),
  (
    """"&amp;shortcut設定!$F$7&amp;""""&amp;
    " """&amp;$AD34&amp;""""&amp;
    " """&amp;$C34&amp;""""&amp;
    IF($D34="-"," """""," """&amp;$D34&amp;"""")&amp;
    IF($E34="-"," """""," """&amp;$E34&amp;"""")
  ),
  ""
)</f>
        <v/>
      </c>
      <c r="AD34" s="9" t="str">
        <f>IF(
  AND($A34&lt;&gt;"",$N34="○"),
  shortcut設定!$F$6&amp;"\"&amp;A34&amp;"（"&amp;B34&amp;"）.lnk",
  ""
)</f>
        <v/>
      </c>
      <c r="AE34" s="13" t="str">
        <f>IF(
  AND($A34&lt;&gt;"",$O34&lt;&gt;"-",$O34&lt;&gt;""),
  (
    """"&amp;shortcut設定!$F$7&amp;""""&amp;
    " """&amp;$O34&amp;".lnk"""&amp;
    " """&amp;$C34&amp;""""&amp;
    IF($D34="-"," """""," """&amp;$D34&amp;"""")&amp;
    IF($E34="-"," """""," """&amp;$E34&amp;"""")
  ),
  ""
)</f>
        <v/>
      </c>
      <c r="AF34" s="95" t="s">
        <v>183</v>
      </c>
    </row>
    <row r="35" spans="1:32">
      <c r="A35" s="9" t="s">
        <v>606</v>
      </c>
      <c r="B35" s="9" t="s">
        <v>764</v>
      </c>
      <c r="C35" s="9" t="s">
        <v>227</v>
      </c>
      <c r="D35" s="15" t="s">
        <v>40</v>
      </c>
      <c r="E35" s="26" t="s">
        <v>40</v>
      </c>
      <c r="F35" s="15" t="s">
        <v>156</v>
      </c>
      <c r="G35" s="15" t="s">
        <v>156</v>
      </c>
      <c r="H35" s="9" t="s">
        <v>74</v>
      </c>
      <c r="I35" s="15" t="s">
        <v>878</v>
      </c>
      <c r="J35" s="15" t="s">
        <v>66</v>
      </c>
      <c r="K35" s="15" t="s">
        <v>66</v>
      </c>
      <c r="L35" s="97" t="s">
        <v>66</v>
      </c>
      <c r="M35" s="98" t="s">
        <v>579</v>
      </c>
      <c r="N35" s="15" t="s">
        <v>66</v>
      </c>
      <c r="O35" s="26" t="s">
        <v>981</v>
      </c>
      <c r="P35" s="9" t="str">
        <f t="shared" si="0"/>
        <v/>
      </c>
      <c r="Q35" s="9" t="str">
        <f t="shared" si="1"/>
        <v/>
      </c>
      <c r="R35" s="13" t="str">
        <f ca="1">IF(
  AND($A35&lt;&gt;"",$I35="○"),
  (
    "mkdir """&amp;T35&amp;""" &amp; "
  )&amp;(
    """"&amp;shortcut設定!$F$7&amp;""""&amp;
    " """&amp;T35&amp;"\"&amp;$A35&amp;"（"&amp;$B35&amp;"）.lnk"""&amp;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S35" s="9" t="str">
        <f ca="1">IFERROR(
  VLOOKUP(
    $H35,
    shortcut設定!$F:$J,
    MATCH(
      "ProgramsIndex",
      shortcut設定!$F$12:$J$12,
      0
    ),
    FALSE
  ),
  ""
)</f>
        <v>171</v>
      </c>
      <c r="T35" s="13" t="str">
        <f ca="1">IF(
  AND($A35&lt;&gt;"",$I35="○"),
  shortcut設定!$F$4&amp;"\"&amp;S35&amp;"_"&amp;H35,
  ""
)</f>
        <v>%USERPROFILE%\AppData\Roaming\Microsoft\Windows\Start Menu\Programs\171_Utility_System</v>
      </c>
      <c r="U35" s="13" t="str">
        <f>IF(
  AND($A35&lt;&gt;"",$J35&lt;&gt;"-",$J35&lt;&gt;""),
  (
    "mkdir """&amp;shortcut設定!$F$4&amp;"\"&amp;shortcut設定!$F$8&amp;""" &amp; "
  )&amp;(
    """"&amp;shortcut設定!$F$7&amp;""""&amp;
    " """&amp;$V35&amp;""""&amp;
    " """&amp;$C35&amp;""""&amp;
    IF($D35="-"," """""," """&amp;$D35&amp;"""")&amp;
    IF($E35="-"," """""," """&amp;$E35&amp;"""")
  ),
  ""
)</f>
        <v/>
      </c>
      <c r="V35" s="14" t="str">
        <f>IF(
  AND($A35&lt;&gt;"",$J35&lt;&gt;"-",$J35&lt;&gt;""),
  shortcut設定!$F$4&amp;"\"&amp;shortcut設定!$F$8&amp;"\"&amp;$J35&amp;"（"&amp;$B35&amp;"）.lnk",
  ""
)</f>
        <v/>
      </c>
      <c r="W35" s="13" t="str">
        <f>IF(
  AND($A35&lt;&gt;"",$K35&lt;&gt;"-",$K35&lt;&gt;""),
  (
    "mkdir """&amp;shortcut設定!$F$4&amp;"\"&amp;shortcut設定!$F$9&amp;""" &amp; "
  )&amp;(
    """"&amp;shortcut設定!$F$7&amp;""""&amp;
    " """&amp;$X35&amp;""""&amp;
    " """&amp;$C35&amp;""""&amp;
    IF($D35="-"," """""," """&amp;$D35&amp;"""")&amp;
    IF($E35="-"," """""," """&amp;$E35&amp;"""")&amp;
    IF($K35="-"," """""," """&amp;$K35&amp;"""")
  ),
  ""
)</f>
        <v/>
      </c>
      <c r="X35" s="14" t="str">
        <f>IF(
  AND($A35&lt;&gt;"",$K35&lt;&gt;"-",$K35&lt;&gt;""),
  shortcut設定!$F$4&amp;"\"&amp;shortcut設定!$F$9&amp;"\"&amp;$A35&amp;"（"&amp;$B35&amp;"）.lnk",
  ""
)</f>
        <v/>
      </c>
      <c r="Y35" s="13" t="str">
        <f>IF(
  AND($A35&lt;&gt;"",$L35&lt;&gt;"-",$L35&lt;&gt;""),
  (
    """"&amp;shortcut設定!$F$7&amp;""""&amp;
    " """&amp;$AB35&amp;""""&amp;
    " """&amp;$C35&amp;""""&amp;
    IF($D35="-"," """""," """&amp;$D35&amp;"""")&amp;
    IF($E35="-"," """""," """&amp;$E35&amp;"""")
  ),
  ""
)</f>
        <v/>
      </c>
      <c r="Z35" s="9" t="str">
        <f ca="1">IFERROR(
  VLOOKUP(
    $H35,
    shortcut設定!$F:$J,
    MATCH(
      "ProgramsIndex",
      shortcut設定!$F$12:$J$12,
      0
    ),
    FALSE
  ),
  ""
)</f>
        <v>171</v>
      </c>
      <c r="AA35" s="20" t="str">
        <f t="shared" si="2"/>
        <v/>
      </c>
      <c r="AB35" s="13" t="str">
        <f>IF(
  AND($A35&lt;&gt;"",$L35="○"),
  shortcut設定!$F$5&amp;"\"&amp;Z35&amp;"_"&amp;A35&amp;"（"&amp;B35&amp;"）"&amp;AA35&amp;".lnk",
  ""
)</f>
        <v/>
      </c>
      <c r="AC35" s="13" t="str">
        <f>IF(
  AND($A35&lt;&gt;"",$N35="○"),
  (
    """"&amp;shortcut設定!$F$7&amp;""""&amp;
    " """&amp;$AD35&amp;""""&amp;
    " """&amp;$C35&amp;""""&amp;
    IF($D35="-"," """""," """&amp;$D35&amp;"""")&amp;
    IF($E35="-"," """""," """&amp;$E35&amp;"""")
  ),
  ""
)</f>
        <v/>
      </c>
      <c r="AD35" s="9" t="str">
        <f>IF(
  AND($A35&lt;&gt;"",$N35="○"),
  shortcut設定!$F$6&amp;"\"&amp;A35&amp;"（"&amp;B35&amp;"）.lnk",
  ""
)</f>
        <v/>
      </c>
      <c r="AE35" s="13" t="str">
        <f>IF(
  AND($A35&lt;&gt;"",$O35&lt;&gt;"-",$O35&lt;&gt;""),
  (
    """"&amp;shortcut設定!$F$7&amp;""""&amp;
    " """&amp;$O35&amp;".lnk"""&amp;
    " """&amp;$C35&amp;""""&amp;
    IF($D35="-"," """""," """&amp;$D35&amp;"""")&amp;
    IF($E35="-"," """""," """&amp;$E35&amp;"""")
  ),
  ""
)</f>
        <v/>
      </c>
      <c r="AF35" s="95" t="s">
        <v>183</v>
      </c>
    </row>
    <row r="36" spans="1:32">
      <c r="A36" s="9" t="s">
        <v>607</v>
      </c>
      <c r="B36" s="9" t="s">
        <v>765</v>
      </c>
      <c r="C36" s="9" t="s">
        <v>228</v>
      </c>
      <c r="D36" s="15" t="s">
        <v>40</v>
      </c>
      <c r="E36" s="26" t="s">
        <v>40</v>
      </c>
      <c r="F36" s="15" t="s">
        <v>175</v>
      </c>
      <c r="G36" s="15" t="s">
        <v>156</v>
      </c>
      <c r="H36" s="9" t="s">
        <v>77</v>
      </c>
      <c r="I36" s="15" t="s">
        <v>878</v>
      </c>
      <c r="J36" s="15" t="s">
        <v>66</v>
      </c>
      <c r="K36" s="15" t="s">
        <v>66</v>
      </c>
      <c r="L36" s="97" t="s">
        <v>66</v>
      </c>
      <c r="M36" s="98" t="s">
        <v>579</v>
      </c>
      <c r="N36" s="15" t="s">
        <v>66</v>
      </c>
      <c r="O36" s="26" t="s">
        <v>981</v>
      </c>
      <c r="P36" s="9" t="str">
        <f t="shared" si="0"/>
        <v/>
      </c>
      <c r="Q36" s="9" t="str">
        <f t="shared" si="1"/>
        <v/>
      </c>
      <c r="R36" s="13" t="str">
        <f ca="1">IF(
  AND($A36&lt;&gt;"",$I36="○"),
  (
    "mkdir """&amp;T36&amp;""" &amp; "
  )&amp;(
    """"&amp;shortcut設定!$F$7&amp;""""&amp;
    " """&amp;T36&amp;"\"&amp;$A36&amp;"（"&amp;$B36&amp;"）.lnk"""&amp;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S36" s="9" t="str">
        <f ca="1">IFERROR(
  VLOOKUP(
    $H36,
    shortcut設定!$F:$J,
    MATCH(
      "ProgramsIndex",
      shortcut設定!$F$12:$J$12,
      0
    ),
    FALSE
  ),
  ""
)</f>
        <v>111</v>
      </c>
      <c r="T36" s="13" t="str">
        <f ca="1">IF(
  AND($A36&lt;&gt;"",$I36="○"),
  shortcut設定!$F$4&amp;"\"&amp;S36&amp;"_"&amp;H36,
  ""
)</f>
        <v>%USERPROFILE%\AppData\Roaming\Microsoft\Windows\Start Menu\Programs\111_Common_Analyze</v>
      </c>
      <c r="U36" s="13" t="str">
        <f>IF(
  AND($A36&lt;&gt;"",$J36&lt;&gt;"-",$J36&lt;&gt;""),
  (
    "mkdir """&amp;shortcut設定!$F$4&amp;"\"&amp;shortcut設定!$F$8&amp;""" &amp; "
  )&amp;(
    """"&amp;shortcut設定!$F$7&amp;""""&amp;
    " """&amp;$V36&amp;""""&amp;
    " """&amp;$C36&amp;""""&amp;
    IF($D36="-"," """""," """&amp;$D36&amp;"""")&amp;
    IF($E36="-"," """""," """&amp;$E36&amp;"""")
  ),
  ""
)</f>
        <v/>
      </c>
      <c r="V36" s="14" t="str">
        <f>IF(
  AND($A36&lt;&gt;"",$J36&lt;&gt;"-",$J36&lt;&gt;""),
  shortcut設定!$F$4&amp;"\"&amp;shortcut設定!$F$8&amp;"\"&amp;$J36&amp;"（"&amp;$B36&amp;"）.lnk",
  ""
)</f>
        <v/>
      </c>
      <c r="W36" s="13" t="str">
        <f>IF(
  AND($A36&lt;&gt;"",$K36&lt;&gt;"-",$K36&lt;&gt;""),
  (
    "mkdir """&amp;shortcut設定!$F$4&amp;"\"&amp;shortcut設定!$F$9&amp;""" &amp; "
  )&amp;(
    """"&amp;shortcut設定!$F$7&amp;""""&amp;
    " """&amp;$X36&amp;""""&amp;
    " """&amp;$C36&amp;""""&amp;
    IF($D36="-"," """""," """&amp;$D36&amp;"""")&amp;
    IF($E36="-"," """""," """&amp;$E36&amp;"""")&amp;
    IF($K36="-"," """""," """&amp;$K36&amp;"""")
  ),
  ""
)</f>
        <v/>
      </c>
      <c r="X36" s="14" t="str">
        <f>IF(
  AND($A36&lt;&gt;"",$K36&lt;&gt;"-",$K36&lt;&gt;""),
  shortcut設定!$F$4&amp;"\"&amp;shortcut設定!$F$9&amp;"\"&amp;$A36&amp;"（"&amp;$B36&amp;"）.lnk",
  ""
)</f>
        <v/>
      </c>
      <c r="Y36" s="13" t="str">
        <f>IF(
  AND($A36&lt;&gt;"",$L36&lt;&gt;"-",$L36&lt;&gt;""),
  (
    """"&amp;shortcut設定!$F$7&amp;""""&amp;
    " """&amp;$AB36&amp;""""&amp;
    " """&amp;$C36&amp;""""&amp;
    IF($D36="-"," """""," """&amp;$D36&amp;"""")&amp;
    IF($E36="-"," """""," """&amp;$E36&amp;"""")
  ),
  ""
)</f>
        <v/>
      </c>
      <c r="Z36" s="9" t="str">
        <f ca="1">IFERROR(
  VLOOKUP(
    $H36,
    shortcut設定!$F:$J,
    MATCH(
      "ProgramsIndex",
      shortcut設定!$F$12:$J$12,
      0
    ),
    FALSE
  ),
  ""
)</f>
        <v>111</v>
      </c>
      <c r="AA36" s="20" t="str">
        <f t="shared" si="2"/>
        <v/>
      </c>
      <c r="AB36" s="13" t="str">
        <f>IF(
  AND($A36&lt;&gt;"",$L36="○"),
  shortcut設定!$F$5&amp;"\"&amp;Z36&amp;"_"&amp;A36&amp;"（"&amp;B36&amp;"）"&amp;AA36&amp;".lnk",
  ""
)</f>
        <v/>
      </c>
      <c r="AC36" s="13" t="str">
        <f>IF(
  AND($A36&lt;&gt;"",$N36="○"),
  (
    """"&amp;shortcut設定!$F$7&amp;""""&amp;
    " """&amp;$AD36&amp;""""&amp;
    " """&amp;$C36&amp;""""&amp;
    IF($D36="-"," """""," """&amp;$D36&amp;"""")&amp;
    IF($E36="-"," """""," """&amp;$E36&amp;"""")
  ),
  ""
)</f>
        <v/>
      </c>
      <c r="AD36" s="9" t="str">
        <f>IF(
  AND($A36&lt;&gt;"",$N36="○"),
  shortcut設定!$F$6&amp;"\"&amp;A36&amp;"（"&amp;B36&amp;"）.lnk",
  ""
)</f>
        <v/>
      </c>
      <c r="AE36" s="13" t="str">
        <f>IF(
  AND($A36&lt;&gt;"",$O36&lt;&gt;"-",$O36&lt;&gt;""),
  (
    """"&amp;shortcut設定!$F$7&amp;""""&amp;
    " """&amp;$O36&amp;".lnk"""&amp;
    " """&amp;$C36&amp;""""&amp;
    IF($D36="-"," """""," """&amp;$D36&amp;"""")&amp;
    IF($E36="-"," """""," """&amp;$E36&amp;"""")
  ),
  ""
)</f>
        <v/>
      </c>
      <c r="AF36" s="95" t="s">
        <v>183</v>
      </c>
    </row>
    <row r="37" spans="1:32">
      <c r="A37" s="9" t="s">
        <v>78</v>
      </c>
      <c r="B37" s="9" t="s">
        <v>766</v>
      </c>
      <c r="C37" s="9" t="s">
        <v>229</v>
      </c>
      <c r="D37" s="15" t="s">
        <v>40</v>
      </c>
      <c r="E37" s="26" t="s">
        <v>40</v>
      </c>
      <c r="F37" s="15" t="s">
        <v>156</v>
      </c>
      <c r="G37" s="15" t="s">
        <v>156</v>
      </c>
      <c r="H37" s="9" t="s">
        <v>70</v>
      </c>
      <c r="I37" s="15" t="s">
        <v>878</v>
      </c>
      <c r="J37" s="15" t="s">
        <v>66</v>
      </c>
      <c r="K37" s="15" t="s">
        <v>66</v>
      </c>
      <c r="L37" s="97" t="s">
        <v>66</v>
      </c>
      <c r="M37" s="98" t="s">
        <v>579</v>
      </c>
      <c r="N37" s="15" t="s">
        <v>878</v>
      </c>
      <c r="O37" s="26" t="s">
        <v>981</v>
      </c>
      <c r="P37" s="9" t="str">
        <f t="shared" si="0"/>
        <v/>
      </c>
      <c r="Q37" s="9" t="str">
        <f t="shared" si="1"/>
        <v/>
      </c>
      <c r="R37" s="13" t="str">
        <f ca="1">IF(
  AND($A37&lt;&gt;"",$I37="○"),
  (
    "mkdir """&amp;T37&amp;""" &amp; "
  )&amp;(
    """"&amp;shortcut設定!$F$7&amp;""""&amp;
    " """&amp;T37&amp;"\"&amp;$A37&amp;"（"&amp;$B37&amp;"）.lnk"""&amp;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S37" s="9" t="str">
        <f ca="1">IFERROR(
  VLOOKUP(
    $H37,
    shortcut設定!$F:$J,
    MATCH(
      "ProgramsIndex",
      shortcut設定!$F$12:$J$12,
      0
    ),
    FALSE
  ),
  ""
)</f>
        <v>172</v>
      </c>
      <c r="T37" s="13" t="str">
        <f ca="1">IF(
  AND($A37&lt;&gt;"",$I37="○"),
  shortcut設定!$F$4&amp;"\"&amp;S37&amp;"_"&amp;H37,
  ""
)</f>
        <v>%USERPROFILE%\AppData\Roaming\Microsoft\Windows\Start Menu\Programs\172_Utility_Other</v>
      </c>
      <c r="U37" s="13" t="str">
        <f>IF(
  AND($A37&lt;&gt;"",$J37&lt;&gt;"-",$J37&lt;&gt;""),
  (
    "mkdir """&amp;shortcut設定!$F$4&amp;"\"&amp;shortcut設定!$F$8&amp;""" &amp; "
  )&amp;(
    """"&amp;shortcut設定!$F$7&amp;""""&amp;
    " """&amp;$V37&amp;""""&amp;
    " """&amp;$C37&amp;""""&amp;
    IF($D37="-"," """""," """&amp;$D37&amp;"""")&amp;
    IF($E37="-"," """""," """&amp;$E37&amp;"""")
  ),
  ""
)</f>
        <v/>
      </c>
      <c r="V37" s="14" t="str">
        <f>IF(
  AND($A37&lt;&gt;"",$J37&lt;&gt;"-",$J37&lt;&gt;""),
  shortcut設定!$F$4&amp;"\"&amp;shortcut設定!$F$8&amp;"\"&amp;$J37&amp;"（"&amp;$B37&amp;"）.lnk",
  ""
)</f>
        <v/>
      </c>
      <c r="W37" s="13" t="str">
        <f>IF(
  AND($A37&lt;&gt;"",$K37&lt;&gt;"-",$K37&lt;&gt;""),
  (
    "mkdir """&amp;shortcut設定!$F$4&amp;"\"&amp;shortcut設定!$F$9&amp;""" &amp; "
  )&amp;(
    """"&amp;shortcut設定!$F$7&amp;""""&amp;
    " """&amp;$X37&amp;""""&amp;
    " """&amp;$C37&amp;""""&amp;
    IF($D37="-"," """""," """&amp;$D37&amp;"""")&amp;
    IF($E37="-"," """""," """&amp;$E37&amp;"""")&amp;
    IF($K37="-"," """""," """&amp;$K37&amp;"""")
  ),
  ""
)</f>
        <v/>
      </c>
      <c r="X37" s="14" t="str">
        <f>IF(
  AND($A37&lt;&gt;"",$K37&lt;&gt;"-",$K37&lt;&gt;""),
  shortcut設定!$F$4&amp;"\"&amp;shortcut設定!$F$9&amp;"\"&amp;$A37&amp;"（"&amp;$B37&amp;"）.lnk",
  ""
)</f>
        <v/>
      </c>
      <c r="Y37" s="13" t="str">
        <f>IF(
  AND($A37&lt;&gt;"",$L37&lt;&gt;"-",$L37&lt;&gt;""),
  (
    """"&amp;shortcut設定!$F$7&amp;""""&amp;
    " """&amp;$AB37&amp;""""&amp;
    " """&amp;$C37&amp;""""&amp;
    IF($D37="-"," """""," """&amp;$D37&amp;"""")&amp;
    IF($E37="-"," """""," """&amp;$E37&amp;"""")
  ),
  ""
)</f>
        <v/>
      </c>
      <c r="Z37" s="9" t="str">
        <f ca="1">IFERROR(
  VLOOKUP(
    $H37,
    shortcut設定!$F:$J,
    MATCH(
      "ProgramsIndex",
      shortcut設定!$F$12:$J$12,
      0
    ),
    FALSE
  ),
  ""
)</f>
        <v>172</v>
      </c>
      <c r="AA37" s="20" t="str">
        <f t="shared" si="2"/>
        <v/>
      </c>
      <c r="AB37" s="13" t="str">
        <f>IF(
  AND($A37&lt;&gt;"",$L37="○"),
  shortcut設定!$F$5&amp;"\"&amp;Z37&amp;"_"&amp;A37&amp;"（"&amp;B37&amp;"）"&amp;AA37&amp;".lnk",
  ""
)</f>
        <v/>
      </c>
      <c r="AC37" s="13" t="str">
        <f>IF(
  AND($A37&lt;&gt;"",$N37="○"),
  (
    """"&amp;shortcut設定!$F$7&amp;""""&amp;
    " """&amp;$AD37&amp;""""&amp;
    " """&amp;$C37&amp;""""&amp;
    IF($D37="-"," """""," """&amp;$D37&amp;"""")&amp;
    IF($E37="-"," """""," """&amp;$E37&amp;"""")
  ),
  ""
)</f>
        <v>"C:\codes\vbs\command\CreateShortcutFile.vbs" "%USERPROFILE%\AppData\Roaming\Microsoft\Windows\Start Menu\Programs\Startup\EasyShot（スクリーンショット）.lnk" "C:\prg_exe\EasyShot\EasyShot.exe" "" ""</v>
      </c>
      <c r="AD37" s="9" t="str">
        <f>IF(
  AND($A37&lt;&gt;"",$N37="○"),
  shortcut設定!$F$6&amp;"\"&amp;A37&amp;"（"&amp;B37&amp;"）.lnk",
  ""
)</f>
        <v>%USERPROFILE%\AppData\Roaming\Microsoft\Windows\Start Menu\Programs\Startup\EasyShot（スクリーンショット）.lnk</v>
      </c>
      <c r="AE37" s="13" t="str">
        <f>IF(
  AND($A37&lt;&gt;"",$O37&lt;&gt;"-",$O37&lt;&gt;""),
  (
    """"&amp;shortcut設定!$F$7&amp;""""&amp;
    " """&amp;$O37&amp;".lnk"""&amp;
    " """&amp;$C37&amp;""""&amp;
    IF($D37="-"," """""," """&amp;$D37&amp;"""")&amp;
    IF($E37="-"," """""," """&amp;$E37&amp;"""")
  ),
  ""
)</f>
        <v/>
      </c>
      <c r="AF37" s="95" t="s">
        <v>183</v>
      </c>
    </row>
    <row r="38" spans="1:32">
      <c r="A38" s="9" t="s">
        <v>608</v>
      </c>
      <c r="B38" s="9" t="s">
        <v>767</v>
      </c>
      <c r="C38" s="9" t="s">
        <v>230</v>
      </c>
      <c r="D38" s="15" t="s">
        <v>40</v>
      </c>
      <c r="E38" s="26" t="s">
        <v>40</v>
      </c>
      <c r="F38" s="15" t="s">
        <v>175</v>
      </c>
      <c r="G38" s="15" t="s">
        <v>156</v>
      </c>
      <c r="H38" s="9" t="s">
        <v>73</v>
      </c>
      <c r="I38" s="15" t="s">
        <v>878</v>
      </c>
      <c r="J38" s="15" t="s">
        <v>66</v>
      </c>
      <c r="K38" s="15" t="s">
        <v>66</v>
      </c>
      <c r="L38" s="97" t="s">
        <v>66</v>
      </c>
      <c r="M38" s="98" t="s">
        <v>579</v>
      </c>
      <c r="N38" s="15" t="s">
        <v>66</v>
      </c>
      <c r="O38" s="26" t="s">
        <v>981</v>
      </c>
      <c r="P38" s="9" t="str">
        <f t="shared" si="0"/>
        <v/>
      </c>
      <c r="Q38" s="9" t="str">
        <f t="shared" si="1"/>
        <v/>
      </c>
      <c r="R38" s="13" t="str">
        <f ca="1">IF(
  AND($A38&lt;&gt;"",$I38="○"),
  (
    "mkdir """&amp;T38&amp;""" &amp; "
  )&amp;(
    """"&amp;shortcut設定!$F$7&amp;""""&amp;
    " """&amp;T38&amp;"\"&amp;$A38&amp;"（"&amp;$B38&amp;"）.lnk"""&amp;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S38" s="9" t="str">
        <f ca="1">IFERROR(
  VLOOKUP(
    $H38,
    shortcut設定!$F:$J,
    MATCH(
      "ProgramsIndex",
      shortcut設定!$F$12:$J$12,
      0
    ),
    FALSE
  ),
  ""
)</f>
        <v>134</v>
      </c>
      <c r="T38" s="13" t="str">
        <f ca="1">IF(
  AND($A38&lt;&gt;"",$I38="○"),
  shortcut設定!$F$4&amp;"\"&amp;S38&amp;"_"&amp;H38,
  ""
)</f>
        <v>%USERPROFILE%\AppData\Roaming\Microsoft\Windows\Start Menu\Programs\134_Music_Edit</v>
      </c>
      <c r="U38" s="13" t="str">
        <f>IF(
  AND($A38&lt;&gt;"",$J38&lt;&gt;"-",$J38&lt;&gt;""),
  (
    "mkdir """&amp;shortcut設定!$F$4&amp;"\"&amp;shortcut設定!$F$8&amp;""" &amp; "
  )&amp;(
    """"&amp;shortcut設定!$F$7&amp;""""&amp;
    " """&amp;$V38&amp;""""&amp;
    " """&amp;$C38&amp;""""&amp;
    IF($D38="-"," """""," """&amp;$D38&amp;"""")&amp;
    IF($E38="-"," """""," """&amp;$E38&amp;"""")
  ),
  ""
)</f>
        <v/>
      </c>
      <c r="V38" s="14" t="str">
        <f>IF(
  AND($A38&lt;&gt;"",$J38&lt;&gt;"-",$J38&lt;&gt;""),
  shortcut設定!$F$4&amp;"\"&amp;shortcut設定!$F$8&amp;"\"&amp;$J38&amp;"（"&amp;$B38&amp;"）.lnk",
  ""
)</f>
        <v/>
      </c>
      <c r="W38" s="13" t="str">
        <f>IF(
  AND($A38&lt;&gt;"",$K38&lt;&gt;"-",$K38&lt;&gt;""),
  (
    "mkdir """&amp;shortcut設定!$F$4&amp;"\"&amp;shortcut設定!$F$9&amp;""" &amp; "
  )&amp;(
    """"&amp;shortcut設定!$F$7&amp;""""&amp;
    " """&amp;$X38&amp;""""&amp;
    " """&amp;$C38&amp;""""&amp;
    IF($D38="-"," """""," """&amp;$D38&amp;"""")&amp;
    IF($E38="-"," """""," """&amp;$E38&amp;"""")&amp;
    IF($K38="-"," """""," """&amp;$K38&amp;"""")
  ),
  ""
)</f>
        <v/>
      </c>
      <c r="X38" s="14" t="str">
        <f>IF(
  AND($A38&lt;&gt;"",$K38&lt;&gt;"-",$K38&lt;&gt;""),
  shortcut設定!$F$4&amp;"\"&amp;shortcut設定!$F$9&amp;"\"&amp;$A38&amp;"（"&amp;$B38&amp;"）.lnk",
  ""
)</f>
        <v/>
      </c>
      <c r="Y38" s="13" t="str">
        <f>IF(
  AND($A38&lt;&gt;"",$L38&lt;&gt;"-",$L38&lt;&gt;""),
  (
    """"&amp;shortcut設定!$F$7&amp;""""&amp;
    " """&amp;$AB38&amp;""""&amp;
    " """&amp;$C38&amp;""""&amp;
    IF($D38="-"," """""," """&amp;$D38&amp;"""")&amp;
    IF($E38="-"," """""," """&amp;$E38&amp;"""")
  ),
  ""
)</f>
        <v/>
      </c>
      <c r="Z38" s="9" t="str">
        <f ca="1">IFERROR(
  VLOOKUP(
    $H38,
    shortcut設定!$F:$J,
    MATCH(
      "ProgramsIndex",
      shortcut設定!$F$12:$J$12,
      0
    ),
    FALSE
  ),
  ""
)</f>
        <v>134</v>
      </c>
      <c r="AA38" s="20" t="str">
        <f t="shared" si="2"/>
        <v/>
      </c>
      <c r="AB38" s="13" t="str">
        <f>IF(
  AND($A38&lt;&gt;"",$L38="○"),
  shortcut設定!$F$5&amp;"\"&amp;Z38&amp;"_"&amp;A38&amp;"（"&amp;B38&amp;"）"&amp;AA38&amp;".lnk",
  ""
)</f>
        <v/>
      </c>
      <c r="AC38" s="13" t="str">
        <f>IF(
  AND($A38&lt;&gt;"",$N38="○"),
  (
    """"&amp;shortcut設定!$F$7&amp;""""&amp;
    " """&amp;$AD38&amp;""""&amp;
    " """&amp;$C38&amp;""""&amp;
    IF($D38="-"," """""," """&amp;$D38&amp;"""")&amp;
    IF($E38="-"," """""," """&amp;$E38&amp;"""")
  ),
  ""
)</f>
        <v/>
      </c>
      <c r="AD38" s="9" t="str">
        <f>IF(
  AND($A38&lt;&gt;"",$N38="○"),
  shortcut設定!$F$6&amp;"\"&amp;A38&amp;"（"&amp;B38&amp;"）.lnk",
  ""
)</f>
        <v/>
      </c>
      <c r="AE38" s="13" t="str">
        <f>IF(
  AND($A38&lt;&gt;"",$O38&lt;&gt;"-",$O38&lt;&gt;""),
  (
    """"&amp;shortcut設定!$F$7&amp;""""&amp;
    " """&amp;$O38&amp;".lnk"""&amp;
    " """&amp;$C38&amp;""""&amp;
    IF($D38="-"," """""," """&amp;$D38&amp;"""")&amp;
    IF($E38="-"," """""," """&amp;$E38&amp;"""")
  ),
  ""
)</f>
        <v/>
      </c>
      <c r="AF38" s="95" t="s">
        <v>183</v>
      </c>
    </row>
    <row r="39" spans="1:32">
      <c r="A39" s="9" t="s">
        <v>609</v>
      </c>
      <c r="B39" s="9" t="s">
        <v>768</v>
      </c>
      <c r="C39" s="9" t="s">
        <v>231</v>
      </c>
      <c r="D39" s="15" t="s">
        <v>40</v>
      </c>
      <c r="E39" s="26" t="s">
        <v>40</v>
      </c>
      <c r="F39" s="15" t="s">
        <v>156</v>
      </c>
      <c r="G39" s="15" t="s">
        <v>156</v>
      </c>
      <c r="H39" s="9" t="s">
        <v>69</v>
      </c>
      <c r="I39" s="15" t="s">
        <v>878</v>
      </c>
      <c r="J39" s="15" t="s">
        <v>66</v>
      </c>
      <c r="K39" s="15" t="s">
        <v>66</v>
      </c>
      <c r="L39" s="97" t="s">
        <v>66</v>
      </c>
      <c r="M39" s="98" t="s">
        <v>579</v>
      </c>
      <c r="N39" s="15" t="s">
        <v>66</v>
      </c>
      <c r="O39" s="26" t="s">
        <v>981</v>
      </c>
      <c r="P39" s="9" t="str">
        <f t="shared" si="0"/>
        <v/>
      </c>
      <c r="Q39" s="9" t="str">
        <f t="shared" si="1"/>
        <v/>
      </c>
      <c r="R39" s="13" t="str">
        <f ca="1">IF(
  AND($A39&lt;&gt;"",$I39="○"),
  (
    "mkdir """&amp;T39&amp;""" &amp; "
  )&amp;(
    """"&amp;shortcut設定!$F$7&amp;""""&amp;
    " """&amp;T39&amp;"\"&amp;$A39&amp;"（"&amp;$B39&amp;"）.lnk"""&amp;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S39" s="9" t="str">
        <f ca="1">IFERROR(
  VLOOKUP(
    $H39,
    shortcut設定!$F:$J,
    MATCH(
      "ProgramsIndex",
      shortcut設定!$F$12:$J$12,
      0
    ),
    FALSE
  ),
  ""
)</f>
        <v>121</v>
      </c>
      <c r="T39" s="13" t="str">
        <f ca="1">IF(
  AND($A39&lt;&gt;"",$I39="○"),
  shortcut設定!$F$4&amp;"\"&amp;S39&amp;"_"&amp;H39,
  ""
)</f>
        <v>%USERPROFILE%\AppData\Roaming\Microsoft\Windows\Start Menu\Programs\121_Doc_Analyze</v>
      </c>
      <c r="U39" s="13" t="str">
        <f>IF(
  AND($A39&lt;&gt;"",$J39&lt;&gt;"-",$J39&lt;&gt;""),
  (
    "mkdir """&amp;shortcut設定!$F$4&amp;"\"&amp;shortcut設定!$F$8&amp;""" &amp; "
  )&amp;(
    """"&amp;shortcut設定!$F$7&amp;""""&amp;
    " """&amp;$V39&amp;""""&amp;
    " """&amp;$C39&amp;""""&amp;
    IF($D39="-"," """""," """&amp;$D39&amp;"""")&amp;
    IF($E39="-"," """""," """&amp;$E39&amp;"""")
  ),
  ""
)</f>
        <v/>
      </c>
      <c r="V39" s="14" t="str">
        <f>IF(
  AND($A39&lt;&gt;"",$J39&lt;&gt;"-",$J39&lt;&gt;""),
  shortcut設定!$F$4&amp;"\"&amp;shortcut設定!$F$8&amp;"\"&amp;$J39&amp;"（"&amp;$B39&amp;"）.lnk",
  ""
)</f>
        <v/>
      </c>
      <c r="W39" s="13" t="str">
        <f>IF(
  AND($A39&lt;&gt;"",$K39&lt;&gt;"-",$K39&lt;&gt;""),
  (
    "mkdir """&amp;shortcut設定!$F$4&amp;"\"&amp;shortcut設定!$F$9&amp;""" &amp; "
  )&amp;(
    """"&amp;shortcut設定!$F$7&amp;""""&amp;
    " """&amp;$X39&amp;""""&amp;
    " """&amp;$C39&amp;""""&amp;
    IF($D39="-"," """""," """&amp;$D39&amp;"""")&amp;
    IF($E39="-"," """""," """&amp;$E39&amp;"""")&amp;
    IF($K39="-"," """""," """&amp;$K39&amp;"""")
  ),
  ""
)</f>
        <v/>
      </c>
      <c r="X39" s="14" t="str">
        <f>IF(
  AND($A39&lt;&gt;"",$K39&lt;&gt;"-",$K39&lt;&gt;""),
  shortcut設定!$F$4&amp;"\"&amp;shortcut設定!$F$9&amp;"\"&amp;$A39&amp;"（"&amp;$B39&amp;"）.lnk",
  ""
)</f>
        <v/>
      </c>
      <c r="Y39" s="13" t="str">
        <f>IF(
  AND($A39&lt;&gt;"",$L39&lt;&gt;"-",$L39&lt;&gt;""),
  (
    """"&amp;shortcut設定!$F$7&amp;""""&amp;
    " """&amp;$AB39&amp;""""&amp;
    " """&amp;$C39&amp;""""&amp;
    IF($D39="-"," """""," """&amp;$D39&amp;"""")&amp;
    IF($E39="-"," """""," """&amp;$E39&amp;"""")
  ),
  ""
)</f>
        <v/>
      </c>
      <c r="Z39" s="9" t="str">
        <f ca="1">IFERROR(
  VLOOKUP(
    $H39,
    shortcut設定!$F:$J,
    MATCH(
      "ProgramsIndex",
      shortcut設定!$F$12:$J$12,
      0
    ),
    FALSE
  ),
  ""
)</f>
        <v>121</v>
      </c>
      <c r="AA39" s="20" t="str">
        <f t="shared" si="2"/>
        <v/>
      </c>
      <c r="AB39" s="13" t="str">
        <f>IF(
  AND($A39&lt;&gt;"",$L39="○"),
  shortcut設定!$F$5&amp;"\"&amp;Z39&amp;"_"&amp;A39&amp;"（"&amp;B39&amp;"）"&amp;AA39&amp;".lnk",
  ""
)</f>
        <v/>
      </c>
      <c r="AC39" s="13" t="str">
        <f>IF(
  AND($A39&lt;&gt;"",$N39="○"),
  (
    """"&amp;shortcut設定!$F$7&amp;""""&amp;
    " """&amp;$AD39&amp;""""&amp;
    " """&amp;$C39&amp;""""&amp;
    IF($D39="-"," """""," """&amp;$D39&amp;"""")&amp;
    IF($E39="-"," """""," """&amp;$E39&amp;"""")
  ),
  ""
)</f>
        <v/>
      </c>
      <c r="AD39" s="9" t="str">
        <f>IF(
  AND($A39&lt;&gt;"",$N39="○"),
  shortcut設定!$F$6&amp;"\"&amp;A39&amp;"（"&amp;B39&amp;"）.lnk",
  ""
)</f>
        <v/>
      </c>
      <c r="AE39" s="13" t="str">
        <f>IF(
  AND($A39&lt;&gt;"",$O39&lt;&gt;"-",$O39&lt;&gt;""),
  (
    """"&amp;shortcut設定!$F$7&amp;""""&amp;
    " """&amp;$O39&amp;".lnk"""&amp;
    " """&amp;$C39&amp;""""&amp;
    IF($D39="-"," """""," """&amp;$D39&amp;"""")&amp;
    IF($E39="-"," """""," """&amp;$E39&amp;"""")
  ),
  ""
)</f>
        <v/>
      </c>
      <c r="AF39" s="95" t="s">
        <v>183</v>
      </c>
    </row>
    <row r="40" spans="1:32">
      <c r="A40" s="9" t="s">
        <v>610</v>
      </c>
      <c r="B40" s="9" t="s">
        <v>769</v>
      </c>
      <c r="C40" s="9" t="s">
        <v>232</v>
      </c>
      <c r="D40" s="15" t="s">
        <v>40</v>
      </c>
      <c r="E40" s="26" t="s">
        <v>40</v>
      </c>
      <c r="F40" s="15" t="s">
        <v>156</v>
      </c>
      <c r="G40" s="15" t="s">
        <v>156</v>
      </c>
      <c r="H40" s="9" t="s">
        <v>69</v>
      </c>
      <c r="I40" s="15" t="s">
        <v>878</v>
      </c>
      <c r="J40" s="15" t="s">
        <v>66</v>
      </c>
      <c r="K40" s="15" t="s">
        <v>66</v>
      </c>
      <c r="L40" s="97" t="s">
        <v>66</v>
      </c>
      <c r="M40" s="98" t="s">
        <v>579</v>
      </c>
      <c r="N40" s="15" t="s">
        <v>66</v>
      </c>
      <c r="O40" s="26" t="s">
        <v>981</v>
      </c>
      <c r="P40" s="9" t="str">
        <f t="shared" si="0"/>
        <v/>
      </c>
      <c r="Q40" s="9" t="str">
        <f t="shared" si="1"/>
        <v/>
      </c>
      <c r="R40" s="13" t="str">
        <f ca="1">IF(
  AND($A40&lt;&gt;"",$I40="○"),
  (
    "mkdir """&amp;T40&amp;""" &amp; "
  )&amp;(
    """"&amp;shortcut設定!$F$7&amp;""""&amp;
    " """&amp;T40&amp;"\"&amp;$A40&amp;"（"&amp;$B40&amp;"）.lnk"""&amp;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S40" s="9" t="str">
        <f ca="1">IFERROR(
  VLOOKUP(
    $H40,
    shortcut設定!$F:$J,
    MATCH(
      "ProgramsIndex",
      shortcut設定!$F$12:$J$12,
      0
    ),
    FALSE
  ),
  ""
)</f>
        <v>121</v>
      </c>
      <c r="T40" s="13" t="str">
        <f ca="1">IF(
  AND($A40&lt;&gt;"",$I40="○"),
  shortcut設定!$F$4&amp;"\"&amp;S40&amp;"_"&amp;H40,
  ""
)</f>
        <v>%USERPROFILE%\AppData\Roaming\Microsoft\Windows\Start Menu\Programs\121_Doc_Analyze</v>
      </c>
      <c r="U40" s="13" t="str">
        <f>IF(
  AND($A40&lt;&gt;"",$J40&lt;&gt;"-",$J40&lt;&gt;""),
  (
    "mkdir """&amp;shortcut設定!$F$4&amp;"\"&amp;shortcut設定!$F$8&amp;""" &amp; "
  )&amp;(
    """"&amp;shortcut設定!$F$7&amp;""""&amp;
    " """&amp;$V40&amp;""""&amp;
    " """&amp;$C40&amp;""""&amp;
    IF($D40="-"," """""," """&amp;$D40&amp;"""")&amp;
    IF($E40="-"," """""," """&amp;$E40&amp;"""")
  ),
  ""
)</f>
        <v/>
      </c>
      <c r="V40" s="14" t="str">
        <f>IF(
  AND($A40&lt;&gt;"",$J40&lt;&gt;"-",$J40&lt;&gt;""),
  shortcut設定!$F$4&amp;"\"&amp;shortcut設定!$F$8&amp;"\"&amp;$J40&amp;"（"&amp;$B40&amp;"）.lnk",
  ""
)</f>
        <v/>
      </c>
      <c r="W40" s="13" t="str">
        <f>IF(
  AND($A40&lt;&gt;"",$K40&lt;&gt;"-",$K40&lt;&gt;""),
  (
    "mkdir """&amp;shortcut設定!$F$4&amp;"\"&amp;shortcut設定!$F$9&amp;""" &amp; "
  )&amp;(
    """"&amp;shortcut設定!$F$7&amp;""""&amp;
    " """&amp;$X40&amp;""""&amp;
    " """&amp;$C40&amp;""""&amp;
    IF($D40="-"," """""," """&amp;$D40&amp;"""")&amp;
    IF($E40="-"," """""," """&amp;$E40&amp;"""")&amp;
    IF($K40="-"," """""," """&amp;$K40&amp;"""")
  ),
  ""
)</f>
        <v/>
      </c>
      <c r="X40" s="14" t="str">
        <f>IF(
  AND($A40&lt;&gt;"",$K40&lt;&gt;"-",$K40&lt;&gt;""),
  shortcut設定!$F$4&amp;"\"&amp;shortcut設定!$F$9&amp;"\"&amp;$A40&amp;"（"&amp;$B40&amp;"）.lnk",
  ""
)</f>
        <v/>
      </c>
      <c r="Y40" s="13" t="str">
        <f>IF(
  AND($A40&lt;&gt;"",$L40&lt;&gt;"-",$L40&lt;&gt;""),
  (
    """"&amp;shortcut設定!$F$7&amp;""""&amp;
    " """&amp;$AB40&amp;""""&amp;
    " """&amp;$C40&amp;""""&amp;
    IF($D40="-"," """""," """&amp;$D40&amp;"""")&amp;
    IF($E40="-"," """""," """&amp;$E40&amp;"""")
  ),
  ""
)</f>
        <v/>
      </c>
      <c r="Z40" s="9" t="str">
        <f ca="1">IFERROR(
  VLOOKUP(
    $H40,
    shortcut設定!$F:$J,
    MATCH(
      "ProgramsIndex",
      shortcut設定!$F$12:$J$12,
      0
    ),
    FALSE
  ),
  ""
)</f>
        <v>121</v>
      </c>
      <c r="AA40" s="20" t="str">
        <f t="shared" si="2"/>
        <v/>
      </c>
      <c r="AB40" s="13" t="str">
        <f>IF(
  AND($A40&lt;&gt;"",$L40="○"),
  shortcut設定!$F$5&amp;"\"&amp;Z40&amp;"_"&amp;A40&amp;"（"&amp;B40&amp;"）"&amp;AA40&amp;".lnk",
  ""
)</f>
        <v/>
      </c>
      <c r="AC40" s="13" t="str">
        <f>IF(
  AND($A40&lt;&gt;"",$N40="○"),
  (
    """"&amp;shortcut設定!$F$7&amp;""""&amp;
    " """&amp;$AD40&amp;""""&amp;
    " """&amp;$C40&amp;""""&amp;
    IF($D40="-"," """""," """&amp;$D40&amp;"""")&amp;
    IF($E40="-"," """""," """&amp;$E40&amp;"""")
  ),
  ""
)</f>
        <v/>
      </c>
      <c r="AD40" s="9" t="str">
        <f>IF(
  AND($A40&lt;&gt;"",$N40="○"),
  shortcut設定!$F$6&amp;"\"&amp;A40&amp;"（"&amp;B40&amp;"）.lnk",
  ""
)</f>
        <v/>
      </c>
      <c r="AE40" s="13" t="str">
        <f>IF(
  AND($A40&lt;&gt;"",$O40&lt;&gt;"-",$O40&lt;&gt;""),
  (
    """"&amp;shortcut設定!$F$7&amp;""""&amp;
    " """&amp;$O40&amp;".lnk"""&amp;
    " """&amp;$C40&amp;""""&amp;
    IF($D40="-"," """""," """&amp;$D40&amp;"""")&amp;
    IF($E40="-"," """""," """&amp;$E40&amp;"""")
  ),
  ""
)</f>
        <v/>
      </c>
      <c r="AF40" s="95" t="s">
        <v>183</v>
      </c>
    </row>
    <row r="41" spans="1:32">
      <c r="A41" s="9" t="s">
        <v>611</v>
      </c>
      <c r="B41" s="9" t="s">
        <v>770</v>
      </c>
      <c r="C41" s="9" t="s">
        <v>233</v>
      </c>
      <c r="D41" s="15" t="s">
        <v>40</v>
      </c>
      <c r="E41" s="26" t="s">
        <v>40</v>
      </c>
      <c r="F41" s="15" t="s">
        <v>156</v>
      </c>
      <c r="G41" s="15" t="s">
        <v>156</v>
      </c>
      <c r="H41" s="9" t="s">
        <v>75</v>
      </c>
      <c r="I41" s="15" t="s">
        <v>878</v>
      </c>
      <c r="J41" s="15" t="s">
        <v>66</v>
      </c>
      <c r="K41" s="15" t="s">
        <v>66</v>
      </c>
      <c r="L41" s="97" t="s">
        <v>66</v>
      </c>
      <c r="M41" s="98" t="s">
        <v>579</v>
      </c>
      <c r="N41" s="15" t="s">
        <v>66</v>
      </c>
      <c r="O41" s="26" t="s">
        <v>981</v>
      </c>
      <c r="P41" s="9" t="str">
        <f t="shared" si="0"/>
        <v/>
      </c>
      <c r="Q41" s="9" t="str">
        <f t="shared" si="1"/>
        <v/>
      </c>
      <c r="R41" s="13" t="str">
        <f ca="1">IF(
  AND($A41&lt;&gt;"",$I41="○"),
  (
    "mkdir """&amp;T41&amp;""" &amp; "
  )&amp;(
    """"&amp;shortcut設定!$F$7&amp;""""&amp;
    " """&amp;T41&amp;"\"&amp;$A41&amp;"（"&amp;$B41&amp;"）.lnk"""&amp;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S41" s="9" t="str">
        <f ca="1">IFERROR(
  VLOOKUP(
    $H41,
    shortcut設定!$F:$J,
    MATCH(
      "ProgramsIndex",
      shortcut設定!$F$12:$J$12,
      0
    ),
    FALSE
  ),
  ""
)</f>
        <v>112</v>
      </c>
      <c r="T41" s="13" t="str">
        <f ca="1">IF(
  AND($A41&lt;&gt;"",$I41="○"),
  shortcut設定!$F$4&amp;"\"&amp;S41&amp;"_"&amp;H41,
  ""
)</f>
        <v>%USERPROFILE%\AppData\Roaming\Microsoft\Windows\Start Menu\Programs\112_Common_View</v>
      </c>
      <c r="U41" s="13" t="str">
        <f>IF(
  AND($A41&lt;&gt;"",$J41&lt;&gt;"-",$J41&lt;&gt;""),
  (
    "mkdir """&amp;shortcut設定!$F$4&amp;"\"&amp;shortcut設定!$F$8&amp;""" &amp; "
  )&amp;(
    """"&amp;shortcut設定!$F$7&amp;""""&amp;
    " """&amp;$V41&amp;""""&amp;
    " """&amp;$C41&amp;""""&amp;
    IF($D41="-"," """""," """&amp;$D41&amp;"""")&amp;
    IF($E41="-"," """""," """&amp;$E41&amp;"""")
  ),
  ""
)</f>
        <v/>
      </c>
      <c r="V41" s="14" t="str">
        <f>IF(
  AND($A41&lt;&gt;"",$J41&lt;&gt;"-",$J41&lt;&gt;""),
  shortcut設定!$F$4&amp;"\"&amp;shortcut設定!$F$8&amp;"\"&amp;$J41&amp;"（"&amp;$B41&amp;"）.lnk",
  ""
)</f>
        <v/>
      </c>
      <c r="W41" s="13" t="str">
        <f>IF(
  AND($A41&lt;&gt;"",$K41&lt;&gt;"-",$K41&lt;&gt;""),
  (
    "mkdir """&amp;shortcut設定!$F$4&amp;"\"&amp;shortcut設定!$F$9&amp;""" &amp; "
  )&amp;(
    """"&amp;shortcut設定!$F$7&amp;""""&amp;
    " """&amp;$X41&amp;""""&amp;
    " """&amp;$C41&amp;""""&amp;
    IF($D41="-"," """""," """&amp;$D41&amp;"""")&amp;
    IF($E41="-"," """""," """&amp;$E41&amp;"""")&amp;
    IF($K41="-"," """""," """&amp;$K41&amp;"""")
  ),
  ""
)</f>
        <v/>
      </c>
      <c r="X41" s="14" t="str">
        <f>IF(
  AND($A41&lt;&gt;"",$K41&lt;&gt;"-",$K41&lt;&gt;""),
  shortcut設定!$F$4&amp;"\"&amp;shortcut設定!$F$9&amp;"\"&amp;$A41&amp;"（"&amp;$B41&amp;"）.lnk",
  ""
)</f>
        <v/>
      </c>
      <c r="Y41" s="13" t="str">
        <f>IF(
  AND($A41&lt;&gt;"",$L41&lt;&gt;"-",$L41&lt;&gt;""),
  (
    """"&amp;shortcut設定!$F$7&amp;""""&amp;
    " """&amp;$AB41&amp;""""&amp;
    " """&amp;$C41&amp;""""&amp;
    IF($D41="-"," """""," """&amp;$D41&amp;"""")&amp;
    IF($E41="-"," """""," """&amp;$E41&amp;"""")
  ),
  ""
)</f>
        <v/>
      </c>
      <c r="Z41" s="9" t="str">
        <f ca="1">IFERROR(
  VLOOKUP(
    $H41,
    shortcut設定!$F:$J,
    MATCH(
      "ProgramsIndex",
      shortcut設定!$F$12:$J$12,
      0
    ),
    FALSE
  ),
  ""
)</f>
        <v>112</v>
      </c>
      <c r="AA41" s="20" t="str">
        <f t="shared" si="2"/>
        <v/>
      </c>
      <c r="AB41" s="13" t="str">
        <f>IF(
  AND($A41&lt;&gt;"",$L41="○"),
  shortcut設定!$F$5&amp;"\"&amp;Z41&amp;"_"&amp;A41&amp;"（"&amp;B41&amp;"）"&amp;AA41&amp;".lnk",
  ""
)</f>
        <v/>
      </c>
      <c r="AC41" s="13" t="str">
        <f>IF(
  AND($A41&lt;&gt;"",$N41="○"),
  (
    """"&amp;shortcut設定!$F$7&amp;""""&amp;
    " """&amp;$AD41&amp;""""&amp;
    " """&amp;$C41&amp;""""&amp;
    IF($D41="-"," """""," """&amp;$D41&amp;"""")&amp;
    IF($E41="-"," """""," """&amp;$E41&amp;"""")
  ),
  ""
)</f>
        <v/>
      </c>
      <c r="AD41" s="9" t="str">
        <f>IF(
  AND($A41&lt;&gt;"",$N41="○"),
  shortcut設定!$F$6&amp;"\"&amp;A41&amp;"（"&amp;B41&amp;"）.lnk",
  ""
)</f>
        <v/>
      </c>
      <c r="AE41" s="13" t="str">
        <f>IF(
  AND($A41&lt;&gt;"",$O41&lt;&gt;"-",$O41&lt;&gt;""),
  (
    """"&amp;shortcut設定!$F$7&amp;""""&amp;
    " """&amp;$O41&amp;".lnk"""&amp;
    " """&amp;$C41&amp;""""&amp;
    IF($D41="-"," """""," """&amp;$D41&amp;"""")&amp;
    IF($E41="-"," """""," """&amp;$E41&amp;"""")
  ),
  ""
)</f>
        <v/>
      </c>
      <c r="AF41" s="95" t="s">
        <v>183</v>
      </c>
    </row>
    <row r="42" spans="1:32">
      <c r="A42" s="9" t="s">
        <v>612</v>
      </c>
      <c r="B42" s="9" t="s">
        <v>771</v>
      </c>
      <c r="C42" s="9" t="s">
        <v>234</v>
      </c>
      <c r="D42" s="15" t="s">
        <v>40</v>
      </c>
      <c r="E42" s="26" t="s">
        <v>40</v>
      </c>
      <c r="F42" s="15" t="s">
        <v>175</v>
      </c>
      <c r="G42" s="15" t="s">
        <v>156</v>
      </c>
      <c r="H42" s="9" t="s">
        <v>77</v>
      </c>
      <c r="I42" s="15" t="s">
        <v>878</v>
      </c>
      <c r="J42" s="15" t="s">
        <v>66</v>
      </c>
      <c r="K42" s="15" t="s">
        <v>66</v>
      </c>
      <c r="L42" s="97" t="s">
        <v>66</v>
      </c>
      <c r="M42" s="98" t="s">
        <v>579</v>
      </c>
      <c r="N42" s="15" t="s">
        <v>66</v>
      </c>
      <c r="O42" s="26" t="s">
        <v>981</v>
      </c>
      <c r="P42" s="9" t="str">
        <f t="shared" si="0"/>
        <v/>
      </c>
      <c r="Q42" s="9" t="str">
        <f t="shared" si="1"/>
        <v/>
      </c>
      <c r="R42" s="13" t="str">
        <f ca="1">IF(
  AND($A42&lt;&gt;"",$I42="○"),
  (
    "mkdir """&amp;T42&amp;""" &amp; "
  )&amp;(
    """"&amp;shortcut設定!$F$7&amp;""""&amp;
    " """&amp;T42&amp;"\"&amp;$A42&amp;"（"&amp;$B42&amp;"）.lnk"""&amp;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S42" s="9" t="str">
        <f ca="1">IFERROR(
  VLOOKUP(
    $H42,
    shortcut設定!$F:$J,
    MATCH(
      "ProgramsIndex",
      shortcut設定!$F$12:$J$12,
      0
    ),
    FALSE
  ),
  ""
)</f>
        <v>111</v>
      </c>
      <c r="T42" s="13" t="str">
        <f ca="1">IF(
  AND($A42&lt;&gt;"",$I42="○"),
  shortcut設定!$F$4&amp;"\"&amp;S42&amp;"_"&amp;H42,
  ""
)</f>
        <v>%USERPROFILE%\AppData\Roaming\Microsoft\Windows\Start Menu\Programs\111_Common_Analyze</v>
      </c>
      <c r="U42" s="13" t="str">
        <f>IF(
  AND($A42&lt;&gt;"",$J42&lt;&gt;"-",$J42&lt;&gt;""),
  (
    "mkdir """&amp;shortcut設定!$F$4&amp;"\"&amp;shortcut設定!$F$8&amp;""" &amp; "
  )&amp;(
    """"&amp;shortcut設定!$F$7&amp;""""&amp;
    " """&amp;$V42&amp;""""&amp;
    " """&amp;$C42&amp;""""&amp;
    IF($D42="-"," """""," """&amp;$D42&amp;"""")&amp;
    IF($E42="-"," """""," """&amp;$E42&amp;"""")
  ),
  ""
)</f>
        <v/>
      </c>
      <c r="V42" s="14" t="str">
        <f>IF(
  AND($A42&lt;&gt;"",$J42&lt;&gt;"-",$J42&lt;&gt;""),
  shortcut設定!$F$4&amp;"\"&amp;shortcut設定!$F$8&amp;"\"&amp;$J42&amp;"（"&amp;$B42&amp;"）.lnk",
  ""
)</f>
        <v/>
      </c>
      <c r="W42" s="13" t="str">
        <f>IF(
  AND($A42&lt;&gt;"",$K42&lt;&gt;"-",$K42&lt;&gt;""),
  (
    "mkdir """&amp;shortcut設定!$F$4&amp;"\"&amp;shortcut設定!$F$9&amp;""" &amp; "
  )&amp;(
    """"&amp;shortcut設定!$F$7&amp;""""&amp;
    " """&amp;$X42&amp;""""&amp;
    " """&amp;$C42&amp;""""&amp;
    IF($D42="-"," """""," """&amp;$D42&amp;"""")&amp;
    IF($E42="-"," """""," """&amp;$E42&amp;"""")&amp;
    IF($K42="-"," """""," """&amp;$K42&amp;"""")
  ),
  ""
)</f>
        <v/>
      </c>
      <c r="X42" s="14" t="str">
        <f>IF(
  AND($A42&lt;&gt;"",$K42&lt;&gt;"-",$K42&lt;&gt;""),
  shortcut設定!$F$4&amp;"\"&amp;shortcut設定!$F$9&amp;"\"&amp;$A42&amp;"（"&amp;$B42&amp;"）.lnk",
  ""
)</f>
        <v/>
      </c>
      <c r="Y42" s="13" t="str">
        <f>IF(
  AND($A42&lt;&gt;"",$L42&lt;&gt;"-",$L42&lt;&gt;""),
  (
    """"&amp;shortcut設定!$F$7&amp;""""&amp;
    " """&amp;$AB42&amp;""""&amp;
    " """&amp;$C42&amp;""""&amp;
    IF($D42="-"," """""," """&amp;$D42&amp;"""")&amp;
    IF($E42="-"," """""," """&amp;$E42&amp;"""")
  ),
  ""
)</f>
        <v/>
      </c>
      <c r="Z42" s="9" t="str">
        <f ca="1">IFERROR(
  VLOOKUP(
    $H42,
    shortcut設定!$F:$J,
    MATCH(
      "ProgramsIndex",
      shortcut設定!$F$12:$J$12,
      0
    ),
    FALSE
  ),
  ""
)</f>
        <v>111</v>
      </c>
      <c r="AA42" s="20" t="str">
        <f t="shared" si="2"/>
        <v/>
      </c>
      <c r="AB42" s="13" t="str">
        <f>IF(
  AND($A42&lt;&gt;"",$L42="○"),
  shortcut設定!$F$5&amp;"\"&amp;Z42&amp;"_"&amp;A42&amp;"（"&amp;B42&amp;"）"&amp;AA42&amp;".lnk",
  ""
)</f>
        <v/>
      </c>
      <c r="AC42" s="13" t="str">
        <f>IF(
  AND($A42&lt;&gt;"",$N42="○"),
  (
    """"&amp;shortcut設定!$F$7&amp;""""&amp;
    " """&amp;$AD42&amp;""""&amp;
    " """&amp;$C42&amp;""""&amp;
    IF($D42="-"," """""," """&amp;$D42&amp;"""")&amp;
    IF($E42="-"," """""," """&amp;$E42&amp;"""")
  ),
  ""
)</f>
        <v/>
      </c>
      <c r="AD42" s="9" t="str">
        <f>IF(
  AND($A42&lt;&gt;"",$N42="○"),
  shortcut設定!$F$6&amp;"\"&amp;A42&amp;"（"&amp;B42&amp;"）.lnk",
  ""
)</f>
        <v/>
      </c>
      <c r="AE42" s="13" t="str">
        <f>IF(
  AND($A42&lt;&gt;"",$O42&lt;&gt;"-",$O42&lt;&gt;""),
  (
    """"&amp;shortcut設定!$F$7&amp;""""&amp;
    " """&amp;$O42&amp;".lnk"""&amp;
    " """&amp;$C42&amp;""""&amp;
    IF($D42="-"," """""," """&amp;$D42&amp;"""")&amp;
    IF($E42="-"," """""," """&amp;$E42&amp;"""")
  ),
  ""
)</f>
        <v/>
      </c>
      <c r="AF42" s="95" t="s">
        <v>183</v>
      </c>
    </row>
    <row r="43" spans="1:32">
      <c r="A43" s="9" t="s">
        <v>613</v>
      </c>
      <c r="B43" s="9" t="s">
        <v>772</v>
      </c>
      <c r="C43" s="9" t="s">
        <v>235</v>
      </c>
      <c r="D43" s="15" t="s">
        <v>40</v>
      </c>
      <c r="E43" s="26" t="s">
        <v>40</v>
      </c>
      <c r="F43" s="15" t="s">
        <v>175</v>
      </c>
      <c r="G43" s="15" t="s">
        <v>156</v>
      </c>
      <c r="H43" s="9" t="s">
        <v>69</v>
      </c>
      <c r="I43" s="15" t="s">
        <v>878</v>
      </c>
      <c r="J43" s="15" t="s">
        <v>66</v>
      </c>
      <c r="K43" s="15" t="s">
        <v>66</v>
      </c>
      <c r="L43" s="97" t="s">
        <v>66</v>
      </c>
      <c r="M43" s="98" t="s">
        <v>579</v>
      </c>
      <c r="N43" s="15" t="s">
        <v>66</v>
      </c>
      <c r="O43" s="26" t="s">
        <v>981</v>
      </c>
      <c r="P43" s="9" t="str">
        <f t="shared" ref="P43:P74" si="3">IF(
  AND(
    $A43&lt;&gt;"",
    COUNTIF(C:C,$A43)&gt;1
  ),
  "★NG★",
  ""
)</f>
        <v/>
      </c>
      <c r="Q43" s="9" t="str">
        <f t="shared" ref="Q43:Q72" si="4">IF(
  OR(
    $H43="-",
    COUNTIF(カテゴリ,$H43)&gt;0
  ),
  "",
  "★NG★"
)</f>
        <v/>
      </c>
      <c r="R43" s="13" t="str">
        <f ca="1">IF(
  AND($A43&lt;&gt;"",$I43="○"),
  (
    "mkdir """&amp;T43&amp;""" &amp; "
  )&amp;(
    """"&amp;shortcut設定!$F$7&amp;""""&amp;
    " """&amp;T43&amp;"\"&amp;$A43&amp;"（"&amp;$B43&amp;"）.lnk"""&amp;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S43" s="9" t="str">
        <f ca="1">IFERROR(
  VLOOKUP(
    $H43,
    shortcut設定!$F:$J,
    MATCH(
      "ProgramsIndex",
      shortcut設定!$F$12:$J$12,
      0
    ),
    FALSE
  ),
  ""
)</f>
        <v>121</v>
      </c>
      <c r="T43" s="13" t="str">
        <f ca="1">IF(
  AND($A43&lt;&gt;"",$I43="○"),
  shortcut設定!$F$4&amp;"\"&amp;S43&amp;"_"&amp;H43,
  ""
)</f>
        <v>%USERPROFILE%\AppData\Roaming\Microsoft\Windows\Start Menu\Programs\121_Doc_Analyze</v>
      </c>
      <c r="U43" s="13" t="str">
        <f>IF(
  AND($A43&lt;&gt;"",$J43&lt;&gt;"-",$J43&lt;&gt;""),
  (
    "mkdir """&amp;shortcut設定!$F$4&amp;"\"&amp;shortcut設定!$F$8&amp;""" &amp; "
  )&amp;(
    """"&amp;shortcut設定!$F$7&amp;""""&amp;
    " """&amp;$V43&amp;""""&amp;
    " """&amp;$C43&amp;""""&amp;
    IF($D43="-"," """""," """&amp;$D43&amp;"""")&amp;
    IF($E43="-"," """""," """&amp;$E43&amp;"""")
  ),
  ""
)</f>
        <v/>
      </c>
      <c r="V43" s="14" t="str">
        <f>IF(
  AND($A43&lt;&gt;"",$J43&lt;&gt;"-",$J43&lt;&gt;""),
  shortcut設定!$F$4&amp;"\"&amp;shortcut設定!$F$8&amp;"\"&amp;$J43&amp;"（"&amp;$B43&amp;"）.lnk",
  ""
)</f>
        <v/>
      </c>
      <c r="W43" s="13" t="str">
        <f>IF(
  AND($A43&lt;&gt;"",$K43&lt;&gt;"-",$K43&lt;&gt;""),
  (
    "mkdir """&amp;shortcut設定!$F$4&amp;"\"&amp;shortcut設定!$F$9&amp;""" &amp; "
  )&amp;(
    """"&amp;shortcut設定!$F$7&amp;""""&amp;
    " """&amp;$X43&amp;""""&amp;
    " """&amp;$C43&amp;""""&amp;
    IF($D43="-"," """""," """&amp;$D43&amp;"""")&amp;
    IF($E43="-"," """""," """&amp;$E43&amp;"""")&amp;
    IF($K43="-"," """""," """&amp;$K43&amp;"""")
  ),
  ""
)</f>
        <v/>
      </c>
      <c r="X43" s="14" t="str">
        <f>IF(
  AND($A43&lt;&gt;"",$K43&lt;&gt;"-",$K43&lt;&gt;""),
  shortcut設定!$F$4&amp;"\"&amp;shortcut設定!$F$9&amp;"\"&amp;$A43&amp;"（"&amp;$B43&amp;"）.lnk",
  ""
)</f>
        <v/>
      </c>
      <c r="Y43" s="13" t="str">
        <f>IF(
  AND($A43&lt;&gt;"",$L43&lt;&gt;"-",$L43&lt;&gt;""),
  (
    """"&amp;shortcut設定!$F$7&amp;""""&amp;
    " """&amp;$AB43&amp;""""&amp;
    " """&amp;$C43&amp;""""&amp;
    IF($D43="-"," """""," """&amp;$D43&amp;"""")&amp;
    IF($E43="-"," """""," """&amp;$E43&amp;"""")
  ),
  ""
)</f>
        <v/>
      </c>
      <c r="Z43" s="9" t="str">
        <f ca="1">IFERROR(
  VLOOKUP(
    $H43,
    shortcut設定!$F:$J,
    MATCH(
      "ProgramsIndex",
      shortcut設定!$F$12:$J$12,
      0
    ),
    FALSE
  ),
  ""
)</f>
        <v>121</v>
      </c>
      <c r="AA43" s="20" t="str">
        <f t="shared" si="2"/>
        <v/>
      </c>
      <c r="AB43" s="13" t="str">
        <f>IF(
  AND($A43&lt;&gt;"",$L43="○"),
  shortcut設定!$F$5&amp;"\"&amp;Z43&amp;"_"&amp;A43&amp;"（"&amp;B43&amp;"）"&amp;AA43&amp;".lnk",
  ""
)</f>
        <v/>
      </c>
      <c r="AC43" s="13" t="str">
        <f>IF(
  AND($A43&lt;&gt;"",$N43="○"),
  (
    """"&amp;shortcut設定!$F$7&amp;""""&amp;
    " """&amp;$AD43&amp;""""&amp;
    " """&amp;$C43&amp;""""&amp;
    IF($D43="-"," """""," """&amp;$D43&amp;"""")&amp;
    IF($E43="-"," """""," """&amp;$E43&amp;"""")
  ),
  ""
)</f>
        <v/>
      </c>
      <c r="AD43" s="9" t="str">
        <f>IF(
  AND($A43&lt;&gt;"",$N43="○"),
  shortcut設定!$F$6&amp;"\"&amp;A43&amp;"（"&amp;B43&amp;"）.lnk",
  ""
)</f>
        <v/>
      </c>
      <c r="AE43" s="13" t="str">
        <f>IF(
  AND($A43&lt;&gt;"",$O43&lt;&gt;"-",$O43&lt;&gt;""),
  (
    """"&amp;shortcut設定!$F$7&amp;""""&amp;
    " """&amp;$O43&amp;".lnk"""&amp;
    " """&amp;$C43&amp;""""&amp;
    IF($D43="-"," """""," """&amp;$D43&amp;"""")&amp;
    IF($E43="-"," """""," """&amp;$E43&amp;"""")
  ),
  ""
)</f>
        <v/>
      </c>
      <c r="AF43" s="95" t="s">
        <v>183</v>
      </c>
    </row>
    <row r="44" spans="1:32">
      <c r="A44" s="9" t="s">
        <v>614</v>
      </c>
      <c r="B44" s="9" t="s">
        <v>773</v>
      </c>
      <c r="C44" s="9" t="s">
        <v>236</v>
      </c>
      <c r="D44" s="15" t="s">
        <v>40</v>
      </c>
      <c r="E44" s="26" t="s">
        <v>40</v>
      </c>
      <c r="F44" s="15" t="s">
        <v>28</v>
      </c>
      <c r="G44" s="15" t="s">
        <v>156</v>
      </c>
      <c r="H44" s="9" t="s">
        <v>65</v>
      </c>
      <c r="I44" s="15" t="s">
        <v>878</v>
      </c>
      <c r="J44" s="15" t="s">
        <v>66</v>
      </c>
      <c r="K44" s="15" t="s">
        <v>66</v>
      </c>
      <c r="L44" s="97" t="s">
        <v>66</v>
      </c>
      <c r="M44" s="98" t="s">
        <v>579</v>
      </c>
      <c r="N44" s="15" t="s">
        <v>66</v>
      </c>
      <c r="O44" s="26" t="s">
        <v>981</v>
      </c>
      <c r="P44" s="9" t="str">
        <f t="shared" si="3"/>
        <v/>
      </c>
      <c r="Q44" s="9" t="str">
        <f t="shared" si="4"/>
        <v/>
      </c>
      <c r="R44" s="13" t="str">
        <f ca="1">IF(
  AND($A44&lt;&gt;"",$I44="○"),
  (
    "mkdir """&amp;T44&amp;""" &amp; "
  )&amp;(
    """"&amp;shortcut設定!$F$7&amp;""""&amp;
    " """&amp;T44&amp;"\"&amp;$A44&amp;"（"&amp;$B44&amp;"）.lnk"""&amp;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S44" s="9" t="str">
        <f ca="1">IFERROR(
  VLOOKUP(
    $H44,
    shortcut設定!$F:$J,
    MATCH(
      "ProgramsIndex",
      shortcut設定!$F$12:$J$12,
      0
    ),
    FALSE
  ),
  ""
)</f>
        <v>113</v>
      </c>
      <c r="T44" s="13" t="str">
        <f ca="1">IF(
  AND($A44&lt;&gt;"",$I44="○"),
  shortcut設定!$F$4&amp;"\"&amp;S44&amp;"_"&amp;H44,
  ""
)</f>
        <v>%USERPROFILE%\AppData\Roaming\Microsoft\Windows\Start Menu\Programs\113_Common_Edit</v>
      </c>
      <c r="U44" s="13" t="str">
        <f>IF(
  AND($A44&lt;&gt;"",$J44&lt;&gt;"-",$J44&lt;&gt;""),
  (
    "mkdir """&amp;shortcut設定!$F$4&amp;"\"&amp;shortcut設定!$F$8&amp;""" &amp; "
  )&amp;(
    """"&amp;shortcut設定!$F$7&amp;""""&amp;
    " """&amp;$V44&amp;""""&amp;
    " """&amp;$C44&amp;""""&amp;
    IF($D44="-"," """""," """&amp;$D44&amp;"""")&amp;
    IF($E44="-"," """""," """&amp;$E44&amp;"""")
  ),
  ""
)</f>
        <v/>
      </c>
      <c r="V44" s="14" t="str">
        <f>IF(
  AND($A44&lt;&gt;"",$J44&lt;&gt;"-",$J44&lt;&gt;""),
  shortcut設定!$F$4&amp;"\"&amp;shortcut設定!$F$8&amp;"\"&amp;$J44&amp;"（"&amp;$B44&amp;"）.lnk",
  ""
)</f>
        <v/>
      </c>
      <c r="W44" s="13" t="str">
        <f>IF(
  AND($A44&lt;&gt;"",$K44&lt;&gt;"-",$K44&lt;&gt;""),
  (
    "mkdir """&amp;shortcut設定!$F$4&amp;"\"&amp;shortcut設定!$F$9&amp;""" &amp; "
  )&amp;(
    """"&amp;shortcut設定!$F$7&amp;""""&amp;
    " """&amp;$X44&amp;""""&amp;
    " """&amp;$C44&amp;""""&amp;
    IF($D44="-"," """""," """&amp;$D44&amp;"""")&amp;
    IF($E44="-"," """""," """&amp;$E44&amp;"""")&amp;
    IF($K44="-"," """""," """&amp;$K44&amp;"""")
  ),
  ""
)</f>
        <v/>
      </c>
      <c r="X44" s="14" t="str">
        <f>IF(
  AND($A44&lt;&gt;"",$K44&lt;&gt;"-",$K44&lt;&gt;""),
  shortcut設定!$F$4&amp;"\"&amp;shortcut設定!$F$9&amp;"\"&amp;$A44&amp;"（"&amp;$B44&amp;"）.lnk",
  ""
)</f>
        <v/>
      </c>
      <c r="Y44" s="13" t="str">
        <f>IF(
  AND($A44&lt;&gt;"",$L44&lt;&gt;"-",$L44&lt;&gt;""),
  (
    """"&amp;shortcut設定!$F$7&amp;""""&amp;
    " """&amp;$AB44&amp;""""&amp;
    " """&amp;$C44&amp;""""&amp;
    IF($D44="-"," """""," """&amp;$D44&amp;"""")&amp;
    IF($E44="-"," """""," """&amp;$E44&amp;"""")
  ),
  ""
)</f>
        <v/>
      </c>
      <c r="Z44" s="9" t="str">
        <f ca="1">IFERROR(
  VLOOKUP(
    $H44,
    shortcut設定!$F:$J,
    MATCH(
      "ProgramsIndex",
      shortcut設定!$F$12:$J$12,
      0
    ),
    FALSE
  ),
  ""
)</f>
        <v>113</v>
      </c>
      <c r="AA44" s="20" t="str">
        <f t="shared" si="2"/>
        <v/>
      </c>
      <c r="AB44" s="13" t="str">
        <f>IF(
  AND($A44&lt;&gt;"",$L44="○"),
  shortcut設定!$F$5&amp;"\"&amp;Z44&amp;"_"&amp;A44&amp;"（"&amp;B44&amp;"）"&amp;AA44&amp;".lnk",
  ""
)</f>
        <v/>
      </c>
      <c r="AC44" s="13" t="str">
        <f>IF(
  AND($A44&lt;&gt;"",$N44="○"),
  (
    """"&amp;shortcut設定!$F$7&amp;""""&amp;
    " """&amp;$AD44&amp;""""&amp;
    " """&amp;$C44&amp;""""&amp;
    IF($D44="-"," """""," """&amp;$D44&amp;"""")&amp;
    IF($E44="-"," """""," """&amp;$E44&amp;"""")
  ),
  ""
)</f>
        <v/>
      </c>
      <c r="AD44" s="9" t="str">
        <f>IF(
  AND($A44&lt;&gt;"",$N44="○"),
  shortcut設定!$F$6&amp;"\"&amp;A44&amp;"（"&amp;B44&amp;"）.lnk",
  ""
)</f>
        <v/>
      </c>
      <c r="AE44" s="13" t="str">
        <f>IF(
  AND($A44&lt;&gt;"",$O44&lt;&gt;"-",$O44&lt;&gt;""),
  (
    """"&amp;shortcut設定!$F$7&amp;""""&amp;
    " """&amp;$O44&amp;".lnk"""&amp;
    " """&amp;$C44&amp;""""&amp;
    IF($D44="-"," """""," """&amp;$D44&amp;"""")&amp;
    IF($E44="-"," """""," """&amp;$E44&amp;"""")
  ),
  ""
)</f>
        <v/>
      </c>
      <c r="AF44" s="95" t="s">
        <v>183</v>
      </c>
    </row>
    <row r="45" spans="1:32">
      <c r="A45" s="9" t="s">
        <v>615</v>
      </c>
      <c r="B45" s="9" t="s">
        <v>751</v>
      </c>
      <c r="C45" s="9" t="s">
        <v>237</v>
      </c>
      <c r="D45" s="15" t="s">
        <v>40</v>
      </c>
      <c r="E45" s="26" t="s">
        <v>40</v>
      </c>
      <c r="F45" s="15" t="s">
        <v>175</v>
      </c>
      <c r="G45" s="15" t="s">
        <v>156</v>
      </c>
      <c r="H45" s="9" t="s">
        <v>71</v>
      </c>
      <c r="I45" s="15" t="s">
        <v>878</v>
      </c>
      <c r="J45" s="15" t="s">
        <v>66</v>
      </c>
      <c r="K45" s="15" t="s">
        <v>66</v>
      </c>
      <c r="L45" s="97" t="s">
        <v>66</v>
      </c>
      <c r="M45" s="98" t="s">
        <v>579</v>
      </c>
      <c r="N45" s="15" t="s">
        <v>66</v>
      </c>
      <c r="O45" s="26" t="s">
        <v>981</v>
      </c>
      <c r="P45" s="9" t="str">
        <f t="shared" si="3"/>
        <v/>
      </c>
      <c r="Q45" s="9" t="str">
        <f t="shared" si="4"/>
        <v/>
      </c>
      <c r="R45" s="13" t="str">
        <f ca="1">IF(
  AND($A45&lt;&gt;"",$I45="○"),
  (
    "mkdir """&amp;T45&amp;""" &amp; "
  )&amp;(
    """"&amp;shortcut設定!$F$7&amp;""""&amp;
    " """&amp;T45&amp;"\"&amp;$A45&amp;"（"&amp;$B45&amp;"）.lnk"""&amp;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S45" s="9" t="str">
        <f ca="1">IFERROR(
  VLOOKUP(
    $H45,
    shortcut設定!$F:$J,
    MATCH(
      "ProgramsIndex",
      shortcut設定!$F$12:$J$12,
      0
    ),
    FALSE
  ),
  ""
)</f>
        <v>161</v>
      </c>
      <c r="T45" s="13" t="str">
        <f ca="1">IF(
  AND($A45&lt;&gt;"",$I45="○"),
  shortcut設定!$F$4&amp;"\"&amp;S45&amp;"_"&amp;H45,
  ""
)</f>
        <v>%USERPROFILE%\AppData\Roaming\Microsoft\Windows\Start Menu\Programs\161_Network_Global</v>
      </c>
      <c r="U45" s="13" t="str">
        <f>IF(
  AND($A45&lt;&gt;"",$J45&lt;&gt;"-",$J45&lt;&gt;""),
  (
    "mkdir """&amp;shortcut設定!$F$4&amp;"\"&amp;shortcut設定!$F$8&amp;""" &amp; "
  )&amp;(
    """"&amp;shortcut設定!$F$7&amp;""""&amp;
    " """&amp;$V45&amp;""""&amp;
    " """&amp;$C45&amp;""""&amp;
    IF($D45="-"," """""," """&amp;$D45&amp;"""")&amp;
    IF($E45="-"," """""," """&amp;$E45&amp;"""")
  ),
  ""
)</f>
        <v/>
      </c>
      <c r="V45" s="14" t="str">
        <f>IF(
  AND($A45&lt;&gt;"",$J45&lt;&gt;"-",$J45&lt;&gt;""),
  shortcut設定!$F$4&amp;"\"&amp;shortcut設定!$F$8&amp;"\"&amp;$J45&amp;"（"&amp;$B45&amp;"）.lnk",
  ""
)</f>
        <v/>
      </c>
      <c r="W45" s="13" t="str">
        <f>IF(
  AND($A45&lt;&gt;"",$K45&lt;&gt;"-",$K45&lt;&gt;""),
  (
    "mkdir """&amp;shortcut設定!$F$4&amp;"\"&amp;shortcut設定!$F$9&amp;""" &amp; "
  )&amp;(
    """"&amp;shortcut設定!$F$7&amp;""""&amp;
    " """&amp;$X45&amp;""""&amp;
    " """&amp;$C45&amp;""""&amp;
    IF($D45="-"," """""," """&amp;$D45&amp;"""")&amp;
    IF($E45="-"," """""," """&amp;$E45&amp;"""")&amp;
    IF($K45="-"," """""," """&amp;$K45&amp;"""")
  ),
  ""
)</f>
        <v/>
      </c>
      <c r="X45" s="14" t="str">
        <f>IF(
  AND($A45&lt;&gt;"",$K45&lt;&gt;"-",$K45&lt;&gt;""),
  shortcut設定!$F$4&amp;"\"&amp;shortcut設定!$F$9&amp;"\"&amp;$A45&amp;"（"&amp;$B45&amp;"）.lnk",
  ""
)</f>
        <v/>
      </c>
      <c r="Y45" s="13" t="str">
        <f>IF(
  AND($A45&lt;&gt;"",$L45&lt;&gt;"-",$L45&lt;&gt;""),
  (
    """"&amp;shortcut設定!$F$7&amp;""""&amp;
    " """&amp;$AB45&amp;""""&amp;
    " """&amp;$C45&amp;""""&amp;
    IF($D45="-"," """""," """&amp;$D45&amp;"""")&amp;
    IF($E45="-"," """""," """&amp;$E45&amp;"""")
  ),
  ""
)</f>
        <v/>
      </c>
      <c r="Z45" s="9" t="str">
        <f ca="1">IFERROR(
  VLOOKUP(
    $H45,
    shortcut設定!$F:$J,
    MATCH(
      "ProgramsIndex",
      shortcut設定!$F$12:$J$12,
      0
    ),
    FALSE
  ),
  ""
)</f>
        <v>161</v>
      </c>
      <c r="AA45" s="20" t="str">
        <f t="shared" si="2"/>
        <v/>
      </c>
      <c r="AB45" s="13" t="str">
        <f>IF(
  AND($A45&lt;&gt;"",$L45="○"),
  shortcut設定!$F$5&amp;"\"&amp;Z45&amp;"_"&amp;A45&amp;"（"&amp;B45&amp;"）"&amp;AA45&amp;".lnk",
  ""
)</f>
        <v/>
      </c>
      <c r="AC45" s="13" t="str">
        <f>IF(
  AND($A45&lt;&gt;"",$N45="○"),
  (
    """"&amp;shortcut設定!$F$7&amp;""""&amp;
    " """&amp;$AD45&amp;""""&amp;
    " """&amp;$C45&amp;""""&amp;
    IF($D45="-"," """""," """&amp;$D45&amp;"""")&amp;
    IF($E45="-"," """""," """&amp;$E45&amp;"""")
  ),
  ""
)</f>
        <v/>
      </c>
      <c r="AD45" s="9" t="str">
        <f>IF(
  AND($A45&lt;&gt;"",$N45="○"),
  shortcut設定!$F$6&amp;"\"&amp;A45&amp;"（"&amp;B45&amp;"）.lnk",
  ""
)</f>
        <v/>
      </c>
      <c r="AE45" s="13" t="str">
        <f>IF(
  AND($A45&lt;&gt;"",$O45&lt;&gt;"-",$O45&lt;&gt;""),
  (
    """"&amp;shortcut設定!$F$7&amp;""""&amp;
    " """&amp;$O45&amp;".lnk"""&amp;
    " """&amp;$C45&amp;""""&amp;
    IF($D45="-"," """""," """&amp;$D45&amp;"""")&amp;
    IF($E45="-"," """""," """&amp;$E45&amp;"""")
  ),
  ""
)</f>
        <v/>
      </c>
      <c r="AF45" s="95" t="s">
        <v>183</v>
      </c>
    </row>
    <row r="46" spans="1:32">
      <c r="A46" s="9" t="s">
        <v>616</v>
      </c>
      <c r="B46" s="9" t="s">
        <v>774</v>
      </c>
      <c r="C46" s="9" t="s">
        <v>238</v>
      </c>
      <c r="D46" s="15" t="s">
        <v>40</v>
      </c>
      <c r="E46" s="26" t="s">
        <v>40</v>
      </c>
      <c r="F46" s="15" t="s">
        <v>156</v>
      </c>
      <c r="G46" s="15" t="s">
        <v>156</v>
      </c>
      <c r="H46" s="9" t="s">
        <v>69</v>
      </c>
      <c r="I46" s="15" t="s">
        <v>878</v>
      </c>
      <c r="J46" s="15" t="s">
        <v>66</v>
      </c>
      <c r="K46" s="15" t="s">
        <v>66</v>
      </c>
      <c r="L46" s="97" t="s">
        <v>66</v>
      </c>
      <c r="M46" s="98" t="s">
        <v>579</v>
      </c>
      <c r="N46" s="15" t="s">
        <v>66</v>
      </c>
      <c r="O46" s="26" t="s">
        <v>981</v>
      </c>
      <c r="P46" s="9" t="str">
        <f t="shared" si="3"/>
        <v/>
      </c>
      <c r="Q46" s="9" t="str">
        <f t="shared" si="4"/>
        <v/>
      </c>
      <c r="R46" s="13" t="str">
        <f ca="1">IF(
  AND($A46&lt;&gt;"",$I46="○"),
  (
    "mkdir """&amp;T46&amp;""" &amp; "
  )&amp;(
    """"&amp;shortcut設定!$F$7&amp;""""&amp;
    " """&amp;T46&amp;"\"&amp;$A46&amp;"（"&amp;$B46&amp;"）.lnk"""&amp;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S46" s="9" t="str">
        <f ca="1">IFERROR(
  VLOOKUP(
    $H46,
    shortcut設定!$F:$J,
    MATCH(
      "ProgramsIndex",
      shortcut設定!$F$12:$J$12,
      0
    ),
    FALSE
  ),
  ""
)</f>
        <v>121</v>
      </c>
      <c r="T46" s="13" t="str">
        <f ca="1">IF(
  AND($A46&lt;&gt;"",$I46="○"),
  shortcut設定!$F$4&amp;"\"&amp;S46&amp;"_"&amp;H46,
  ""
)</f>
        <v>%USERPROFILE%\AppData\Roaming\Microsoft\Windows\Start Menu\Programs\121_Doc_Analyze</v>
      </c>
      <c r="U46" s="13" t="str">
        <f>IF(
  AND($A46&lt;&gt;"",$J46&lt;&gt;"-",$J46&lt;&gt;""),
  (
    "mkdir """&amp;shortcut設定!$F$4&amp;"\"&amp;shortcut設定!$F$8&amp;""" &amp; "
  )&amp;(
    """"&amp;shortcut設定!$F$7&amp;""""&amp;
    " """&amp;$V46&amp;""""&amp;
    " """&amp;$C46&amp;""""&amp;
    IF($D46="-"," """""," """&amp;$D46&amp;"""")&amp;
    IF($E46="-"," """""," """&amp;$E46&amp;"""")
  ),
  ""
)</f>
        <v/>
      </c>
      <c r="V46" s="14" t="str">
        <f>IF(
  AND($A46&lt;&gt;"",$J46&lt;&gt;"-",$J46&lt;&gt;""),
  shortcut設定!$F$4&amp;"\"&amp;shortcut設定!$F$8&amp;"\"&amp;$J46&amp;"（"&amp;$B46&amp;"）.lnk",
  ""
)</f>
        <v/>
      </c>
      <c r="W46" s="13" t="str">
        <f>IF(
  AND($A46&lt;&gt;"",$K46&lt;&gt;"-",$K46&lt;&gt;""),
  (
    "mkdir """&amp;shortcut設定!$F$4&amp;"\"&amp;shortcut設定!$F$9&amp;""" &amp; "
  )&amp;(
    """"&amp;shortcut設定!$F$7&amp;""""&amp;
    " """&amp;$X46&amp;""""&amp;
    " """&amp;$C46&amp;""""&amp;
    IF($D46="-"," """""," """&amp;$D46&amp;"""")&amp;
    IF($E46="-"," """""," """&amp;$E46&amp;"""")&amp;
    IF($K46="-"," """""," """&amp;$K46&amp;"""")
  ),
  ""
)</f>
        <v/>
      </c>
      <c r="X46" s="14" t="str">
        <f>IF(
  AND($A46&lt;&gt;"",$K46&lt;&gt;"-",$K46&lt;&gt;""),
  shortcut設定!$F$4&amp;"\"&amp;shortcut設定!$F$9&amp;"\"&amp;$A46&amp;"（"&amp;$B46&amp;"）.lnk",
  ""
)</f>
        <v/>
      </c>
      <c r="Y46" s="13" t="str">
        <f>IF(
  AND($A46&lt;&gt;"",$L46&lt;&gt;"-",$L46&lt;&gt;""),
  (
    """"&amp;shortcut設定!$F$7&amp;""""&amp;
    " """&amp;$AB46&amp;""""&amp;
    " """&amp;$C46&amp;""""&amp;
    IF($D46="-"," """""," """&amp;$D46&amp;"""")&amp;
    IF($E46="-"," """""," """&amp;$E46&amp;"""")
  ),
  ""
)</f>
        <v/>
      </c>
      <c r="Z46" s="9" t="str">
        <f ca="1">IFERROR(
  VLOOKUP(
    $H46,
    shortcut設定!$F:$J,
    MATCH(
      "ProgramsIndex",
      shortcut設定!$F$12:$J$12,
      0
    ),
    FALSE
  ),
  ""
)</f>
        <v>121</v>
      </c>
      <c r="AA46" s="20" t="str">
        <f t="shared" si="2"/>
        <v/>
      </c>
      <c r="AB46" s="13" t="str">
        <f>IF(
  AND($A46&lt;&gt;"",$L46="○"),
  shortcut設定!$F$5&amp;"\"&amp;Z46&amp;"_"&amp;A46&amp;"（"&amp;B46&amp;"）"&amp;AA46&amp;".lnk",
  ""
)</f>
        <v/>
      </c>
      <c r="AC46" s="13" t="str">
        <f>IF(
  AND($A46&lt;&gt;"",$N46="○"),
  (
    """"&amp;shortcut設定!$F$7&amp;""""&amp;
    " """&amp;$AD46&amp;""""&amp;
    " """&amp;$C46&amp;""""&amp;
    IF($D46="-"," """""," """&amp;$D46&amp;"""")&amp;
    IF($E46="-"," """""," """&amp;$E46&amp;"""")
  ),
  ""
)</f>
        <v/>
      </c>
      <c r="AD46" s="9" t="str">
        <f>IF(
  AND($A46&lt;&gt;"",$N46="○"),
  shortcut設定!$F$6&amp;"\"&amp;A46&amp;"（"&amp;B46&amp;"）.lnk",
  ""
)</f>
        <v/>
      </c>
      <c r="AE46" s="13" t="str">
        <f>IF(
  AND($A46&lt;&gt;"",$O46&lt;&gt;"-",$O46&lt;&gt;""),
  (
    """"&amp;shortcut設定!$F$7&amp;""""&amp;
    " """&amp;$O46&amp;".lnk"""&amp;
    " """&amp;$C46&amp;""""&amp;
    IF($D46="-"," """""," """&amp;$D46&amp;"""")&amp;
    IF($E46="-"," """""," """&amp;$E46&amp;"""")
  ),
  ""
)</f>
        <v/>
      </c>
      <c r="AF46" s="95" t="s">
        <v>183</v>
      </c>
    </row>
    <row r="47" spans="1:32">
      <c r="A47" s="9" t="s">
        <v>617</v>
      </c>
      <c r="B47" s="9" t="s">
        <v>775</v>
      </c>
      <c r="C47" s="9" t="s">
        <v>239</v>
      </c>
      <c r="D47" s="15" t="s">
        <v>40</v>
      </c>
      <c r="E47" s="26" t="s">
        <v>40</v>
      </c>
      <c r="F47" s="15" t="s">
        <v>175</v>
      </c>
      <c r="G47" s="15" t="s">
        <v>156</v>
      </c>
      <c r="H47" s="9" t="s">
        <v>79</v>
      </c>
      <c r="I47" s="15" t="s">
        <v>878</v>
      </c>
      <c r="J47" s="15" t="s">
        <v>66</v>
      </c>
      <c r="K47" s="15" t="s">
        <v>66</v>
      </c>
      <c r="L47" s="97" t="s">
        <v>66</v>
      </c>
      <c r="M47" s="98" t="s">
        <v>579</v>
      </c>
      <c r="N47" s="15" t="s">
        <v>66</v>
      </c>
      <c r="O47" s="26" t="s">
        <v>981</v>
      </c>
      <c r="P47" s="9" t="str">
        <f t="shared" si="3"/>
        <v/>
      </c>
      <c r="Q47" s="9" t="str">
        <f t="shared" si="4"/>
        <v/>
      </c>
      <c r="R47" s="13" t="str">
        <f ca="1">IF(
  AND($A47&lt;&gt;"",$I47="○"),
  (
    "mkdir """&amp;T47&amp;""" &amp; "
  )&amp;(
    """"&amp;shortcut設定!$F$7&amp;""""&amp;
    " """&amp;T47&amp;"\"&amp;$A47&amp;"（"&amp;$B47&amp;"）.lnk"""&amp;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S47" s="9" t="str">
        <f ca="1">IFERROR(
  VLOOKUP(
    $H47,
    shortcut設定!$F:$J,
    MATCH(
      "ProgramsIndex",
      shortcut設定!$F$12:$J$12,
      0
    ),
    FALSE
  ),
  ""
)</f>
        <v>123</v>
      </c>
      <c r="T47" s="13" t="str">
        <f ca="1">IF(
  AND($A47&lt;&gt;"",$I47="○"),
  shortcut設定!$F$4&amp;"\"&amp;S47&amp;"_"&amp;H47,
  ""
)</f>
        <v>%USERPROFILE%\AppData\Roaming\Microsoft\Windows\Start Menu\Programs\123_Doc_Edit</v>
      </c>
      <c r="U47" s="13" t="str">
        <f>IF(
  AND($A47&lt;&gt;"",$J47&lt;&gt;"-",$J47&lt;&gt;""),
  (
    "mkdir """&amp;shortcut設定!$F$4&amp;"\"&amp;shortcut設定!$F$8&amp;""" &amp; "
  )&amp;(
    """"&amp;shortcut設定!$F$7&amp;""""&amp;
    " """&amp;$V47&amp;""""&amp;
    " """&amp;$C47&amp;""""&amp;
    IF($D47="-"," """""," """&amp;$D47&amp;"""")&amp;
    IF($E47="-"," """""," """&amp;$E47&amp;"""")
  ),
  ""
)</f>
        <v/>
      </c>
      <c r="V47" s="14" t="str">
        <f>IF(
  AND($A47&lt;&gt;"",$J47&lt;&gt;"-",$J47&lt;&gt;""),
  shortcut設定!$F$4&amp;"\"&amp;shortcut設定!$F$8&amp;"\"&amp;$J47&amp;"（"&amp;$B47&amp;"）.lnk",
  ""
)</f>
        <v/>
      </c>
      <c r="W47" s="13" t="str">
        <f>IF(
  AND($A47&lt;&gt;"",$K47&lt;&gt;"-",$K47&lt;&gt;""),
  (
    "mkdir """&amp;shortcut設定!$F$4&amp;"\"&amp;shortcut設定!$F$9&amp;""" &amp; "
  )&amp;(
    """"&amp;shortcut設定!$F$7&amp;""""&amp;
    " """&amp;$X47&amp;""""&amp;
    " """&amp;$C47&amp;""""&amp;
    IF($D47="-"," """""," """&amp;$D47&amp;"""")&amp;
    IF($E47="-"," """""," """&amp;$E47&amp;"""")&amp;
    IF($K47="-"," """""," """&amp;$K47&amp;"""")
  ),
  ""
)</f>
        <v/>
      </c>
      <c r="X47" s="14" t="str">
        <f>IF(
  AND($A47&lt;&gt;"",$K47&lt;&gt;"-",$K47&lt;&gt;""),
  shortcut設定!$F$4&amp;"\"&amp;shortcut設定!$F$9&amp;"\"&amp;$A47&amp;"（"&amp;$B47&amp;"）.lnk",
  ""
)</f>
        <v/>
      </c>
      <c r="Y47" s="13" t="str">
        <f>IF(
  AND($A47&lt;&gt;"",$L47&lt;&gt;"-",$L47&lt;&gt;""),
  (
    """"&amp;shortcut設定!$F$7&amp;""""&amp;
    " """&amp;$AB47&amp;""""&amp;
    " """&amp;$C47&amp;""""&amp;
    IF($D47="-"," """""," """&amp;$D47&amp;"""")&amp;
    IF($E47="-"," """""," """&amp;$E47&amp;"""")
  ),
  ""
)</f>
        <v/>
      </c>
      <c r="Z47" s="9" t="str">
        <f ca="1">IFERROR(
  VLOOKUP(
    $H47,
    shortcut設定!$F:$J,
    MATCH(
      "ProgramsIndex",
      shortcut設定!$F$12:$J$12,
      0
    ),
    FALSE
  ),
  ""
)</f>
        <v>123</v>
      </c>
      <c r="AA47" s="20" t="str">
        <f t="shared" si="2"/>
        <v/>
      </c>
      <c r="AB47" s="13" t="str">
        <f>IF(
  AND($A47&lt;&gt;"",$L47="○"),
  shortcut設定!$F$5&amp;"\"&amp;Z47&amp;"_"&amp;A47&amp;"（"&amp;B47&amp;"）"&amp;AA47&amp;".lnk",
  ""
)</f>
        <v/>
      </c>
      <c r="AC47" s="13" t="str">
        <f>IF(
  AND($A47&lt;&gt;"",$N47="○"),
  (
    """"&amp;shortcut設定!$F$7&amp;""""&amp;
    " """&amp;$AD47&amp;""""&amp;
    " """&amp;$C47&amp;""""&amp;
    IF($D47="-"," """""," """&amp;$D47&amp;"""")&amp;
    IF($E47="-"," """""," """&amp;$E47&amp;"""")
  ),
  ""
)</f>
        <v/>
      </c>
      <c r="AD47" s="9" t="str">
        <f>IF(
  AND($A47&lt;&gt;"",$N47="○"),
  shortcut設定!$F$6&amp;"\"&amp;A47&amp;"（"&amp;B47&amp;"）.lnk",
  ""
)</f>
        <v/>
      </c>
      <c r="AE47" s="13" t="str">
        <f>IF(
  AND($A47&lt;&gt;"",$O47&lt;&gt;"-",$O47&lt;&gt;""),
  (
    """"&amp;shortcut設定!$F$7&amp;""""&amp;
    " """&amp;$O47&amp;".lnk"""&amp;
    " """&amp;$C47&amp;""""&amp;
    IF($D47="-"," """""," """&amp;$D47&amp;"""")&amp;
    IF($E47="-"," """""," """&amp;$E47&amp;"""")
  ),
  ""
)</f>
        <v/>
      </c>
      <c r="AF47" s="95" t="s">
        <v>183</v>
      </c>
    </row>
    <row r="48" spans="1:32">
      <c r="A48" s="9" t="s">
        <v>618</v>
      </c>
      <c r="B48" s="9" t="s">
        <v>776</v>
      </c>
      <c r="C48" s="9" t="s">
        <v>240</v>
      </c>
      <c r="D48" s="15" t="s">
        <v>40</v>
      </c>
      <c r="E48" s="26" t="s">
        <v>40</v>
      </c>
      <c r="F48" s="15" t="s">
        <v>175</v>
      </c>
      <c r="G48" s="15" t="s">
        <v>156</v>
      </c>
      <c r="H48" s="9" t="s">
        <v>80</v>
      </c>
      <c r="I48" s="15" t="s">
        <v>878</v>
      </c>
      <c r="J48" s="15" t="s">
        <v>66</v>
      </c>
      <c r="K48" s="15" t="s">
        <v>66</v>
      </c>
      <c r="L48" s="97" t="s">
        <v>66</v>
      </c>
      <c r="M48" s="98" t="s">
        <v>579</v>
      </c>
      <c r="N48" s="15" t="s">
        <v>66</v>
      </c>
      <c r="O48" s="26" t="s">
        <v>981</v>
      </c>
      <c r="P48" s="9" t="str">
        <f t="shared" si="3"/>
        <v/>
      </c>
      <c r="Q48" s="9" t="str">
        <f t="shared" si="4"/>
        <v/>
      </c>
      <c r="R48" s="13" t="str">
        <f ca="1">IF(
  AND($A48&lt;&gt;"",$I48="○"),
  (
    "mkdir """&amp;T48&amp;""" &amp; "
  )&amp;(
    """"&amp;shortcut設定!$F$7&amp;""""&amp;
    " """&amp;T48&amp;"\"&amp;$A48&amp;"（"&amp;$B48&amp;"）.lnk"""&amp;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S48" s="9" t="str">
        <f ca="1">IFERROR(
  VLOOKUP(
    $H48,
    shortcut設定!$F:$J,
    MATCH(
      "ProgramsIndex",
      shortcut設定!$F$12:$J$12,
      0
    ),
    FALSE
  ),
  ""
)</f>
        <v>133</v>
      </c>
      <c r="T48" s="13" t="str">
        <f ca="1">IF(
  AND($A48&lt;&gt;"",$I48="○"),
  shortcut設定!$F$4&amp;"\"&amp;S48&amp;"_"&amp;H48,
  ""
)</f>
        <v>%USERPROFILE%\AppData\Roaming\Microsoft\Windows\Start Menu\Programs\133_Music_Listen</v>
      </c>
      <c r="U48" s="13" t="str">
        <f>IF(
  AND($A48&lt;&gt;"",$J48&lt;&gt;"-",$J48&lt;&gt;""),
  (
    "mkdir """&amp;shortcut設定!$F$4&amp;"\"&amp;shortcut設定!$F$8&amp;""" &amp; "
  )&amp;(
    """"&amp;shortcut設定!$F$7&amp;""""&amp;
    " """&amp;$V48&amp;""""&amp;
    " """&amp;$C48&amp;""""&amp;
    IF($D48="-"," """""," """&amp;$D48&amp;"""")&amp;
    IF($E48="-"," """""," """&amp;$E48&amp;"""")
  ),
  ""
)</f>
        <v/>
      </c>
      <c r="V48" s="14" t="str">
        <f>IF(
  AND($A48&lt;&gt;"",$J48&lt;&gt;"-",$J48&lt;&gt;""),
  shortcut設定!$F$4&amp;"\"&amp;shortcut設定!$F$8&amp;"\"&amp;$J48&amp;"（"&amp;$B48&amp;"）.lnk",
  ""
)</f>
        <v/>
      </c>
      <c r="W48" s="13" t="str">
        <f>IF(
  AND($A48&lt;&gt;"",$K48&lt;&gt;"-",$K48&lt;&gt;""),
  (
    "mkdir """&amp;shortcut設定!$F$4&amp;"\"&amp;shortcut設定!$F$9&amp;""" &amp; "
  )&amp;(
    """"&amp;shortcut設定!$F$7&amp;""""&amp;
    " """&amp;$X48&amp;""""&amp;
    " """&amp;$C48&amp;""""&amp;
    IF($D48="-"," """""," """&amp;$D48&amp;"""")&amp;
    IF($E48="-"," """""," """&amp;$E48&amp;"""")&amp;
    IF($K48="-"," """""," """&amp;$K48&amp;"""")
  ),
  ""
)</f>
        <v/>
      </c>
      <c r="X48" s="14" t="str">
        <f>IF(
  AND($A48&lt;&gt;"",$K48&lt;&gt;"-",$K48&lt;&gt;""),
  shortcut設定!$F$4&amp;"\"&amp;shortcut設定!$F$9&amp;"\"&amp;$A48&amp;"（"&amp;$B48&amp;"）.lnk",
  ""
)</f>
        <v/>
      </c>
      <c r="Y48" s="13" t="str">
        <f>IF(
  AND($A48&lt;&gt;"",$L48&lt;&gt;"-",$L48&lt;&gt;""),
  (
    """"&amp;shortcut設定!$F$7&amp;""""&amp;
    " """&amp;$AB48&amp;""""&amp;
    " """&amp;$C48&amp;""""&amp;
    IF($D48="-"," """""," """&amp;$D48&amp;"""")&amp;
    IF($E48="-"," """""," """&amp;$E48&amp;"""")
  ),
  ""
)</f>
        <v/>
      </c>
      <c r="Z48" s="9" t="str">
        <f ca="1">IFERROR(
  VLOOKUP(
    $H48,
    shortcut設定!$F:$J,
    MATCH(
      "ProgramsIndex",
      shortcut設定!$F$12:$J$12,
      0
    ),
    FALSE
  ),
  ""
)</f>
        <v>133</v>
      </c>
      <c r="AA48" s="20" t="str">
        <f t="shared" si="2"/>
        <v/>
      </c>
      <c r="AB48" s="13" t="str">
        <f>IF(
  AND($A48&lt;&gt;"",$L48="○"),
  shortcut設定!$F$5&amp;"\"&amp;Z48&amp;"_"&amp;A48&amp;"（"&amp;B48&amp;"）"&amp;AA48&amp;".lnk",
  ""
)</f>
        <v/>
      </c>
      <c r="AC48" s="13" t="str">
        <f>IF(
  AND($A48&lt;&gt;"",$N48="○"),
  (
    """"&amp;shortcut設定!$F$7&amp;""""&amp;
    " """&amp;$AD48&amp;""""&amp;
    " """&amp;$C48&amp;""""&amp;
    IF($D48="-"," """""," """&amp;$D48&amp;"""")&amp;
    IF($E48="-"," """""," """&amp;$E48&amp;"""")
  ),
  ""
)</f>
        <v/>
      </c>
      <c r="AD48" s="9" t="str">
        <f>IF(
  AND($A48&lt;&gt;"",$N48="○"),
  shortcut設定!$F$6&amp;"\"&amp;A48&amp;"（"&amp;B48&amp;"）.lnk",
  ""
)</f>
        <v/>
      </c>
      <c r="AE48" s="13" t="str">
        <f>IF(
  AND($A48&lt;&gt;"",$O48&lt;&gt;"-",$O48&lt;&gt;""),
  (
    """"&amp;shortcut設定!$F$7&amp;""""&amp;
    " """&amp;$O48&amp;".lnk"""&amp;
    " """&amp;$C48&amp;""""&amp;
    IF($D48="-"," """""," """&amp;$D48&amp;"""")&amp;
    IF($E48="-"," """""," """&amp;$E48&amp;"""")
  ),
  ""
)</f>
        <v/>
      </c>
      <c r="AF48" s="95" t="s">
        <v>183</v>
      </c>
    </row>
    <row r="49" spans="1:32">
      <c r="A49" s="9" t="s">
        <v>619</v>
      </c>
      <c r="B49" s="9" t="s">
        <v>777</v>
      </c>
      <c r="C49" s="9" t="s">
        <v>241</v>
      </c>
      <c r="D49" s="15" t="s">
        <v>40</v>
      </c>
      <c r="E49" s="26" t="s">
        <v>40</v>
      </c>
      <c r="F49" s="15" t="s">
        <v>175</v>
      </c>
      <c r="G49" s="15" t="s">
        <v>156</v>
      </c>
      <c r="H49" s="9" t="s">
        <v>79</v>
      </c>
      <c r="I49" s="15" t="s">
        <v>878</v>
      </c>
      <c r="J49" s="15" t="s">
        <v>66</v>
      </c>
      <c r="K49" s="15" t="s">
        <v>66</v>
      </c>
      <c r="L49" s="97" t="s">
        <v>66</v>
      </c>
      <c r="M49" s="98" t="s">
        <v>579</v>
      </c>
      <c r="N49" s="15" t="s">
        <v>66</v>
      </c>
      <c r="O49" s="26" t="s">
        <v>981</v>
      </c>
      <c r="P49" s="9" t="str">
        <f t="shared" si="3"/>
        <v/>
      </c>
      <c r="Q49" s="9" t="str">
        <f t="shared" si="4"/>
        <v/>
      </c>
      <c r="R49" s="13" t="str">
        <f ca="1">IF(
  AND($A49&lt;&gt;"",$I49="○"),
  (
    "mkdir """&amp;T49&amp;""" &amp; "
  )&amp;(
    """"&amp;shortcut設定!$F$7&amp;""""&amp;
    " """&amp;T49&amp;"\"&amp;$A49&amp;"（"&amp;$B49&amp;"）.lnk"""&amp;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S49" s="9" t="str">
        <f ca="1">IFERROR(
  VLOOKUP(
    $H49,
    shortcut設定!$F:$J,
    MATCH(
      "ProgramsIndex",
      shortcut設定!$F$12:$J$12,
      0
    ),
    FALSE
  ),
  ""
)</f>
        <v>123</v>
      </c>
      <c r="T49" s="13" t="str">
        <f ca="1">IF(
  AND($A49&lt;&gt;"",$I49="○"),
  shortcut設定!$F$4&amp;"\"&amp;S49&amp;"_"&amp;H49,
  ""
)</f>
        <v>%USERPROFILE%\AppData\Roaming\Microsoft\Windows\Start Menu\Programs\123_Doc_Edit</v>
      </c>
      <c r="U49" s="13" t="str">
        <f>IF(
  AND($A49&lt;&gt;"",$J49&lt;&gt;"-",$J49&lt;&gt;""),
  (
    "mkdir """&amp;shortcut設定!$F$4&amp;"\"&amp;shortcut設定!$F$8&amp;""" &amp; "
  )&amp;(
    """"&amp;shortcut設定!$F$7&amp;""""&amp;
    " """&amp;$V49&amp;""""&amp;
    " """&amp;$C49&amp;""""&amp;
    IF($D49="-"," """""," """&amp;$D49&amp;"""")&amp;
    IF($E49="-"," """""," """&amp;$E49&amp;"""")
  ),
  ""
)</f>
        <v/>
      </c>
      <c r="V49" s="14" t="str">
        <f>IF(
  AND($A49&lt;&gt;"",$J49&lt;&gt;"-",$J49&lt;&gt;""),
  shortcut設定!$F$4&amp;"\"&amp;shortcut設定!$F$8&amp;"\"&amp;$J49&amp;"（"&amp;$B49&amp;"）.lnk",
  ""
)</f>
        <v/>
      </c>
      <c r="W49" s="13" t="str">
        <f>IF(
  AND($A49&lt;&gt;"",$K49&lt;&gt;"-",$K49&lt;&gt;""),
  (
    "mkdir """&amp;shortcut設定!$F$4&amp;"\"&amp;shortcut設定!$F$9&amp;""" &amp; "
  )&amp;(
    """"&amp;shortcut設定!$F$7&amp;""""&amp;
    " """&amp;$X49&amp;""""&amp;
    " """&amp;$C49&amp;""""&amp;
    IF($D49="-"," """""," """&amp;$D49&amp;"""")&amp;
    IF($E49="-"," """""," """&amp;$E49&amp;"""")&amp;
    IF($K49="-"," """""," """&amp;$K49&amp;"""")
  ),
  ""
)</f>
        <v/>
      </c>
      <c r="X49" s="14" t="str">
        <f>IF(
  AND($A49&lt;&gt;"",$K49&lt;&gt;"-",$K49&lt;&gt;""),
  shortcut設定!$F$4&amp;"\"&amp;shortcut設定!$F$9&amp;"\"&amp;$A49&amp;"（"&amp;$B49&amp;"）.lnk",
  ""
)</f>
        <v/>
      </c>
      <c r="Y49" s="13" t="str">
        <f>IF(
  AND($A49&lt;&gt;"",$L49&lt;&gt;"-",$L49&lt;&gt;""),
  (
    """"&amp;shortcut設定!$F$7&amp;""""&amp;
    " """&amp;$AB49&amp;""""&amp;
    " """&amp;$C49&amp;""""&amp;
    IF($D49="-"," """""," """&amp;$D49&amp;"""")&amp;
    IF($E49="-"," """""," """&amp;$E49&amp;"""")
  ),
  ""
)</f>
        <v/>
      </c>
      <c r="Z49" s="9" t="str">
        <f ca="1">IFERROR(
  VLOOKUP(
    $H49,
    shortcut設定!$F:$J,
    MATCH(
      "ProgramsIndex",
      shortcut設定!$F$12:$J$12,
      0
    ),
    FALSE
  ),
  ""
)</f>
        <v>123</v>
      </c>
      <c r="AA49" s="20" t="str">
        <f t="shared" si="2"/>
        <v/>
      </c>
      <c r="AB49" s="13" t="str">
        <f>IF(
  AND($A49&lt;&gt;"",$L49="○"),
  shortcut設定!$F$5&amp;"\"&amp;Z49&amp;"_"&amp;A49&amp;"（"&amp;B49&amp;"）"&amp;AA49&amp;".lnk",
  ""
)</f>
        <v/>
      </c>
      <c r="AC49" s="13" t="str">
        <f>IF(
  AND($A49&lt;&gt;"",$N49="○"),
  (
    """"&amp;shortcut設定!$F$7&amp;""""&amp;
    " """&amp;$AD49&amp;""""&amp;
    " """&amp;$C49&amp;""""&amp;
    IF($D49="-"," """""," """&amp;$D49&amp;"""")&amp;
    IF($E49="-"," """""," """&amp;$E49&amp;"""")
  ),
  ""
)</f>
        <v/>
      </c>
      <c r="AD49" s="9" t="str">
        <f>IF(
  AND($A49&lt;&gt;"",$N49="○"),
  shortcut設定!$F$6&amp;"\"&amp;A49&amp;"（"&amp;B49&amp;"）.lnk",
  ""
)</f>
        <v/>
      </c>
      <c r="AE49" s="13" t="str">
        <f>IF(
  AND($A49&lt;&gt;"",$O49&lt;&gt;"-",$O49&lt;&gt;""),
  (
    """"&amp;shortcut設定!$F$7&amp;""""&amp;
    " """&amp;$O49&amp;".lnk"""&amp;
    " """&amp;$C49&amp;""""&amp;
    IF($D49="-"," """""," """&amp;$D49&amp;"""")&amp;
    IF($E49="-"," """""," """&amp;$E49&amp;"""")
  ),
  ""
)</f>
        <v/>
      </c>
      <c r="AF49" s="95" t="s">
        <v>183</v>
      </c>
    </row>
    <row r="50" spans="1:32">
      <c r="A50" s="9" t="s">
        <v>620</v>
      </c>
      <c r="B50" s="9" t="s">
        <v>778</v>
      </c>
      <c r="C50" s="9" t="s">
        <v>242</v>
      </c>
      <c r="D50" s="15" t="s">
        <v>40</v>
      </c>
      <c r="E50" s="26" t="s">
        <v>40</v>
      </c>
      <c r="F50" s="15" t="s">
        <v>175</v>
      </c>
      <c r="G50" s="15" t="s">
        <v>156</v>
      </c>
      <c r="H50" s="9" t="s">
        <v>81</v>
      </c>
      <c r="I50" s="15" t="s">
        <v>878</v>
      </c>
      <c r="J50" s="15" t="s">
        <v>66</v>
      </c>
      <c r="K50" s="15" t="s">
        <v>66</v>
      </c>
      <c r="L50" s="97" t="s">
        <v>878</v>
      </c>
      <c r="M50" s="98" t="s">
        <v>579</v>
      </c>
      <c r="N50" s="15" t="s">
        <v>66</v>
      </c>
      <c r="O50" s="26" t="s">
        <v>981</v>
      </c>
      <c r="P50" s="9" t="str">
        <f t="shared" si="3"/>
        <v/>
      </c>
      <c r="Q50" s="9" t="str">
        <f t="shared" si="4"/>
        <v/>
      </c>
      <c r="R50" s="13" t="str">
        <f ca="1">IF(
  AND($A50&lt;&gt;"",$I50="○"),
  (
    "mkdir """&amp;T50&amp;""" &amp; "
  )&amp;(
    """"&amp;shortcut設定!$F$7&amp;""""&amp;
    " """&amp;T50&amp;"\"&amp;$A50&amp;"（"&amp;$B50&amp;"）.lnk"""&amp;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S50" s="9" t="str">
        <f ca="1">IFERROR(
  VLOOKUP(
    $H50,
    shortcut設定!$F:$J,
    MATCH(
      "ProgramsIndex",
      shortcut設定!$F$12:$J$12,
      0
    ),
    FALSE
  ),
  ""
)</f>
        <v>153</v>
      </c>
      <c r="T50" s="13" t="str">
        <f ca="1">IF(
  AND($A50&lt;&gt;"",$I50="○"),
  shortcut設定!$F$4&amp;"\"&amp;S50&amp;"_"&amp;H50,
  ""
)</f>
        <v>%USERPROFILE%\AppData\Roaming\Microsoft\Windows\Start Menu\Programs\153_Picture_Edit</v>
      </c>
      <c r="U50" s="13" t="str">
        <f>IF(
  AND($A50&lt;&gt;"",$J50&lt;&gt;"-",$J50&lt;&gt;""),
  (
    "mkdir """&amp;shortcut設定!$F$4&amp;"\"&amp;shortcut設定!$F$8&amp;""" &amp; "
  )&amp;(
    """"&amp;shortcut設定!$F$7&amp;""""&amp;
    " """&amp;$V50&amp;""""&amp;
    " """&amp;$C50&amp;""""&amp;
    IF($D50="-"," """""," """&amp;$D50&amp;"""")&amp;
    IF($E50="-"," """""," """&amp;$E50&amp;"""")
  ),
  ""
)</f>
        <v/>
      </c>
      <c r="V50" s="14" t="str">
        <f>IF(
  AND($A50&lt;&gt;"",$J50&lt;&gt;"-",$J50&lt;&gt;""),
  shortcut設定!$F$4&amp;"\"&amp;shortcut設定!$F$8&amp;"\"&amp;$J50&amp;"（"&amp;$B50&amp;"）.lnk",
  ""
)</f>
        <v/>
      </c>
      <c r="W50" s="13" t="str">
        <f>IF(
  AND($A50&lt;&gt;"",$K50&lt;&gt;"-",$K50&lt;&gt;""),
  (
    "mkdir """&amp;shortcut設定!$F$4&amp;"\"&amp;shortcut設定!$F$9&amp;""" &amp; "
  )&amp;(
    """"&amp;shortcut設定!$F$7&amp;""""&amp;
    " """&amp;$X50&amp;""""&amp;
    " """&amp;$C50&amp;""""&amp;
    IF($D50="-"," """""," """&amp;$D50&amp;"""")&amp;
    IF($E50="-"," """""," """&amp;$E50&amp;"""")&amp;
    IF($K50="-"," """""," """&amp;$K50&amp;"""")
  ),
  ""
)</f>
        <v/>
      </c>
      <c r="X50" s="14" t="str">
        <f>IF(
  AND($A50&lt;&gt;"",$K50&lt;&gt;"-",$K50&lt;&gt;""),
  shortcut設定!$F$4&amp;"\"&amp;shortcut設定!$F$9&amp;"\"&amp;$A50&amp;"（"&amp;$B50&amp;"）.lnk",
  ""
)</f>
        <v/>
      </c>
      <c r="Y50" s="13" t="str">
        <f ca="1">IF(
  AND($A50&lt;&gt;"",$L50&lt;&gt;"-",$L50&lt;&gt;""),
  (
    """"&amp;shortcut設定!$F$7&amp;""""&amp;
    " """&amp;$AB50&amp;""""&amp;
    " """&amp;$C50&amp;""""&amp;
    IF($D50="-"," """""," """&amp;$D50&amp;"""")&amp;
    IF($E50="-"," """""," """&amp;$E50&amp;"""")
  ),
  ""
)</f>
        <v>"C:\codes\vbs\command\CreateShortcutFile.vbs" "%USERPROFILE%\AppData\Roaming\Microsoft\Windows\SendTo\153_GIMP（画像編集）.lnk" "C:\prg_exe\GIMPPortable\GIMPPortable.exe" "" ""</v>
      </c>
      <c r="Z50" s="9" t="str">
        <f ca="1">IFERROR(
  VLOOKUP(
    $H50,
    shortcut設定!$F:$J,
    MATCH(
      "ProgramsIndex",
      shortcut設定!$F$12:$J$12,
      0
    ),
    FALSE
  ),
  ""
)</f>
        <v>153</v>
      </c>
      <c r="AA50" s="20" t="str">
        <f t="shared" si="2"/>
        <v/>
      </c>
      <c r="AB50" s="13" t="str">
        <f ca="1">IF(
  AND($A50&lt;&gt;"",$L50="○"),
  shortcut設定!$F$5&amp;"\"&amp;Z50&amp;"_"&amp;A50&amp;"（"&amp;B50&amp;"）"&amp;AA50&amp;".lnk",
  ""
)</f>
        <v>%USERPROFILE%\AppData\Roaming\Microsoft\Windows\SendTo\153_GIMP（画像編集）.lnk</v>
      </c>
      <c r="AC50" s="13" t="str">
        <f>IF(
  AND($A50&lt;&gt;"",$N50="○"),
  (
    """"&amp;shortcut設定!$F$7&amp;""""&amp;
    " """&amp;$AD50&amp;""""&amp;
    " """&amp;$C50&amp;""""&amp;
    IF($D50="-"," """""," """&amp;$D50&amp;"""")&amp;
    IF($E50="-"," """""," """&amp;$E50&amp;"""")
  ),
  ""
)</f>
        <v/>
      </c>
      <c r="AD50" s="9" t="str">
        <f>IF(
  AND($A50&lt;&gt;"",$N50="○"),
  shortcut設定!$F$6&amp;"\"&amp;A50&amp;"（"&amp;B50&amp;"）.lnk",
  ""
)</f>
        <v/>
      </c>
      <c r="AE50" s="13" t="str">
        <f>IF(
  AND($A50&lt;&gt;"",$O50&lt;&gt;"-",$O50&lt;&gt;""),
  (
    """"&amp;shortcut設定!$F$7&amp;""""&amp;
    " """&amp;$O50&amp;".lnk"""&amp;
    " """&amp;$C50&amp;""""&amp;
    IF($D50="-"," """""," """&amp;$D50&amp;"""")&amp;
    IF($E50="-"," """""," """&amp;$E50&amp;"""")
  ),
  ""
)</f>
        <v/>
      </c>
      <c r="AF50" s="95" t="s">
        <v>183</v>
      </c>
    </row>
    <row r="51" spans="1:32">
      <c r="A51" s="9" t="s">
        <v>621</v>
      </c>
      <c r="B51" s="9" t="s">
        <v>759</v>
      </c>
      <c r="C51" s="9" t="s">
        <v>243</v>
      </c>
      <c r="D51" s="15" t="s">
        <v>40</v>
      </c>
      <c r="E51" s="26" t="s">
        <v>40</v>
      </c>
      <c r="F51" s="15" t="s">
        <v>175</v>
      </c>
      <c r="G51" s="15" t="s">
        <v>156</v>
      </c>
      <c r="H51" s="9" t="s">
        <v>67</v>
      </c>
      <c r="I51" s="15" t="s">
        <v>878</v>
      </c>
      <c r="J51" s="15" t="s">
        <v>66</v>
      </c>
      <c r="K51" s="15" t="s">
        <v>66</v>
      </c>
      <c r="L51" s="97" t="s">
        <v>66</v>
      </c>
      <c r="M51" s="98" t="s">
        <v>579</v>
      </c>
      <c r="N51" s="15" t="s">
        <v>66</v>
      </c>
      <c r="O51" s="26" t="s">
        <v>981</v>
      </c>
      <c r="P51" s="9" t="str">
        <f t="shared" si="3"/>
        <v/>
      </c>
      <c r="Q51" s="9" t="str">
        <f t="shared" si="4"/>
        <v/>
      </c>
      <c r="R51" s="13" t="str">
        <f ca="1">IF(
  AND($A51&lt;&gt;"",$I51="○"),
  (
    "mkdir """&amp;T51&amp;""" &amp; "
  )&amp;(
    """"&amp;shortcut設定!$F$7&amp;""""&amp;
    " """&amp;T51&amp;"\"&amp;$A51&amp;"（"&amp;$B51&amp;"）.lnk"""&amp;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S51" s="9" t="str">
        <f ca="1">IFERROR(
  VLOOKUP(
    $H51,
    shortcut設定!$F:$J,
    MATCH(
      "ProgramsIndex",
      shortcut設定!$F$12:$J$12,
      0
    ),
    FALSE
  ),
  ""
)</f>
        <v>122</v>
      </c>
      <c r="T51" s="13" t="str">
        <f ca="1">IF(
  AND($A51&lt;&gt;"",$I51="○"),
  shortcut設定!$F$4&amp;"\"&amp;S51&amp;"_"&amp;H51,
  ""
)</f>
        <v>%USERPROFILE%\AppData\Roaming\Microsoft\Windows\Start Menu\Programs\122_Doc_View</v>
      </c>
      <c r="U51" s="13" t="str">
        <f>IF(
  AND($A51&lt;&gt;"",$J51&lt;&gt;"-",$J51&lt;&gt;""),
  (
    "mkdir """&amp;shortcut設定!$F$4&amp;"\"&amp;shortcut設定!$F$8&amp;""" &amp; "
  )&amp;(
    """"&amp;shortcut設定!$F$7&amp;""""&amp;
    " """&amp;$V51&amp;""""&amp;
    " """&amp;$C51&amp;""""&amp;
    IF($D51="-"," """""," """&amp;$D51&amp;"""")&amp;
    IF($E51="-"," """""," """&amp;$E51&amp;"""")
  ),
  ""
)</f>
        <v/>
      </c>
      <c r="V51" s="14" t="str">
        <f>IF(
  AND($A51&lt;&gt;"",$J51&lt;&gt;"-",$J51&lt;&gt;""),
  shortcut設定!$F$4&amp;"\"&amp;shortcut設定!$F$8&amp;"\"&amp;$J51&amp;"（"&amp;$B51&amp;"）.lnk",
  ""
)</f>
        <v/>
      </c>
      <c r="W51" s="13" t="str">
        <f>IF(
  AND($A51&lt;&gt;"",$K51&lt;&gt;"-",$K51&lt;&gt;""),
  (
    "mkdir """&amp;shortcut設定!$F$4&amp;"\"&amp;shortcut設定!$F$9&amp;""" &amp; "
  )&amp;(
    """"&amp;shortcut設定!$F$7&amp;""""&amp;
    " """&amp;$X51&amp;""""&amp;
    " """&amp;$C51&amp;""""&amp;
    IF($D51="-"," """""," """&amp;$D51&amp;"""")&amp;
    IF($E51="-"," """""," """&amp;$E51&amp;"""")&amp;
    IF($K51="-"," """""," """&amp;$K51&amp;"""")
  ),
  ""
)</f>
        <v/>
      </c>
      <c r="X51" s="14" t="str">
        <f>IF(
  AND($A51&lt;&gt;"",$K51&lt;&gt;"-",$K51&lt;&gt;""),
  shortcut設定!$F$4&amp;"\"&amp;shortcut設定!$F$9&amp;"\"&amp;$A51&amp;"（"&amp;$B51&amp;"）.lnk",
  ""
)</f>
        <v/>
      </c>
      <c r="Y51" s="13" t="str">
        <f>IF(
  AND($A51&lt;&gt;"",$L51&lt;&gt;"-",$L51&lt;&gt;""),
  (
    """"&amp;shortcut設定!$F$7&amp;""""&amp;
    " """&amp;$AB51&amp;""""&amp;
    " """&amp;$C51&amp;""""&amp;
    IF($D51="-"," """""," """&amp;$D51&amp;"""")&amp;
    IF($E51="-"," """""," """&amp;$E51&amp;"""")
  ),
  ""
)</f>
        <v/>
      </c>
      <c r="Z51" s="9" t="str">
        <f ca="1">IFERROR(
  VLOOKUP(
    $H51,
    shortcut設定!$F:$J,
    MATCH(
      "ProgramsIndex",
      shortcut設定!$F$12:$J$12,
      0
    ),
    FALSE
  ),
  ""
)</f>
        <v>122</v>
      </c>
      <c r="AA51" s="20" t="str">
        <f t="shared" si="2"/>
        <v/>
      </c>
      <c r="AB51" s="13" t="str">
        <f>IF(
  AND($A51&lt;&gt;"",$L51="○"),
  shortcut設定!$F$5&amp;"\"&amp;Z51&amp;"_"&amp;A51&amp;"（"&amp;B51&amp;"）"&amp;AA51&amp;".lnk",
  ""
)</f>
        <v/>
      </c>
      <c r="AC51" s="13" t="str">
        <f>IF(
  AND($A51&lt;&gt;"",$N51="○"),
  (
    """"&amp;shortcut設定!$F$7&amp;""""&amp;
    " """&amp;$AD51&amp;""""&amp;
    " """&amp;$C51&amp;""""&amp;
    IF($D51="-"," """""," """&amp;$D51&amp;"""")&amp;
    IF($E51="-"," """""," """&amp;$E51&amp;"""")
  ),
  ""
)</f>
        <v/>
      </c>
      <c r="AD51" s="9" t="str">
        <f>IF(
  AND($A51&lt;&gt;"",$N51="○"),
  shortcut設定!$F$6&amp;"\"&amp;A51&amp;"（"&amp;B51&amp;"）.lnk",
  ""
)</f>
        <v/>
      </c>
      <c r="AE51" s="13" t="str">
        <f>IF(
  AND($A51&lt;&gt;"",$O51&lt;&gt;"-",$O51&lt;&gt;""),
  (
    """"&amp;shortcut設定!$F$7&amp;""""&amp;
    " """&amp;$O51&amp;".lnk"""&amp;
    " """&amp;$C51&amp;""""&amp;
    IF($D51="-"," """""," """&amp;$D51&amp;"""")&amp;
    IF($E51="-"," """""," """&amp;$E51&amp;"""")
  ),
  ""
)</f>
        <v/>
      </c>
      <c r="AF51" s="95" t="s">
        <v>183</v>
      </c>
    </row>
    <row r="52" spans="1:32">
      <c r="A52" s="9" t="s">
        <v>622</v>
      </c>
      <c r="B52" s="9" t="s">
        <v>751</v>
      </c>
      <c r="C52" s="9" t="s">
        <v>244</v>
      </c>
      <c r="D52" s="15" t="s">
        <v>40</v>
      </c>
      <c r="E52" s="26" t="s">
        <v>40</v>
      </c>
      <c r="F52" s="15" t="s">
        <v>175</v>
      </c>
      <c r="G52" s="15" t="s">
        <v>156</v>
      </c>
      <c r="H52" s="9" t="s">
        <v>71</v>
      </c>
      <c r="I52" s="15" t="s">
        <v>878</v>
      </c>
      <c r="J52" s="15" t="s">
        <v>66</v>
      </c>
      <c r="K52" s="15" t="s">
        <v>66</v>
      </c>
      <c r="L52" s="97" t="s">
        <v>66</v>
      </c>
      <c r="M52" s="98" t="s">
        <v>579</v>
      </c>
      <c r="N52" s="15" t="s">
        <v>66</v>
      </c>
      <c r="O52" s="26" t="s">
        <v>981</v>
      </c>
      <c r="P52" s="9" t="str">
        <f t="shared" si="3"/>
        <v/>
      </c>
      <c r="Q52" s="9" t="str">
        <f t="shared" si="4"/>
        <v/>
      </c>
      <c r="R52" s="13" t="str">
        <f ca="1">IF(
  AND($A52&lt;&gt;"",$I52="○"),
  (
    "mkdir """&amp;T52&amp;""" &amp; "
  )&amp;(
    """"&amp;shortcut設定!$F$7&amp;""""&amp;
    " """&amp;T52&amp;"\"&amp;$A52&amp;"（"&amp;$B52&amp;"）.lnk"""&amp;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S52" s="9" t="str">
        <f ca="1">IFERROR(
  VLOOKUP(
    $H52,
    shortcut設定!$F:$J,
    MATCH(
      "ProgramsIndex",
      shortcut設定!$F$12:$J$12,
      0
    ),
    FALSE
  ),
  ""
)</f>
        <v>161</v>
      </c>
      <c r="T52" s="13" t="str">
        <f ca="1">IF(
  AND($A52&lt;&gt;"",$I52="○"),
  shortcut設定!$F$4&amp;"\"&amp;S52&amp;"_"&amp;H52,
  ""
)</f>
        <v>%USERPROFILE%\AppData\Roaming\Microsoft\Windows\Start Menu\Programs\161_Network_Global</v>
      </c>
      <c r="U52" s="13" t="str">
        <f>IF(
  AND($A52&lt;&gt;"",$J52&lt;&gt;"-",$J52&lt;&gt;""),
  (
    "mkdir """&amp;shortcut設定!$F$4&amp;"\"&amp;shortcut設定!$F$8&amp;""" &amp; "
  )&amp;(
    """"&amp;shortcut設定!$F$7&amp;""""&amp;
    " """&amp;$V52&amp;""""&amp;
    " """&amp;$C52&amp;""""&amp;
    IF($D52="-"," """""," """&amp;$D52&amp;"""")&amp;
    IF($E52="-"," """""," """&amp;$E52&amp;"""")
  ),
  ""
)</f>
        <v/>
      </c>
      <c r="V52" s="14" t="str">
        <f>IF(
  AND($A52&lt;&gt;"",$J52&lt;&gt;"-",$J52&lt;&gt;""),
  shortcut設定!$F$4&amp;"\"&amp;shortcut設定!$F$8&amp;"\"&amp;$J52&amp;"（"&amp;$B52&amp;"）.lnk",
  ""
)</f>
        <v/>
      </c>
      <c r="W52" s="13" t="str">
        <f>IF(
  AND($A52&lt;&gt;"",$K52&lt;&gt;"-",$K52&lt;&gt;""),
  (
    "mkdir """&amp;shortcut設定!$F$4&amp;"\"&amp;shortcut設定!$F$9&amp;""" &amp; "
  )&amp;(
    """"&amp;shortcut設定!$F$7&amp;""""&amp;
    " """&amp;$X52&amp;""""&amp;
    " """&amp;$C52&amp;""""&amp;
    IF($D52="-"," """""," """&amp;$D52&amp;"""")&amp;
    IF($E52="-"," """""," """&amp;$E52&amp;"""")&amp;
    IF($K52="-"," """""," """&amp;$K52&amp;"""")
  ),
  ""
)</f>
        <v/>
      </c>
      <c r="X52" s="14" t="str">
        <f>IF(
  AND($A52&lt;&gt;"",$K52&lt;&gt;"-",$K52&lt;&gt;""),
  shortcut設定!$F$4&amp;"\"&amp;shortcut設定!$F$9&amp;"\"&amp;$A52&amp;"（"&amp;$B52&amp;"）.lnk",
  ""
)</f>
        <v/>
      </c>
      <c r="Y52" s="13" t="str">
        <f>IF(
  AND($A52&lt;&gt;"",$L52&lt;&gt;"-",$L52&lt;&gt;""),
  (
    """"&amp;shortcut設定!$F$7&amp;""""&amp;
    " """&amp;$AB52&amp;""""&amp;
    " """&amp;$C52&amp;""""&amp;
    IF($D52="-"," """""," """&amp;$D52&amp;"""")&amp;
    IF($E52="-"," """""," """&amp;$E52&amp;"""")
  ),
  ""
)</f>
        <v/>
      </c>
      <c r="Z52" s="9" t="str">
        <f ca="1">IFERROR(
  VLOOKUP(
    $H52,
    shortcut設定!$F:$J,
    MATCH(
      "ProgramsIndex",
      shortcut設定!$F$12:$J$12,
      0
    ),
    FALSE
  ),
  ""
)</f>
        <v>161</v>
      </c>
      <c r="AA52" s="20" t="str">
        <f t="shared" si="2"/>
        <v/>
      </c>
      <c r="AB52" s="13" t="str">
        <f>IF(
  AND($A52&lt;&gt;"",$L52="○"),
  shortcut設定!$F$5&amp;"\"&amp;Z52&amp;"_"&amp;A52&amp;"（"&amp;B52&amp;"）"&amp;AA52&amp;".lnk",
  ""
)</f>
        <v/>
      </c>
      <c r="AC52" s="13" t="str">
        <f>IF(
  AND($A52&lt;&gt;"",$N52="○"),
  (
    """"&amp;shortcut設定!$F$7&amp;""""&amp;
    " """&amp;$AD52&amp;""""&amp;
    " """&amp;$C52&amp;""""&amp;
    IF($D52="-"," """""," """&amp;$D52&amp;"""")&amp;
    IF($E52="-"," """""," """&amp;$E52&amp;"""")
  ),
  ""
)</f>
        <v/>
      </c>
      <c r="AD52" s="9" t="str">
        <f>IF(
  AND($A52&lt;&gt;"",$N52="○"),
  shortcut設定!$F$6&amp;"\"&amp;A52&amp;"（"&amp;B52&amp;"）.lnk",
  ""
)</f>
        <v/>
      </c>
      <c r="AE52" s="13" t="str">
        <f>IF(
  AND($A52&lt;&gt;"",$O52&lt;&gt;"-",$O52&lt;&gt;""),
  (
    """"&amp;shortcut設定!$F$7&amp;""""&amp;
    " """&amp;$O52&amp;".lnk"""&amp;
    " """&amp;$C52&amp;""""&amp;
    IF($D52="-"," """""," """&amp;$D52&amp;"""")&amp;
    IF($E52="-"," """""," """&amp;$E52&amp;"""")
  ),
  ""
)</f>
        <v/>
      </c>
      <c r="AF52" s="95" t="s">
        <v>183</v>
      </c>
    </row>
    <row r="53" spans="1:32">
      <c r="A53" s="9" t="s">
        <v>623</v>
      </c>
      <c r="B53" s="9" t="s">
        <v>761</v>
      </c>
      <c r="C53" s="9" t="s">
        <v>245</v>
      </c>
      <c r="D53" s="15" t="s">
        <v>40</v>
      </c>
      <c r="E53" s="26" t="s">
        <v>40</v>
      </c>
      <c r="F53" s="15" t="s">
        <v>175</v>
      </c>
      <c r="G53" s="15" t="s">
        <v>156</v>
      </c>
      <c r="H53" s="9" t="s">
        <v>69</v>
      </c>
      <c r="I53" s="15" t="s">
        <v>878</v>
      </c>
      <c r="J53" s="15" t="s">
        <v>66</v>
      </c>
      <c r="K53" s="15" t="s">
        <v>66</v>
      </c>
      <c r="L53" s="97" t="s">
        <v>66</v>
      </c>
      <c r="M53" s="98" t="s">
        <v>579</v>
      </c>
      <c r="N53" s="15" t="s">
        <v>66</v>
      </c>
      <c r="O53" s="26" t="s">
        <v>981</v>
      </c>
      <c r="P53" s="9" t="str">
        <f t="shared" si="3"/>
        <v/>
      </c>
      <c r="Q53" s="9" t="str">
        <f t="shared" si="4"/>
        <v/>
      </c>
      <c r="R53" s="13" t="str">
        <f ca="1">IF(
  AND($A53&lt;&gt;"",$I53="○"),
  (
    "mkdir """&amp;T53&amp;""" &amp; "
  )&amp;(
    """"&amp;shortcut設定!$F$7&amp;""""&amp;
    " """&amp;T53&amp;"\"&amp;$A53&amp;"（"&amp;$B53&amp;"）.lnk"""&amp;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S53" s="9" t="str">
        <f ca="1">IFERROR(
  VLOOKUP(
    $H53,
    shortcut設定!$F:$J,
    MATCH(
      "ProgramsIndex",
      shortcut設定!$F$12:$J$12,
      0
    ),
    FALSE
  ),
  ""
)</f>
        <v>121</v>
      </c>
      <c r="T53" s="13" t="str">
        <f ca="1">IF(
  AND($A53&lt;&gt;"",$I53="○"),
  shortcut設定!$F$4&amp;"\"&amp;S53&amp;"_"&amp;H53,
  ""
)</f>
        <v>%USERPROFILE%\AppData\Roaming\Microsoft\Windows\Start Menu\Programs\121_Doc_Analyze</v>
      </c>
      <c r="U53" s="13" t="str">
        <f>IF(
  AND($A53&lt;&gt;"",$J53&lt;&gt;"-",$J53&lt;&gt;""),
  (
    "mkdir """&amp;shortcut設定!$F$4&amp;"\"&amp;shortcut設定!$F$8&amp;""" &amp; "
  )&amp;(
    """"&amp;shortcut設定!$F$7&amp;""""&amp;
    " """&amp;$V53&amp;""""&amp;
    " """&amp;$C53&amp;""""&amp;
    IF($D53="-"," """""," """&amp;$D53&amp;"""")&amp;
    IF($E53="-"," """""," """&amp;$E53&amp;"""")
  ),
  ""
)</f>
        <v/>
      </c>
      <c r="V53" s="14" t="str">
        <f>IF(
  AND($A53&lt;&gt;"",$J53&lt;&gt;"-",$J53&lt;&gt;""),
  shortcut設定!$F$4&amp;"\"&amp;shortcut設定!$F$8&amp;"\"&amp;$J53&amp;"（"&amp;$B53&amp;"）.lnk",
  ""
)</f>
        <v/>
      </c>
      <c r="W53" s="13" t="str">
        <f>IF(
  AND($A53&lt;&gt;"",$K53&lt;&gt;"-",$K53&lt;&gt;""),
  (
    "mkdir """&amp;shortcut設定!$F$4&amp;"\"&amp;shortcut設定!$F$9&amp;""" &amp; "
  )&amp;(
    """"&amp;shortcut設定!$F$7&amp;""""&amp;
    " """&amp;$X53&amp;""""&amp;
    " """&amp;$C53&amp;""""&amp;
    IF($D53="-"," """""," """&amp;$D53&amp;"""")&amp;
    IF($E53="-"," """""," """&amp;$E53&amp;"""")&amp;
    IF($K53="-"," """""," """&amp;$K53&amp;"""")
  ),
  ""
)</f>
        <v/>
      </c>
      <c r="X53" s="14" t="str">
        <f>IF(
  AND($A53&lt;&gt;"",$K53&lt;&gt;"-",$K53&lt;&gt;""),
  shortcut設定!$F$4&amp;"\"&amp;shortcut設定!$F$9&amp;"\"&amp;$A53&amp;"（"&amp;$B53&amp;"）.lnk",
  ""
)</f>
        <v/>
      </c>
      <c r="Y53" s="13" t="str">
        <f>IF(
  AND($A53&lt;&gt;"",$L53&lt;&gt;"-",$L53&lt;&gt;""),
  (
    """"&amp;shortcut設定!$F$7&amp;""""&amp;
    " """&amp;$AB53&amp;""""&amp;
    " """&amp;$C53&amp;""""&amp;
    IF($D53="-"," """""," """&amp;$D53&amp;"""")&amp;
    IF($E53="-"," """""," """&amp;$E53&amp;"""")
  ),
  ""
)</f>
        <v/>
      </c>
      <c r="Z53" s="9" t="str">
        <f ca="1">IFERROR(
  VLOOKUP(
    $H53,
    shortcut設定!$F:$J,
    MATCH(
      "ProgramsIndex",
      shortcut設定!$F$12:$J$12,
      0
    ),
    FALSE
  ),
  ""
)</f>
        <v>121</v>
      </c>
      <c r="AA53" s="20" t="str">
        <f t="shared" si="2"/>
        <v/>
      </c>
      <c r="AB53" s="13" t="str">
        <f>IF(
  AND($A53&lt;&gt;"",$L53="○"),
  shortcut設定!$F$5&amp;"\"&amp;Z53&amp;"_"&amp;A53&amp;"（"&amp;B53&amp;"）"&amp;AA53&amp;".lnk",
  ""
)</f>
        <v/>
      </c>
      <c r="AC53" s="13" t="str">
        <f>IF(
  AND($A53&lt;&gt;"",$N53="○"),
  (
    """"&amp;shortcut設定!$F$7&amp;""""&amp;
    " """&amp;$AD53&amp;""""&amp;
    " """&amp;$C53&amp;""""&amp;
    IF($D53="-"," """""," """&amp;$D53&amp;"""")&amp;
    IF($E53="-"," """""," """&amp;$E53&amp;"""")
  ),
  ""
)</f>
        <v/>
      </c>
      <c r="AD53" s="9" t="str">
        <f>IF(
  AND($A53&lt;&gt;"",$N53="○"),
  shortcut設定!$F$6&amp;"\"&amp;A53&amp;"（"&amp;B53&amp;"）.lnk",
  ""
)</f>
        <v/>
      </c>
      <c r="AE53" s="13" t="str">
        <f>IF(
  AND($A53&lt;&gt;"",$O53&lt;&gt;"-",$O53&lt;&gt;""),
  (
    """"&amp;shortcut設定!$F$7&amp;""""&amp;
    " """&amp;$O53&amp;".lnk"""&amp;
    " """&amp;$C53&amp;""""&amp;
    IF($D53="-"," """""," """&amp;$D53&amp;"""")&amp;
    IF($E53="-"," """""," """&amp;$E53&amp;"""")
  ),
  ""
)</f>
        <v/>
      </c>
      <c r="AF53" s="95" t="s">
        <v>183</v>
      </c>
    </row>
    <row r="54" spans="1:32">
      <c r="A54" s="9" t="s">
        <v>624</v>
      </c>
      <c r="B54" s="9" t="s">
        <v>779</v>
      </c>
      <c r="C54" s="9" t="s">
        <v>246</v>
      </c>
      <c r="D54" s="15" t="s">
        <v>40</v>
      </c>
      <c r="E54" s="26" t="s">
        <v>40</v>
      </c>
      <c r="F54" s="15" t="s">
        <v>156</v>
      </c>
      <c r="G54" s="15" t="s">
        <v>156</v>
      </c>
      <c r="H54" s="9" t="s">
        <v>79</v>
      </c>
      <c r="I54" s="15" t="s">
        <v>878</v>
      </c>
      <c r="J54" s="15" t="s">
        <v>66</v>
      </c>
      <c r="K54" s="15" t="s">
        <v>66</v>
      </c>
      <c r="L54" s="97" t="s">
        <v>66</v>
      </c>
      <c r="M54" s="98" t="s">
        <v>579</v>
      </c>
      <c r="N54" s="15" t="s">
        <v>66</v>
      </c>
      <c r="O54" s="26" t="s">
        <v>981</v>
      </c>
      <c r="P54" s="9" t="str">
        <f t="shared" si="3"/>
        <v/>
      </c>
      <c r="Q54" s="9" t="str">
        <f t="shared" si="4"/>
        <v/>
      </c>
      <c r="R54" s="13" t="str">
        <f ca="1">IF(
  AND($A54&lt;&gt;"",$I54="○"),
  (
    "mkdir """&amp;T54&amp;""" &amp; "
  )&amp;(
    """"&amp;shortcut設定!$F$7&amp;""""&amp;
    " """&amp;T54&amp;"\"&amp;$A54&amp;"（"&amp;$B54&amp;"）.lnk"""&amp;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S54" s="9" t="str">
        <f ca="1">IFERROR(
  VLOOKUP(
    $H54,
    shortcut設定!$F:$J,
    MATCH(
      "ProgramsIndex",
      shortcut設定!$F$12:$J$12,
      0
    ),
    FALSE
  ),
  ""
)</f>
        <v>123</v>
      </c>
      <c r="T54" s="13" t="str">
        <f ca="1">IF(
  AND($A54&lt;&gt;"",$I54="○"),
  shortcut設定!$F$4&amp;"\"&amp;S54&amp;"_"&amp;H54,
  ""
)</f>
        <v>%USERPROFILE%\AppData\Roaming\Microsoft\Windows\Start Menu\Programs\123_Doc_Edit</v>
      </c>
      <c r="U54" s="13" t="str">
        <f>IF(
  AND($A54&lt;&gt;"",$J54&lt;&gt;"-",$J54&lt;&gt;""),
  (
    "mkdir """&amp;shortcut設定!$F$4&amp;"\"&amp;shortcut設定!$F$8&amp;""" &amp; "
  )&amp;(
    """"&amp;shortcut設定!$F$7&amp;""""&amp;
    " """&amp;$V54&amp;""""&amp;
    " """&amp;$C54&amp;""""&amp;
    IF($D54="-"," """""," """&amp;$D54&amp;"""")&amp;
    IF($E54="-"," """""," """&amp;$E54&amp;"""")
  ),
  ""
)</f>
        <v/>
      </c>
      <c r="V54" s="14" t="str">
        <f>IF(
  AND($A54&lt;&gt;"",$J54&lt;&gt;"-",$J54&lt;&gt;""),
  shortcut設定!$F$4&amp;"\"&amp;shortcut設定!$F$8&amp;"\"&amp;$J54&amp;"（"&amp;$B54&amp;"）.lnk",
  ""
)</f>
        <v/>
      </c>
      <c r="W54" s="13" t="str">
        <f>IF(
  AND($A54&lt;&gt;"",$K54&lt;&gt;"-",$K54&lt;&gt;""),
  (
    "mkdir """&amp;shortcut設定!$F$4&amp;"\"&amp;shortcut設定!$F$9&amp;""" &amp; "
  )&amp;(
    """"&amp;shortcut設定!$F$7&amp;""""&amp;
    " """&amp;$X54&amp;""""&amp;
    " """&amp;$C54&amp;""""&amp;
    IF($D54="-"," """""," """&amp;$D54&amp;"""")&amp;
    IF($E54="-"," """""," """&amp;$E54&amp;"""")&amp;
    IF($K54="-"," """""," """&amp;$K54&amp;"""")
  ),
  ""
)</f>
        <v/>
      </c>
      <c r="X54" s="14" t="str">
        <f>IF(
  AND($A54&lt;&gt;"",$K54&lt;&gt;"-",$K54&lt;&gt;""),
  shortcut設定!$F$4&amp;"\"&amp;shortcut設定!$F$9&amp;"\"&amp;$A54&amp;"（"&amp;$B54&amp;"）.lnk",
  ""
)</f>
        <v/>
      </c>
      <c r="Y54" s="13" t="str">
        <f>IF(
  AND($A54&lt;&gt;"",$L54&lt;&gt;"-",$L54&lt;&gt;""),
  (
    """"&amp;shortcut設定!$F$7&amp;""""&amp;
    " """&amp;$AB54&amp;""""&amp;
    " """&amp;$C54&amp;""""&amp;
    IF($D54="-"," """""," """&amp;$D54&amp;"""")&amp;
    IF($E54="-"," """""," """&amp;$E54&amp;"""")
  ),
  ""
)</f>
        <v/>
      </c>
      <c r="Z54" s="9" t="str">
        <f ca="1">IFERROR(
  VLOOKUP(
    $H54,
    shortcut設定!$F:$J,
    MATCH(
      "ProgramsIndex",
      shortcut設定!$F$12:$J$12,
      0
    ),
    FALSE
  ),
  ""
)</f>
        <v>123</v>
      </c>
      <c r="AA54" s="20" t="str">
        <f t="shared" si="2"/>
        <v/>
      </c>
      <c r="AB54" s="13" t="str">
        <f>IF(
  AND($A54&lt;&gt;"",$L54="○"),
  shortcut設定!$F$5&amp;"\"&amp;Z54&amp;"_"&amp;A54&amp;"（"&amp;B54&amp;"）"&amp;AA54&amp;".lnk",
  ""
)</f>
        <v/>
      </c>
      <c r="AC54" s="13" t="str">
        <f>IF(
  AND($A54&lt;&gt;"",$N54="○"),
  (
    """"&amp;shortcut設定!$F$7&amp;""""&amp;
    " """&amp;$AD54&amp;""""&amp;
    " """&amp;$C54&amp;""""&amp;
    IF($D54="-"," """""," """&amp;$D54&amp;"""")&amp;
    IF($E54="-"," """""," """&amp;$E54&amp;"""")
  ),
  ""
)</f>
        <v/>
      </c>
      <c r="AD54" s="9" t="str">
        <f>IF(
  AND($A54&lt;&gt;"",$N54="○"),
  shortcut設定!$F$6&amp;"\"&amp;A54&amp;"（"&amp;B54&amp;"）.lnk",
  ""
)</f>
        <v/>
      </c>
      <c r="AE54" s="13" t="str">
        <f>IF(
  AND($A54&lt;&gt;"",$O54&lt;&gt;"-",$O54&lt;&gt;""),
  (
    """"&amp;shortcut設定!$F$7&amp;""""&amp;
    " """&amp;$O54&amp;".lnk"""&amp;
    " """&amp;$C54&amp;""""&amp;
    IF($D54="-"," """""," """&amp;$D54&amp;"""")&amp;
    IF($E54="-"," """""," """&amp;$E54&amp;"""")
  ),
  ""
)</f>
        <v/>
      </c>
      <c r="AF54" s="95" t="s">
        <v>183</v>
      </c>
    </row>
    <row r="55" spans="1:32">
      <c r="A55" s="9" t="s">
        <v>82</v>
      </c>
      <c r="B55" s="9" t="s">
        <v>780</v>
      </c>
      <c r="C55" s="9" t="s">
        <v>247</v>
      </c>
      <c r="D55" s="15" t="s">
        <v>40</v>
      </c>
      <c r="E55" s="26" t="s">
        <v>40</v>
      </c>
      <c r="F55" s="15" t="s">
        <v>156</v>
      </c>
      <c r="G55" s="15" t="s">
        <v>156</v>
      </c>
      <c r="H55" s="9" t="s">
        <v>69</v>
      </c>
      <c r="I55" s="15" t="s">
        <v>878</v>
      </c>
      <c r="J55" s="15" t="s">
        <v>66</v>
      </c>
      <c r="K55" s="15" t="s">
        <v>66</v>
      </c>
      <c r="L55" s="97" t="s">
        <v>66</v>
      </c>
      <c r="M55" s="98" t="s">
        <v>579</v>
      </c>
      <c r="N55" s="15" t="s">
        <v>66</v>
      </c>
      <c r="O55" s="26" t="s">
        <v>981</v>
      </c>
      <c r="P55" s="9" t="str">
        <f t="shared" si="3"/>
        <v/>
      </c>
      <c r="Q55" s="9" t="str">
        <f t="shared" si="4"/>
        <v/>
      </c>
      <c r="R55" s="13" t="str">
        <f ca="1">IF(
  AND($A55&lt;&gt;"",$I55="○"),
  (
    "mkdir """&amp;T55&amp;""" &amp; "
  )&amp;(
    """"&amp;shortcut設定!$F$7&amp;""""&amp;
    " """&amp;T55&amp;"\"&amp;$A55&amp;"（"&amp;$B55&amp;"）.lnk"""&amp;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S55" s="9" t="str">
        <f ca="1">IFERROR(
  VLOOKUP(
    $H55,
    shortcut設定!$F:$J,
    MATCH(
      "ProgramsIndex",
      shortcut設定!$F$12:$J$12,
      0
    ),
    FALSE
  ),
  ""
)</f>
        <v>121</v>
      </c>
      <c r="T55" s="13" t="str">
        <f ca="1">IF(
  AND($A55&lt;&gt;"",$I55="○"),
  shortcut設定!$F$4&amp;"\"&amp;S55&amp;"_"&amp;H55,
  ""
)</f>
        <v>%USERPROFILE%\AppData\Roaming\Microsoft\Windows\Start Menu\Programs\121_Doc_Analyze</v>
      </c>
      <c r="U55" s="13" t="str">
        <f>IF(
  AND($A55&lt;&gt;"",$J55&lt;&gt;"-",$J55&lt;&gt;""),
  (
    "mkdir """&amp;shortcut設定!$F$4&amp;"\"&amp;shortcut設定!$F$8&amp;""" &amp; "
  )&amp;(
    """"&amp;shortcut設定!$F$7&amp;""""&amp;
    " """&amp;$V55&amp;""""&amp;
    " """&amp;$C55&amp;""""&amp;
    IF($D55="-"," """""," """&amp;$D55&amp;"""")&amp;
    IF($E55="-"," """""," """&amp;$E55&amp;"""")
  ),
  ""
)</f>
        <v/>
      </c>
      <c r="V55" s="14" t="str">
        <f>IF(
  AND($A55&lt;&gt;"",$J55&lt;&gt;"-",$J55&lt;&gt;""),
  shortcut設定!$F$4&amp;"\"&amp;shortcut設定!$F$8&amp;"\"&amp;$J55&amp;"（"&amp;$B55&amp;"）.lnk",
  ""
)</f>
        <v/>
      </c>
      <c r="W55" s="13" t="str">
        <f>IF(
  AND($A55&lt;&gt;"",$K55&lt;&gt;"-",$K55&lt;&gt;""),
  (
    "mkdir """&amp;shortcut設定!$F$4&amp;"\"&amp;shortcut設定!$F$9&amp;""" &amp; "
  )&amp;(
    """"&amp;shortcut設定!$F$7&amp;""""&amp;
    " """&amp;$X55&amp;""""&amp;
    " """&amp;$C55&amp;""""&amp;
    IF($D55="-"," """""," """&amp;$D55&amp;"""")&amp;
    IF($E55="-"," """""," """&amp;$E55&amp;"""")&amp;
    IF($K55="-"," """""," """&amp;$K55&amp;"""")
  ),
  ""
)</f>
        <v/>
      </c>
      <c r="X55" s="14" t="str">
        <f>IF(
  AND($A55&lt;&gt;"",$K55&lt;&gt;"-",$K55&lt;&gt;""),
  shortcut設定!$F$4&amp;"\"&amp;shortcut設定!$F$9&amp;"\"&amp;$A55&amp;"（"&amp;$B55&amp;"）.lnk",
  ""
)</f>
        <v/>
      </c>
      <c r="Y55" s="13" t="str">
        <f>IF(
  AND($A55&lt;&gt;"",$L55&lt;&gt;"-",$L55&lt;&gt;""),
  (
    """"&amp;shortcut設定!$F$7&amp;""""&amp;
    " """&amp;$AB55&amp;""""&amp;
    " """&amp;$C55&amp;""""&amp;
    IF($D55="-"," """""," """&amp;$D55&amp;"""")&amp;
    IF($E55="-"," """""," """&amp;$E55&amp;"""")
  ),
  ""
)</f>
        <v/>
      </c>
      <c r="Z55" s="9" t="str">
        <f ca="1">IFERROR(
  VLOOKUP(
    $H55,
    shortcut設定!$F:$J,
    MATCH(
      "ProgramsIndex",
      shortcut設定!$F$12:$J$12,
      0
    ),
    FALSE
  ),
  ""
)</f>
        <v>121</v>
      </c>
      <c r="AA55" s="20" t="str">
        <f t="shared" si="2"/>
        <v/>
      </c>
      <c r="AB55" s="13" t="str">
        <f>IF(
  AND($A55&lt;&gt;"",$L55="○"),
  shortcut設定!$F$5&amp;"\"&amp;Z55&amp;"_"&amp;A55&amp;"（"&amp;B55&amp;"）"&amp;AA55&amp;".lnk",
  ""
)</f>
        <v/>
      </c>
      <c r="AC55" s="13" t="str">
        <f>IF(
  AND($A55&lt;&gt;"",$N55="○"),
  (
    """"&amp;shortcut設定!$F$7&amp;""""&amp;
    " """&amp;$AD55&amp;""""&amp;
    " """&amp;$C55&amp;""""&amp;
    IF($D55="-"," """""," """&amp;$D55&amp;"""")&amp;
    IF($E55="-"," """""," """&amp;$E55&amp;"""")
  ),
  ""
)</f>
        <v/>
      </c>
      <c r="AD55" s="9" t="str">
        <f>IF(
  AND($A55&lt;&gt;"",$N55="○"),
  shortcut設定!$F$6&amp;"\"&amp;A55&amp;"（"&amp;B55&amp;"）.lnk",
  ""
)</f>
        <v/>
      </c>
      <c r="AE55" s="13" t="str">
        <f>IF(
  AND($A55&lt;&gt;"",$O55&lt;&gt;"-",$O55&lt;&gt;""),
  (
    """"&amp;shortcut設定!$F$7&amp;""""&amp;
    " """&amp;$O55&amp;".lnk"""&amp;
    " """&amp;$C55&amp;""""&amp;
    IF($D55="-"," """""," """&amp;$D55&amp;"""")&amp;
    IF($E55="-"," """""," """&amp;$E55&amp;"""")
  ),
  ""
)</f>
        <v/>
      </c>
      <c r="AF55" s="95" t="s">
        <v>183</v>
      </c>
    </row>
    <row r="56" spans="1:32">
      <c r="A56" s="9" t="s">
        <v>625</v>
      </c>
      <c r="B56" s="9" t="s">
        <v>781</v>
      </c>
      <c r="C56" s="9" t="s">
        <v>248</v>
      </c>
      <c r="D56" s="15" t="s">
        <v>40</v>
      </c>
      <c r="E56" s="26" t="s">
        <v>40</v>
      </c>
      <c r="F56" s="15" t="s">
        <v>175</v>
      </c>
      <c r="G56" s="15" t="s">
        <v>156</v>
      </c>
      <c r="H56" s="9" t="s">
        <v>74</v>
      </c>
      <c r="I56" s="15" t="s">
        <v>878</v>
      </c>
      <c r="J56" s="15" t="s">
        <v>66</v>
      </c>
      <c r="K56" s="15" t="s">
        <v>66</v>
      </c>
      <c r="L56" s="97" t="s">
        <v>66</v>
      </c>
      <c r="M56" s="98" t="s">
        <v>579</v>
      </c>
      <c r="N56" s="15" t="s">
        <v>66</v>
      </c>
      <c r="O56" s="26" t="s">
        <v>981</v>
      </c>
      <c r="P56" s="9" t="str">
        <f t="shared" si="3"/>
        <v/>
      </c>
      <c r="Q56" s="9" t="str">
        <f t="shared" si="4"/>
        <v/>
      </c>
      <c r="R56" s="13" t="str">
        <f ca="1">IF(
  AND($A56&lt;&gt;"",$I56="○"),
  (
    "mkdir """&amp;T56&amp;""" &amp; "
  )&amp;(
    """"&amp;shortcut設定!$F$7&amp;""""&amp;
    " """&amp;T56&amp;"\"&amp;$A56&amp;"（"&amp;$B56&amp;"）.lnk"""&amp;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S56" s="9" t="str">
        <f ca="1">IFERROR(
  VLOOKUP(
    $H56,
    shortcut設定!$F:$J,
    MATCH(
      "ProgramsIndex",
      shortcut設定!$F$12:$J$12,
      0
    ),
    FALSE
  ),
  ""
)</f>
        <v>171</v>
      </c>
      <c r="T56" s="13" t="str">
        <f ca="1">IF(
  AND($A56&lt;&gt;"",$I56="○"),
  shortcut設定!$F$4&amp;"\"&amp;S56&amp;"_"&amp;H56,
  ""
)</f>
        <v>%USERPROFILE%\AppData\Roaming\Microsoft\Windows\Start Menu\Programs\171_Utility_System</v>
      </c>
      <c r="U56" s="13" t="str">
        <f>IF(
  AND($A56&lt;&gt;"",$J56&lt;&gt;"-",$J56&lt;&gt;""),
  (
    "mkdir """&amp;shortcut設定!$F$4&amp;"\"&amp;shortcut設定!$F$8&amp;""" &amp; "
  )&amp;(
    """"&amp;shortcut設定!$F$7&amp;""""&amp;
    " """&amp;$V56&amp;""""&amp;
    " """&amp;$C56&amp;""""&amp;
    IF($D56="-"," """""," """&amp;$D56&amp;"""")&amp;
    IF($E56="-"," """""," """&amp;$E56&amp;"""")
  ),
  ""
)</f>
        <v/>
      </c>
      <c r="V56" s="14" t="str">
        <f>IF(
  AND($A56&lt;&gt;"",$J56&lt;&gt;"-",$J56&lt;&gt;""),
  shortcut設定!$F$4&amp;"\"&amp;shortcut設定!$F$8&amp;"\"&amp;$J56&amp;"（"&amp;$B56&amp;"）.lnk",
  ""
)</f>
        <v/>
      </c>
      <c r="W56" s="13" t="str">
        <f>IF(
  AND($A56&lt;&gt;"",$K56&lt;&gt;"-",$K56&lt;&gt;""),
  (
    "mkdir """&amp;shortcut設定!$F$4&amp;"\"&amp;shortcut設定!$F$9&amp;""" &amp; "
  )&amp;(
    """"&amp;shortcut設定!$F$7&amp;""""&amp;
    " """&amp;$X56&amp;""""&amp;
    " """&amp;$C56&amp;""""&amp;
    IF($D56="-"," """""," """&amp;$D56&amp;"""")&amp;
    IF($E56="-"," """""," """&amp;$E56&amp;"""")&amp;
    IF($K56="-"," """""," """&amp;$K56&amp;"""")
  ),
  ""
)</f>
        <v/>
      </c>
      <c r="X56" s="14" t="str">
        <f>IF(
  AND($A56&lt;&gt;"",$K56&lt;&gt;"-",$K56&lt;&gt;""),
  shortcut設定!$F$4&amp;"\"&amp;shortcut設定!$F$9&amp;"\"&amp;$A56&amp;"（"&amp;$B56&amp;"）.lnk",
  ""
)</f>
        <v/>
      </c>
      <c r="Y56" s="13" t="str">
        <f>IF(
  AND($A56&lt;&gt;"",$L56&lt;&gt;"-",$L56&lt;&gt;""),
  (
    """"&amp;shortcut設定!$F$7&amp;""""&amp;
    " """&amp;$AB56&amp;""""&amp;
    " """&amp;$C56&amp;""""&amp;
    IF($D56="-"," """""," """&amp;$D56&amp;"""")&amp;
    IF($E56="-"," """""," """&amp;$E56&amp;"""")
  ),
  ""
)</f>
        <v/>
      </c>
      <c r="Z56" s="9" t="str">
        <f ca="1">IFERROR(
  VLOOKUP(
    $H56,
    shortcut設定!$F:$J,
    MATCH(
      "ProgramsIndex",
      shortcut設定!$F$12:$J$12,
      0
    ),
    FALSE
  ),
  ""
)</f>
        <v>171</v>
      </c>
      <c r="AA56" s="20" t="str">
        <f t="shared" si="2"/>
        <v/>
      </c>
      <c r="AB56" s="13" t="str">
        <f>IF(
  AND($A56&lt;&gt;"",$L56="○"),
  shortcut設定!$F$5&amp;"\"&amp;Z56&amp;"_"&amp;A56&amp;"（"&amp;B56&amp;"）"&amp;AA56&amp;".lnk",
  ""
)</f>
        <v/>
      </c>
      <c r="AC56" s="13" t="str">
        <f>IF(
  AND($A56&lt;&gt;"",$N56="○"),
  (
    """"&amp;shortcut設定!$F$7&amp;""""&amp;
    " """&amp;$AD56&amp;""""&amp;
    " """&amp;$C56&amp;""""&amp;
    IF($D56="-"," """""," """&amp;$D56&amp;"""")&amp;
    IF($E56="-"," """""," """&amp;$E56&amp;"""")
  ),
  ""
)</f>
        <v/>
      </c>
      <c r="AD56" s="9" t="str">
        <f>IF(
  AND($A56&lt;&gt;"",$N56="○"),
  shortcut設定!$F$6&amp;"\"&amp;A56&amp;"（"&amp;B56&amp;"）.lnk",
  ""
)</f>
        <v/>
      </c>
      <c r="AE56" s="13" t="str">
        <f>IF(
  AND($A56&lt;&gt;"",$O56&lt;&gt;"-",$O56&lt;&gt;""),
  (
    """"&amp;shortcut設定!$F$7&amp;""""&amp;
    " """&amp;$O56&amp;".lnk"""&amp;
    " """&amp;$C56&amp;""""&amp;
    IF($D56="-"," """""," """&amp;$D56&amp;"""")&amp;
    IF($E56="-"," """""," """&amp;$E56&amp;"""")
  ),
  ""
)</f>
        <v/>
      </c>
      <c r="AF56" s="95" t="s">
        <v>183</v>
      </c>
    </row>
    <row r="57" spans="1:32">
      <c r="A57" s="9" t="s">
        <v>83</v>
      </c>
      <c r="B57" s="9" t="s">
        <v>782</v>
      </c>
      <c r="C57" s="9" t="s">
        <v>249</v>
      </c>
      <c r="D57" s="15" t="s">
        <v>40</v>
      </c>
      <c r="E57" s="26" t="s">
        <v>40</v>
      </c>
      <c r="F57" s="15" t="s">
        <v>175</v>
      </c>
      <c r="G57" s="15" t="s">
        <v>156</v>
      </c>
      <c r="H57" s="9" t="s">
        <v>74</v>
      </c>
      <c r="I57" s="15" t="s">
        <v>878</v>
      </c>
      <c r="J57" s="15" t="s">
        <v>66</v>
      </c>
      <c r="K57" s="15" t="s">
        <v>66</v>
      </c>
      <c r="L57" s="97" t="s">
        <v>66</v>
      </c>
      <c r="M57" s="98" t="s">
        <v>579</v>
      </c>
      <c r="N57" s="15" t="s">
        <v>66</v>
      </c>
      <c r="O57" s="26" t="s">
        <v>981</v>
      </c>
      <c r="P57" s="9" t="str">
        <f t="shared" si="3"/>
        <v/>
      </c>
      <c r="Q57" s="9" t="str">
        <f t="shared" si="4"/>
        <v/>
      </c>
      <c r="R57" s="13" t="str">
        <f ca="1">IF(
  AND($A57&lt;&gt;"",$I57="○"),
  (
    "mkdir """&amp;T57&amp;""" &amp; "
  )&amp;(
    """"&amp;shortcut設定!$F$7&amp;""""&amp;
    " """&amp;T57&amp;"\"&amp;$A57&amp;"（"&amp;$B57&amp;"）.lnk"""&amp;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S57" s="9" t="str">
        <f ca="1">IFERROR(
  VLOOKUP(
    $H57,
    shortcut設定!$F:$J,
    MATCH(
      "ProgramsIndex",
      shortcut設定!$F$12:$J$12,
      0
    ),
    FALSE
  ),
  ""
)</f>
        <v>171</v>
      </c>
      <c r="T57" s="13" t="str">
        <f ca="1">IF(
  AND($A57&lt;&gt;"",$I57="○"),
  shortcut設定!$F$4&amp;"\"&amp;S57&amp;"_"&amp;H57,
  ""
)</f>
        <v>%USERPROFILE%\AppData\Roaming\Microsoft\Windows\Start Menu\Programs\171_Utility_System</v>
      </c>
      <c r="U57" s="13" t="str">
        <f>IF(
  AND($A57&lt;&gt;"",$J57&lt;&gt;"-",$J57&lt;&gt;""),
  (
    "mkdir """&amp;shortcut設定!$F$4&amp;"\"&amp;shortcut設定!$F$8&amp;""" &amp; "
  )&amp;(
    """"&amp;shortcut設定!$F$7&amp;""""&amp;
    " """&amp;$V57&amp;""""&amp;
    " """&amp;$C57&amp;""""&amp;
    IF($D57="-"," """""," """&amp;$D57&amp;"""")&amp;
    IF($E57="-"," """""," """&amp;$E57&amp;"""")
  ),
  ""
)</f>
        <v/>
      </c>
      <c r="V57" s="14" t="str">
        <f>IF(
  AND($A57&lt;&gt;"",$J57&lt;&gt;"-",$J57&lt;&gt;""),
  shortcut設定!$F$4&amp;"\"&amp;shortcut設定!$F$8&amp;"\"&amp;$J57&amp;"（"&amp;$B57&amp;"）.lnk",
  ""
)</f>
        <v/>
      </c>
      <c r="W57" s="13" t="str">
        <f>IF(
  AND($A57&lt;&gt;"",$K57&lt;&gt;"-",$K57&lt;&gt;""),
  (
    "mkdir """&amp;shortcut設定!$F$4&amp;"\"&amp;shortcut設定!$F$9&amp;""" &amp; "
  )&amp;(
    """"&amp;shortcut設定!$F$7&amp;""""&amp;
    " """&amp;$X57&amp;""""&amp;
    " """&amp;$C57&amp;""""&amp;
    IF($D57="-"," """""," """&amp;$D57&amp;"""")&amp;
    IF($E57="-"," """""," """&amp;$E57&amp;"""")&amp;
    IF($K57="-"," """""," """&amp;$K57&amp;"""")
  ),
  ""
)</f>
        <v/>
      </c>
      <c r="X57" s="14" t="str">
        <f>IF(
  AND($A57&lt;&gt;"",$K57&lt;&gt;"-",$K57&lt;&gt;""),
  shortcut設定!$F$4&amp;"\"&amp;shortcut設定!$F$9&amp;"\"&amp;$A57&amp;"（"&amp;$B57&amp;"）.lnk",
  ""
)</f>
        <v/>
      </c>
      <c r="Y57" s="13" t="str">
        <f>IF(
  AND($A57&lt;&gt;"",$L57&lt;&gt;"-",$L57&lt;&gt;""),
  (
    """"&amp;shortcut設定!$F$7&amp;""""&amp;
    " """&amp;$AB57&amp;""""&amp;
    " """&amp;$C57&amp;""""&amp;
    IF($D57="-"," """""," """&amp;$D57&amp;"""")&amp;
    IF($E57="-"," """""," """&amp;$E57&amp;"""")
  ),
  ""
)</f>
        <v/>
      </c>
      <c r="Z57" s="9" t="str">
        <f ca="1">IFERROR(
  VLOOKUP(
    $H57,
    shortcut設定!$F:$J,
    MATCH(
      "ProgramsIndex",
      shortcut設定!$F$12:$J$12,
      0
    ),
    FALSE
  ),
  ""
)</f>
        <v>171</v>
      </c>
      <c r="AA57" s="20" t="str">
        <f t="shared" si="2"/>
        <v/>
      </c>
      <c r="AB57" s="13" t="str">
        <f>IF(
  AND($A57&lt;&gt;"",$L57="○"),
  shortcut設定!$F$5&amp;"\"&amp;Z57&amp;"_"&amp;A57&amp;"（"&amp;B57&amp;"）"&amp;AA57&amp;".lnk",
  ""
)</f>
        <v/>
      </c>
      <c r="AC57" s="13" t="str">
        <f>IF(
  AND($A57&lt;&gt;"",$N57="○"),
  (
    """"&amp;shortcut設定!$F$7&amp;""""&amp;
    " """&amp;$AD57&amp;""""&amp;
    " """&amp;$C57&amp;""""&amp;
    IF($D57="-"," """""," """&amp;$D57&amp;"""")&amp;
    IF($E57="-"," """""," """&amp;$E57&amp;"""")
  ),
  ""
)</f>
        <v/>
      </c>
      <c r="AD57" s="9" t="str">
        <f>IF(
  AND($A57&lt;&gt;"",$N57="○"),
  shortcut設定!$F$6&amp;"\"&amp;A57&amp;"（"&amp;B57&amp;"）.lnk",
  ""
)</f>
        <v/>
      </c>
      <c r="AE57" s="13" t="str">
        <f>IF(
  AND($A57&lt;&gt;"",$O57&lt;&gt;"-",$O57&lt;&gt;""),
  (
    """"&amp;shortcut設定!$F$7&amp;""""&amp;
    " """&amp;$O57&amp;".lnk"""&amp;
    " """&amp;$C57&amp;""""&amp;
    IF($D57="-"," """""," """&amp;$D57&amp;"""")&amp;
    IF($E57="-"," """""," """&amp;$E57&amp;"""")
  ),
  ""
)</f>
        <v/>
      </c>
      <c r="AF57" s="95" t="s">
        <v>183</v>
      </c>
    </row>
    <row r="58" spans="1:32">
      <c r="A58" s="9" t="s">
        <v>626</v>
      </c>
      <c r="B58" s="9" t="s">
        <v>783</v>
      </c>
      <c r="C58" s="9" t="s">
        <v>250</v>
      </c>
      <c r="D58" s="15" t="s">
        <v>40</v>
      </c>
      <c r="E58" s="26" t="s">
        <v>40</v>
      </c>
      <c r="F58" s="15" t="s">
        <v>175</v>
      </c>
      <c r="G58" s="15" t="s">
        <v>156</v>
      </c>
      <c r="H58" s="9" t="s">
        <v>74</v>
      </c>
      <c r="I58" s="15" t="s">
        <v>878</v>
      </c>
      <c r="J58" s="15" t="s">
        <v>66</v>
      </c>
      <c r="K58" s="15" t="s">
        <v>66</v>
      </c>
      <c r="L58" s="97" t="s">
        <v>66</v>
      </c>
      <c r="M58" s="98" t="s">
        <v>579</v>
      </c>
      <c r="N58" s="15" t="s">
        <v>66</v>
      </c>
      <c r="O58" s="26" t="s">
        <v>981</v>
      </c>
      <c r="P58" s="9" t="str">
        <f t="shared" si="3"/>
        <v/>
      </c>
      <c r="Q58" s="9" t="str">
        <f t="shared" si="4"/>
        <v/>
      </c>
      <c r="R58" s="13" t="str">
        <f ca="1">IF(
  AND($A58&lt;&gt;"",$I58="○"),
  (
    "mkdir """&amp;T58&amp;""" &amp; "
  )&amp;(
    """"&amp;shortcut設定!$F$7&amp;""""&amp;
    " """&amp;T58&amp;"\"&amp;$A58&amp;"（"&amp;$B58&amp;"）.lnk"""&amp;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S58" s="9" t="str">
        <f ca="1">IFERROR(
  VLOOKUP(
    $H58,
    shortcut設定!$F:$J,
    MATCH(
      "ProgramsIndex",
      shortcut設定!$F$12:$J$12,
      0
    ),
    FALSE
  ),
  ""
)</f>
        <v>171</v>
      </c>
      <c r="T58" s="13" t="str">
        <f ca="1">IF(
  AND($A58&lt;&gt;"",$I58="○"),
  shortcut設定!$F$4&amp;"\"&amp;S58&amp;"_"&amp;H58,
  ""
)</f>
        <v>%USERPROFILE%\AppData\Roaming\Microsoft\Windows\Start Menu\Programs\171_Utility_System</v>
      </c>
      <c r="U58" s="13" t="str">
        <f>IF(
  AND($A58&lt;&gt;"",$J58&lt;&gt;"-",$J58&lt;&gt;""),
  (
    "mkdir """&amp;shortcut設定!$F$4&amp;"\"&amp;shortcut設定!$F$8&amp;""" &amp; "
  )&amp;(
    """"&amp;shortcut設定!$F$7&amp;""""&amp;
    " """&amp;$V58&amp;""""&amp;
    " """&amp;$C58&amp;""""&amp;
    IF($D58="-"," """""," """&amp;$D58&amp;"""")&amp;
    IF($E58="-"," """""," """&amp;$E58&amp;"""")
  ),
  ""
)</f>
        <v/>
      </c>
      <c r="V58" s="14" t="str">
        <f>IF(
  AND($A58&lt;&gt;"",$J58&lt;&gt;"-",$J58&lt;&gt;""),
  shortcut設定!$F$4&amp;"\"&amp;shortcut設定!$F$8&amp;"\"&amp;$J58&amp;"（"&amp;$B58&amp;"）.lnk",
  ""
)</f>
        <v/>
      </c>
      <c r="W58" s="13" t="str">
        <f>IF(
  AND($A58&lt;&gt;"",$K58&lt;&gt;"-",$K58&lt;&gt;""),
  (
    "mkdir """&amp;shortcut設定!$F$4&amp;"\"&amp;shortcut設定!$F$9&amp;""" &amp; "
  )&amp;(
    """"&amp;shortcut設定!$F$7&amp;""""&amp;
    " """&amp;$X58&amp;""""&amp;
    " """&amp;$C58&amp;""""&amp;
    IF($D58="-"," """""," """&amp;$D58&amp;"""")&amp;
    IF($E58="-"," """""," """&amp;$E58&amp;"""")&amp;
    IF($K58="-"," """""," """&amp;$K58&amp;"""")
  ),
  ""
)</f>
        <v/>
      </c>
      <c r="X58" s="14" t="str">
        <f>IF(
  AND($A58&lt;&gt;"",$K58&lt;&gt;"-",$K58&lt;&gt;""),
  shortcut設定!$F$4&amp;"\"&amp;shortcut設定!$F$9&amp;"\"&amp;$A58&amp;"（"&amp;$B58&amp;"）.lnk",
  ""
)</f>
        <v/>
      </c>
      <c r="Y58" s="13" t="str">
        <f>IF(
  AND($A58&lt;&gt;"",$L58&lt;&gt;"-",$L58&lt;&gt;""),
  (
    """"&amp;shortcut設定!$F$7&amp;""""&amp;
    " """&amp;$AB58&amp;""""&amp;
    " """&amp;$C58&amp;""""&amp;
    IF($D58="-"," """""," """&amp;$D58&amp;"""")&amp;
    IF($E58="-"," """""," """&amp;$E58&amp;"""")
  ),
  ""
)</f>
        <v/>
      </c>
      <c r="Z58" s="9" t="str">
        <f ca="1">IFERROR(
  VLOOKUP(
    $H58,
    shortcut設定!$F:$J,
    MATCH(
      "ProgramsIndex",
      shortcut設定!$F$12:$J$12,
      0
    ),
    FALSE
  ),
  ""
)</f>
        <v>171</v>
      </c>
      <c r="AA58" s="20" t="str">
        <f t="shared" si="2"/>
        <v/>
      </c>
      <c r="AB58" s="13" t="str">
        <f>IF(
  AND($A58&lt;&gt;"",$L58="○"),
  shortcut設定!$F$5&amp;"\"&amp;Z58&amp;"_"&amp;A58&amp;"（"&amp;B58&amp;"）"&amp;AA58&amp;".lnk",
  ""
)</f>
        <v/>
      </c>
      <c r="AC58" s="13" t="str">
        <f>IF(
  AND($A58&lt;&gt;"",$N58="○"),
  (
    """"&amp;shortcut設定!$F$7&amp;""""&amp;
    " """&amp;$AD58&amp;""""&amp;
    " """&amp;$C58&amp;""""&amp;
    IF($D58="-"," """""," """&amp;$D58&amp;"""")&amp;
    IF($E58="-"," """""," """&amp;$E58&amp;"""")
  ),
  ""
)</f>
        <v/>
      </c>
      <c r="AD58" s="9" t="str">
        <f>IF(
  AND($A58&lt;&gt;"",$N58="○"),
  shortcut設定!$F$6&amp;"\"&amp;A58&amp;"（"&amp;B58&amp;"）.lnk",
  ""
)</f>
        <v/>
      </c>
      <c r="AE58" s="13" t="str">
        <f>IF(
  AND($A58&lt;&gt;"",$O58&lt;&gt;"-",$O58&lt;&gt;""),
  (
    """"&amp;shortcut設定!$F$7&amp;""""&amp;
    " """&amp;$O58&amp;".lnk"""&amp;
    " """&amp;$C58&amp;""""&amp;
    IF($D58="-"," """""," """&amp;$D58&amp;"""")&amp;
    IF($E58="-"," """""," """&amp;$E58&amp;"""")
  ),
  ""
)</f>
        <v/>
      </c>
      <c r="AF58" s="95" t="s">
        <v>183</v>
      </c>
    </row>
    <row r="59" spans="1:32">
      <c r="A59" s="9" t="s">
        <v>627</v>
      </c>
      <c r="B59" s="9" t="s">
        <v>756</v>
      </c>
      <c r="C59" s="9" t="s">
        <v>251</v>
      </c>
      <c r="D59" s="15" t="s">
        <v>40</v>
      </c>
      <c r="E59" s="26" t="s">
        <v>40</v>
      </c>
      <c r="F59" s="15" t="s">
        <v>175</v>
      </c>
      <c r="G59" s="15" t="s">
        <v>156</v>
      </c>
      <c r="H59" s="9" t="s">
        <v>65</v>
      </c>
      <c r="I59" s="15" t="s">
        <v>878</v>
      </c>
      <c r="J59" s="15" t="s">
        <v>66</v>
      </c>
      <c r="K59" s="15" t="s">
        <v>66</v>
      </c>
      <c r="L59" s="97" t="s">
        <v>66</v>
      </c>
      <c r="M59" s="98" t="s">
        <v>579</v>
      </c>
      <c r="N59" s="15" t="s">
        <v>66</v>
      </c>
      <c r="O59" s="26" t="s">
        <v>981</v>
      </c>
      <c r="P59" s="9" t="str">
        <f t="shared" si="3"/>
        <v/>
      </c>
      <c r="Q59" s="9" t="str">
        <f t="shared" si="4"/>
        <v/>
      </c>
      <c r="R59" s="13" t="str">
        <f ca="1">IF(
  AND($A59&lt;&gt;"",$I59="○"),
  (
    "mkdir """&amp;T59&amp;""" &amp; "
  )&amp;(
    """"&amp;shortcut設定!$F$7&amp;""""&amp;
    " """&amp;T59&amp;"\"&amp;$A59&amp;"（"&amp;$B59&amp;"）.lnk"""&amp;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S59" s="9" t="str">
        <f ca="1">IFERROR(
  VLOOKUP(
    $H59,
    shortcut設定!$F:$J,
    MATCH(
      "ProgramsIndex",
      shortcut設定!$F$12:$J$12,
      0
    ),
    FALSE
  ),
  ""
)</f>
        <v>113</v>
      </c>
      <c r="T59" s="13" t="str">
        <f ca="1">IF(
  AND($A59&lt;&gt;"",$I59="○"),
  shortcut設定!$F$4&amp;"\"&amp;S59&amp;"_"&amp;H59,
  ""
)</f>
        <v>%USERPROFILE%\AppData\Roaming\Microsoft\Windows\Start Menu\Programs\113_Common_Edit</v>
      </c>
      <c r="U59" s="13" t="str">
        <f>IF(
  AND($A59&lt;&gt;"",$J59&lt;&gt;"-",$J59&lt;&gt;""),
  (
    "mkdir """&amp;shortcut設定!$F$4&amp;"\"&amp;shortcut設定!$F$8&amp;""" &amp; "
  )&amp;(
    """"&amp;shortcut設定!$F$7&amp;""""&amp;
    " """&amp;$V59&amp;""""&amp;
    " """&amp;$C59&amp;""""&amp;
    IF($D59="-"," """""," """&amp;$D59&amp;"""")&amp;
    IF($E59="-"," """""," """&amp;$E59&amp;"""")
  ),
  ""
)</f>
        <v/>
      </c>
      <c r="V59" s="14" t="str">
        <f>IF(
  AND($A59&lt;&gt;"",$J59&lt;&gt;"-",$J59&lt;&gt;""),
  shortcut設定!$F$4&amp;"\"&amp;shortcut設定!$F$8&amp;"\"&amp;$J59&amp;"（"&amp;$B59&amp;"）.lnk",
  ""
)</f>
        <v/>
      </c>
      <c r="W59" s="13" t="str">
        <f>IF(
  AND($A59&lt;&gt;"",$K59&lt;&gt;"-",$K59&lt;&gt;""),
  (
    "mkdir """&amp;shortcut設定!$F$4&amp;"\"&amp;shortcut設定!$F$9&amp;""" &amp; "
  )&amp;(
    """"&amp;shortcut設定!$F$7&amp;""""&amp;
    " """&amp;$X59&amp;""""&amp;
    " """&amp;$C59&amp;""""&amp;
    IF($D59="-"," """""," """&amp;$D59&amp;"""")&amp;
    IF($E59="-"," """""," """&amp;$E59&amp;"""")&amp;
    IF($K59="-"," """""," """&amp;$K59&amp;"""")
  ),
  ""
)</f>
        <v/>
      </c>
      <c r="X59" s="14" t="str">
        <f>IF(
  AND($A59&lt;&gt;"",$K59&lt;&gt;"-",$K59&lt;&gt;""),
  shortcut設定!$F$4&amp;"\"&amp;shortcut設定!$F$9&amp;"\"&amp;$A59&amp;"（"&amp;$B59&amp;"）.lnk",
  ""
)</f>
        <v/>
      </c>
      <c r="Y59" s="13" t="str">
        <f>IF(
  AND($A59&lt;&gt;"",$L59&lt;&gt;"-",$L59&lt;&gt;""),
  (
    """"&amp;shortcut設定!$F$7&amp;""""&amp;
    " """&amp;$AB59&amp;""""&amp;
    " """&amp;$C59&amp;""""&amp;
    IF($D59="-"," """""," """&amp;$D59&amp;"""")&amp;
    IF($E59="-"," """""," """&amp;$E59&amp;"""")
  ),
  ""
)</f>
        <v/>
      </c>
      <c r="Z59" s="9" t="str">
        <f ca="1">IFERROR(
  VLOOKUP(
    $H59,
    shortcut設定!$F:$J,
    MATCH(
      "ProgramsIndex",
      shortcut設定!$F$12:$J$12,
      0
    ),
    FALSE
  ),
  ""
)</f>
        <v>113</v>
      </c>
      <c r="AA59" s="20" t="str">
        <f t="shared" si="2"/>
        <v/>
      </c>
      <c r="AB59" s="13" t="str">
        <f>IF(
  AND($A59&lt;&gt;"",$L59="○"),
  shortcut設定!$F$5&amp;"\"&amp;Z59&amp;"_"&amp;A59&amp;"（"&amp;B59&amp;"）"&amp;AA59&amp;".lnk",
  ""
)</f>
        <v/>
      </c>
      <c r="AC59" s="13" t="str">
        <f>IF(
  AND($A59&lt;&gt;"",$N59="○"),
  (
    """"&amp;shortcut設定!$F$7&amp;""""&amp;
    " """&amp;$AD59&amp;""""&amp;
    " """&amp;$C59&amp;""""&amp;
    IF($D59="-"," """""," """&amp;$D59&amp;"""")&amp;
    IF($E59="-"," """""," """&amp;$E59&amp;"""")
  ),
  ""
)</f>
        <v/>
      </c>
      <c r="AD59" s="9" t="str">
        <f>IF(
  AND($A59&lt;&gt;"",$N59="○"),
  shortcut設定!$F$6&amp;"\"&amp;A59&amp;"（"&amp;B59&amp;"）.lnk",
  ""
)</f>
        <v/>
      </c>
      <c r="AE59" s="13" t="str">
        <f>IF(
  AND($A59&lt;&gt;"",$O59&lt;&gt;"-",$O59&lt;&gt;""),
  (
    """"&amp;shortcut設定!$F$7&amp;""""&amp;
    " """&amp;$O59&amp;".lnk"""&amp;
    " """&amp;$C59&amp;""""&amp;
    IF($D59="-"," """""," """&amp;$D59&amp;"""")&amp;
    IF($E59="-"," """""," """&amp;$E59&amp;"""")
  ),
  ""
)</f>
        <v/>
      </c>
      <c r="AF59" s="95" t="s">
        <v>183</v>
      </c>
    </row>
    <row r="60" spans="1:32">
      <c r="A60" s="9" t="s">
        <v>628</v>
      </c>
      <c r="B60" s="9" t="s">
        <v>784</v>
      </c>
      <c r="C60" s="9" t="s">
        <v>252</v>
      </c>
      <c r="D60" s="15" t="s">
        <v>40</v>
      </c>
      <c r="E60" s="26" t="s">
        <v>40</v>
      </c>
      <c r="F60" s="15" t="s">
        <v>175</v>
      </c>
      <c r="G60" s="15" t="s">
        <v>156</v>
      </c>
      <c r="H60" s="9" t="s">
        <v>81</v>
      </c>
      <c r="I60" s="15" t="s">
        <v>878</v>
      </c>
      <c r="J60" s="15" t="s">
        <v>66</v>
      </c>
      <c r="K60" s="15" t="s">
        <v>66</v>
      </c>
      <c r="L60" s="97" t="s">
        <v>66</v>
      </c>
      <c r="M60" s="98" t="s">
        <v>579</v>
      </c>
      <c r="N60" s="15" t="s">
        <v>66</v>
      </c>
      <c r="O60" s="26" t="s">
        <v>981</v>
      </c>
      <c r="P60" s="9" t="str">
        <f t="shared" si="3"/>
        <v/>
      </c>
      <c r="Q60" s="9" t="str">
        <f t="shared" si="4"/>
        <v/>
      </c>
      <c r="R60" s="13" t="str">
        <f ca="1">IF(
  AND($A60&lt;&gt;"",$I60="○"),
  (
    "mkdir """&amp;T60&amp;""" &amp; "
  )&amp;(
    """"&amp;shortcut設定!$F$7&amp;""""&amp;
    " """&amp;T60&amp;"\"&amp;$A60&amp;"（"&amp;$B60&amp;"）.lnk"""&amp;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S60" s="9" t="str">
        <f ca="1">IFERROR(
  VLOOKUP(
    $H60,
    shortcut設定!$F:$J,
    MATCH(
      "ProgramsIndex",
      shortcut設定!$F$12:$J$12,
      0
    ),
    FALSE
  ),
  ""
)</f>
        <v>153</v>
      </c>
      <c r="T60" s="13" t="str">
        <f ca="1">IF(
  AND($A60&lt;&gt;"",$I60="○"),
  shortcut設定!$F$4&amp;"\"&amp;S60&amp;"_"&amp;H60,
  ""
)</f>
        <v>%USERPROFILE%\AppData\Roaming\Microsoft\Windows\Start Menu\Programs\153_Picture_Edit</v>
      </c>
      <c r="U60" s="13" t="str">
        <f>IF(
  AND($A60&lt;&gt;"",$J60&lt;&gt;"-",$J60&lt;&gt;""),
  (
    "mkdir """&amp;shortcut設定!$F$4&amp;"\"&amp;shortcut設定!$F$8&amp;""" &amp; "
  )&amp;(
    """"&amp;shortcut設定!$F$7&amp;""""&amp;
    " """&amp;$V60&amp;""""&amp;
    " """&amp;$C60&amp;""""&amp;
    IF($D60="-"," """""," """&amp;$D60&amp;"""")&amp;
    IF($E60="-"," """""," """&amp;$E60&amp;"""")
  ),
  ""
)</f>
        <v/>
      </c>
      <c r="V60" s="14" t="str">
        <f>IF(
  AND($A60&lt;&gt;"",$J60&lt;&gt;"-",$J60&lt;&gt;""),
  shortcut設定!$F$4&amp;"\"&amp;shortcut設定!$F$8&amp;"\"&amp;$J60&amp;"（"&amp;$B60&amp;"）.lnk",
  ""
)</f>
        <v/>
      </c>
      <c r="W60" s="13" t="str">
        <f>IF(
  AND($A60&lt;&gt;"",$K60&lt;&gt;"-",$K60&lt;&gt;""),
  (
    "mkdir """&amp;shortcut設定!$F$4&amp;"\"&amp;shortcut設定!$F$9&amp;""" &amp; "
  )&amp;(
    """"&amp;shortcut設定!$F$7&amp;""""&amp;
    " """&amp;$X60&amp;""""&amp;
    " """&amp;$C60&amp;""""&amp;
    IF($D60="-"," """""," """&amp;$D60&amp;"""")&amp;
    IF($E60="-"," """""," """&amp;$E60&amp;"""")&amp;
    IF($K60="-"," """""," """&amp;$K60&amp;"""")
  ),
  ""
)</f>
        <v/>
      </c>
      <c r="X60" s="14" t="str">
        <f>IF(
  AND($A60&lt;&gt;"",$K60&lt;&gt;"-",$K60&lt;&gt;""),
  shortcut設定!$F$4&amp;"\"&amp;shortcut設定!$F$9&amp;"\"&amp;$A60&amp;"（"&amp;$B60&amp;"）.lnk",
  ""
)</f>
        <v/>
      </c>
      <c r="Y60" s="13" t="str">
        <f>IF(
  AND($A60&lt;&gt;"",$L60&lt;&gt;"-",$L60&lt;&gt;""),
  (
    """"&amp;shortcut設定!$F$7&amp;""""&amp;
    " """&amp;$AB60&amp;""""&amp;
    " """&amp;$C60&amp;""""&amp;
    IF($D60="-"," """""," """&amp;$D60&amp;"""")&amp;
    IF($E60="-"," """""," """&amp;$E60&amp;"""")
  ),
  ""
)</f>
        <v/>
      </c>
      <c r="Z60" s="9" t="str">
        <f ca="1">IFERROR(
  VLOOKUP(
    $H60,
    shortcut設定!$F:$J,
    MATCH(
      "ProgramsIndex",
      shortcut設定!$F$12:$J$12,
      0
    ),
    FALSE
  ),
  ""
)</f>
        <v>153</v>
      </c>
      <c r="AA60" s="20" t="str">
        <f t="shared" si="2"/>
        <v/>
      </c>
      <c r="AB60" s="13" t="str">
        <f>IF(
  AND($A60&lt;&gt;"",$L60="○"),
  shortcut設定!$F$5&amp;"\"&amp;Z60&amp;"_"&amp;A60&amp;"（"&amp;B60&amp;"）"&amp;AA60&amp;".lnk",
  ""
)</f>
        <v/>
      </c>
      <c r="AC60" s="13" t="str">
        <f>IF(
  AND($A60&lt;&gt;"",$N60="○"),
  (
    """"&amp;shortcut設定!$F$7&amp;""""&amp;
    " """&amp;$AD60&amp;""""&amp;
    " """&amp;$C60&amp;""""&amp;
    IF($D60="-"," """""," """&amp;$D60&amp;"""")&amp;
    IF($E60="-"," """""," """&amp;$E60&amp;"""")
  ),
  ""
)</f>
        <v/>
      </c>
      <c r="AD60" s="9" t="str">
        <f>IF(
  AND($A60&lt;&gt;"",$N60="○"),
  shortcut設定!$F$6&amp;"\"&amp;A60&amp;"（"&amp;B60&amp;"）.lnk",
  ""
)</f>
        <v/>
      </c>
      <c r="AE60" s="13" t="str">
        <f>IF(
  AND($A60&lt;&gt;"",$O60&lt;&gt;"-",$O60&lt;&gt;""),
  (
    """"&amp;shortcut設定!$F$7&amp;""""&amp;
    " """&amp;$O60&amp;".lnk"""&amp;
    " """&amp;$C60&amp;""""&amp;
    IF($D60="-"," """""," """&amp;$D60&amp;"""")&amp;
    IF($E60="-"," """""," """&amp;$E60&amp;"""")
  ),
  ""
)</f>
        <v/>
      </c>
      <c r="AF60" s="95" t="s">
        <v>183</v>
      </c>
    </row>
    <row r="61" spans="1:32">
      <c r="A61" s="9" t="s">
        <v>629</v>
      </c>
      <c r="B61" s="9" t="s">
        <v>777</v>
      </c>
      <c r="C61" s="9" t="s">
        <v>253</v>
      </c>
      <c r="D61" s="15" t="s">
        <v>40</v>
      </c>
      <c r="E61" s="26" t="s">
        <v>40</v>
      </c>
      <c r="F61" s="15" t="s">
        <v>175</v>
      </c>
      <c r="G61" s="15" t="s">
        <v>156</v>
      </c>
      <c r="H61" s="9" t="s">
        <v>79</v>
      </c>
      <c r="I61" s="15" t="s">
        <v>878</v>
      </c>
      <c r="J61" s="15" t="s">
        <v>66</v>
      </c>
      <c r="K61" s="15" t="s">
        <v>66</v>
      </c>
      <c r="L61" s="97" t="s">
        <v>66</v>
      </c>
      <c r="M61" s="98" t="s">
        <v>579</v>
      </c>
      <c r="N61" s="15" t="s">
        <v>66</v>
      </c>
      <c r="O61" s="26" t="s">
        <v>981</v>
      </c>
      <c r="P61" s="9" t="str">
        <f t="shared" si="3"/>
        <v/>
      </c>
      <c r="Q61" s="9" t="str">
        <f t="shared" si="4"/>
        <v/>
      </c>
      <c r="R61" s="13" t="str">
        <f ca="1">IF(
  AND($A61&lt;&gt;"",$I61="○"),
  (
    "mkdir """&amp;T61&amp;""" &amp; "
  )&amp;(
    """"&amp;shortcut設定!$F$7&amp;""""&amp;
    " """&amp;T61&amp;"\"&amp;$A61&amp;"（"&amp;$B61&amp;"）.lnk"""&amp;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S61" s="9" t="str">
        <f ca="1">IFERROR(
  VLOOKUP(
    $H61,
    shortcut設定!$F:$J,
    MATCH(
      "ProgramsIndex",
      shortcut設定!$F$12:$J$12,
      0
    ),
    FALSE
  ),
  ""
)</f>
        <v>123</v>
      </c>
      <c r="T61" s="13" t="str">
        <f ca="1">IF(
  AND($A61&lt;&gt;"",$I61="○"),
  shortcut設定!$F$4&amp;"\"&amp;S61&amp;"_"&amp;H61,
  ""
)</f>
        <v>%USERPROFILE%\AppData\Roaming\Microsoft\Windows\Start Menu\Programs\123_Doc_Edit</v>
      </c>
      <c r="U61" s="13" t="str">
        <f>IF(
  AND($A61&lt;&gt;"",$J61&lt;&gt;"-",$J61&lt;&gt;""),
  (
    "mkdir """&amp;shortcut設定!$F$4&amp;"\"&amp;shortcut設定!$F$8&amp;""" &amp; "
  )&amp;(
    """"&amp;shortcut設定!$F$7&amp;""""&amp;
    " """&amp;$V61&amp;""""&amp;
    " """&amp;$C61&amp;""""&amp;
    IF($D61="-"," """""," """&amp;$D61&amp;"""")&amp;
    IF($E61="-"," """""," """&amp;$E61&amp;"""")
  ),
  ""
)</f>
        <v/>
      </c>
      <c r="V61" s="14" t="str">
        <f>IF(
  AND($A61&lt;&gt;"",$J61&lt;&gt;"-",$J61&lt;&gt;""),
  shortcut設定!$F$4&amp;"\"&amp;shortcut設定!$F$8&amp;"\"&amp;$J61&amp;"（"&amp;$B61&amp;"）.lnk",
  ""
)</f>
        <v/>
      </c>
      <c r="W61" s="13" t="str">
        <f>IF(
  AND($A61&lt;&gt;"",$K61&lt;&gt;"-",$K61&lt;&gt;""),
  (
    "mkdir """&amp;shortcut設定!$F$4&amp;"\"&amp;shortcut設定!$F$9&amp;""" &amp; "
  )&amp;(
    """"&amp;shortcut設定!$F$7&amp;""""&amp;
    " """&amp;$X61&amp;""""&amp;
    " """&amp;$C61&amp;""""&amp;
    IF($D61="-"," """""," """&amp;$D61&amp;"""")&amp;
    IF($E61="-"," """""," """&amp;$E61&amp;"""")&amp;
    IF($K61="-"," """""," """&amp;$K61&amp;"""")
  ),
  ""
)</f>
        <v/>
      </c>
      <c r="X61" s="14" t="str">
        <f>IF(
  AND($A61&lt;&gt;"",$K61&lt;&gt;"-",$K61&lt;&gt;""),
  shortcut設定!$F$4&amp;"\"&amp;shortcut設定!$F$9&amp;"\"&amp;$A61&amp;"（"&amp;$B61&amp;"）.lnk",
  ""
)</f>
        <v/>
      </c>
      <c r="Y61" s="13" t="str">
        <f>IF(
  AND($A61&lt;&gt;"",$L61&lt;&gt;"-",$L61&lt;&gt;""),
  (
    """"&amp;shortcut設定!$F$7&amp;""""&amp;
    " """&amp;$AB61&amp;""""&amp;
    " """&amp;$C61&amp;""""&amp;
    IF($D61="-"," """""," """&amp;$D61&amp;"""")&amp;
    IF($E61="-"," """""," """&amp;$E61&amp;"""")
  ),
  ""
)</f>
        <v/>
      </c>
      <c r="Z61" s="9" t="str">
        <f ca="1">IFERROR(
  VLOOKUP(
    $H61,
    shortcut設定!$F:$J,
    MATCH(
      "ProgramsIndex",
      shortcut設定!$F$12:$J$12,
      0
    ),
    FALSE
  ),
  ""
)</f>
        <v>123</v>
      </c>
      <c r="AA61" s="20" t="str">
        <f t="shared" si="2"/>
        <v/>
      </c>
      <c r="AB61" s="13" t="str">
        <f>IF(
  AND($A61&lt;&gt;"",$L61="○"),
  shortcut設定!$F$5&amp;"\"&amp;Z61&amp;"_"&amp;A61&amp;"（"&amp;B61&amp;"）"&amp;AA61&amp;".lnk",
  ""
)</f>
        <v/>
      </c>
      <c r="AC61" s="13" t="str">
        <f>IF(
  AND($A61&lt;&gt;"",$N61="○"),
  (
    """"&amp;shortcut設定!$F$7&amp;""""&amp;
    " """&amp;$AD61&amp;""""&amp;
    " """&amp;$C61&amp;""""&amp;
    IF($D61="-"," """""," """&amp;$D61&amp;"""")&amp;
    IF($E61="-"," """""," """&amp;$E61&amp;"""")
  ),
  ""
)</f>
        <v/>
      </c>
      <c r="AD61" s="9" t="str">
        <f>IF(
  AND($A61&lt;&gt;"",$N61="○"),
  shortcut設定!$F$6&amp;"\"&amp;A61&amp;"（"&amp;B61&amp;"）.lnk",
  ""
)</f>
        <v/>
      </c>
      <c r="AE61" s="13" t="str">
        <f>IF(
  AND($A61&lt;&gt;"",$O61&lt;&gt;"-",$O61&lt;&gt;""),
  (
    """"&amp;shortcut設定!$F$7&amp;""""&amp;
    " """&amp;$O61&amp;".lnk"""&amp;
    " """&amp;$C61&amp;""""&amp;
    IF($D61="-"," """""," """&amp;$D61&amp;"""")&amp;
    IF($E61="-"," """""," """&amp;$E61&amp;"""")
  ),
  ""
)</f>
        <v/>
      </c>
      <c r="AF61" s="95" t="s">
        <v>183</v>
      </c>
    </row>
    <row r="62" spans="1:32">
      <c r="A62" s="9" t="s">
        <v>630</v>
      </c>
      <c r="B62" s="9" t="s">
        <v>785</v>
      </c>
      <c r="C62" s="9" t="s">
        <v>254</v>
      </c>
      <c r="D62" s="15" t="s">
        <v>40</v>
      </c>
      <c r="E62" s="26" t="s">
        <v>40</v>
      </c>
      <c r="F62" s="15" t="s">
        <v>175</v>
      </c>
      <c r="G62" s="15" t="s">
        <v>156</v>
      </c>
      <c r="H62" s="9" t="s">
        <v>81</v>
      </c>
      <c r="I62" s="15" t="s">
        <v>878</v>
      </c>
      <c r="J62" s="15" t="s">
        <v>66</v>
      </c>
      <c r="K62" s="15" t="s">
        <v>66</v>
      </c>
      <c r="L62" s="97" t="s">
        <v>66</v>
      </c>
      <c r="M62" s="98" t="s">
        <v>579</v>
      </c>
      <c r="N62" s="15" t="s">
        <v>66</v>
      </c>
      <c r="O62" s="26" t="s">
        <v>981</v>
      </c>
      <c r="P62" s="9" t="str">
        <f t="shared" si="3"/>
        <v/>
      </c>
      <c r="Q62" s="9" t="str">
        <f t="shared" si="4"/>
        <v/>
      </c>
      <c r="R62" s="13" t="str">
        <f ca="1">IF(
  AND($A62&lt;&gt;"",$I62="○"),
  (
    "mkdir """&amp;T62&amp;""" &amp; "
  )&amp;(
    """"&amp;shortcut設定!$F$7&amp;""""&amp;
    " """&amp;T62&amp;"\"&amp;$A62&amp;"（"&amp;$B62&amp;"）.lnk"""&amp;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S62" s="9" t="str">
        <f ca="1">IFERROR(
  VLOOKUP(
    $H62,
    shortcut設定!$F:$J,
    MATCH(
      "ProgramsIndex",
      shortcut設定!$F$12:$J$12,
      0
    ),
    FALSE
  ),
  ""
)</f>
        <v>153</v>
      </c>
      <c r="T62" s="13" t="str">
        <f ca="1">IF(
  AND($A62&lt;&gt;"",$I62="○"),
  shortcut設定!$F$4&amp;"\"&amp;S62&amp;"_"&amp;H62,
  ""
)</f>
        <v>%USERPROFILE%\AppData\Roaming\Microsoft\Windows\Start Menu\Programs\153_Picture_Edit</v>
      </c>
      <c r="U62" s="13" t="str">
        <f>IF(
  AND($A62&lt;&gt;"",$J62&lt;&gt;"-",$J62&lt;&gt;""),
  (
    "mkdir """&amp;shortcut設定!$F$4&amp;"\"&amp;shortcut設定!$F$8&amp;""" &amp; "
  )&amp;(
    """"&amp;shortcut設定!$F$7&amp;""""&amp;
    " """&amp;$V62&amp;""""&amp;
    " """&amp;$C62&amp;""""&amp;
    IF($D62="-"," """""," """&amp;$D62&amp;"""")&amp;
    IF($E62="-"," """""," """&amp;$E62&amp;"""")
  ),
  ""
)</f>
        <v/>
      </c>
      <c r="V62" s="14" t="str">
        <f>IF(
  AND($A62&lt;&gt;"",$J62&lt;&gt;"-",$J62&lt;&gt;""),
  shortcut設定!$F$4&amp;"\"&amp;shortcut設定!$F$8&amp;"\"&amp;$J62&amp;"（"&amp;$B62&amp;"）.lnk",
  ""
)</f>
        <v/>
      </c>
      <c r="W62" s="13" t="str">
        <f>IF(
  AND($A62&lt;&gt;"",$K62&lt;&gt;"-",$K62&lt;&gt;""),
  (
    "mkdir """&amp;shortcut設定!$F$4&amp;"\"&amp;shortcut設定!$F$9&amp;""" &amp; "
  )&amp;(
    """"&amp;shortcut設定!$F$7&amp;""""&amp;
    " """&amp;$X62&amp;""""&amp;
    " """&amp;$C62&amp;""""&amp;
    IF($D62="-"," """""," """&amp;$D62&amp;"""")&amp;
    IF($E62="-"," """""," """&amp;$E62&amp;"""")&amp;
    IF($K62="-"," """""," """&amp;$K62&amp;"""")
  ),
  ""
)</f>
        <v/>
      </c>
      <c r="X62" s="14" t="str">
        <f>IF(
  AND($A62&lt;&gt;"",$K62&lt;&gt;"-",$K62&lt;&gt;""),
  shortcut設定!$F$4&amp;"\"&amp;shortcut設定!$F$9&amp;"\"&amp;$A62&amp;"（"&amp;$B62&amp;"）.lnk",
  ""
)</f>
        <v/>
      </c>
      <c r="Y62" s="13" t="str">
        <f>IF(
  AND($A62&lt;&gt;"",$L62&lt;&gt;"-",$L62&lt;&gt;""),
  (
    """"&amp;shortcut設定!$F$7&amp;""""&amp;
    " """&amp;$AB62&amp;""""&amp;
    " """&amp;$C62&amp;""""&amp;
    IF($D62="-"," """""," """&amp;$D62&amp;"""")&amp;
    IF($E62="-"," """""," """&amp;$E62&amp;"""")
  ),
  ""
)</f>
        <v/>
      </c>
      <c r="Z62" s="9" t="str">
        <f ca="1">IFERROR(
  VLOOKUP(
    $H62,
    shortcut設定!$F:$J,
    MATCH(
      "ProgramsIndex",
      shortcut設定!$F$12:$J$12,
      0
    ),
    FALSE
  ),
  ""
)</f>
        <v>153</v>
      </c>
      <c r="AA62" s="20" t="str">
        <f t="shared" si="2"/>
        <v/>
      </c>
      <c r="AB62" s="13" t="str">
        <f>IF(
  AND($A62&lt;&gt;"",$L62="○"),
  shortcut設定!$F$5&amp;"\"&amp;Z62&amp;"_"&amp;A62&amp;"（"&amp;B62&amp;"）"&amp;AA62&amp;".lnk",
  ""
)</f>
        <v/>
      </c>
      <c r="AC62" s="13" t="str">
        <f>IF(
  AND($A62&lt;&gt;"",$N62="○"),
  (
    """"&amp;shortcut設定!$F$7&amp;""""&amp;
    " """&amp;$AD62&amp;""""&amp;
    " """&amp;$C62&amp;""""&amp;
    IF($D62="-"," """""," """&amp;$D62&amp;"""")&amp;
    IF($E62="-"," """""," """&amp;$E62&amp;"""")
  ),
  ""
)</f>
        <v/>
      </c>
      <c r="AD62" s="9" t="str">
        <f>IF(
  AND($A62&lt;&gt;"",$N62="○"),
  shortcut設定!$F$6&amp;"\"&amp;A62&amp;"（"&amp;B62&amp;"）.lnk",
  ""
)</f>
        <v/>
      </c>
      <c r="AE62" s="13" t="str">
        <f>IF(
  AND($A62&lt;&gt;"",$O62&lt;&gt;"-",$O62&lt;&gt;""),
  (
    """"&amp;shortcut設定!$F$7&amp;""""&amp;
    " """&amp;$O62&amp;".lnk"""&amp;
    " """&amp;$C62&amp;""""&amp;
    IF($D62="-"," """""," """&amp;$D62&amp;"""")&amp;
    IF($E62="-"," """""," """&amp;$E62&amp;"""")
  ),
  ""
)</f>
        <v/>
      </c>
      <c r="AF62" s="95" t="s">
        <v>183</v>
      </c>
    </row>
    <row r="63" spans="1:32">
      <c r="A63" s="9" t="s">
        <v>631</v>
      </c>
      <c r="B63" s="9" t="s">
        <v>786</v>
      </c>
      <c r="C63" s="9" t="s">
        <v>255</v>
      </c>
      <c r="D63" s="15" t="s">
        <v>40</v>
      </c>
      <c r="E63" s="26" t="s">
        <v>40</v>
      </c>
      <c r="F63" s="15" t="s">
        <v>175</v>
      </c>
      <c r="G63" s="15" t="s">
        <v>156</v>
      </c>
      <c r="H63" s="9" t="s">
        <v>69</v>
      </c>
      <c r="I63" s="15" t="s">
        <v>878</v>
      </c>
      <c r="J63" s="15" t="s">
        <v>66</v>
      </c>
      <c r="K63" s="15" t="s">
        <v>66</v>
      </c>
      <c r="L63" s="97" t="s">
        <v>66</v>
      </c>
      <c r="M63" s="98" t="s">
        <v>579</v>
      </c>
      <c r="N63" s="15" t="s">
        <v>66</v>
      </c>
      <c r="O63" s="26" t="s">
        <v>981</v>
      </c>
      <c r="P63" s="9" t="str">
        <f t="shared" si="3"/>
        <v/>
      </c>
      <c r="Q63" s="9" t="str">
        <f t="shared" si="4"/>
        <v/>
      </c>
      <c r="R63" s="13" t="str">
        <f ca="1">IF(
  AND($A63&lt;&gt;"",$I63="○"),
  (
    "mkdir """&amp;T63&amp;""" &amp; "
  )&amp;(
    """"&amp;shortcut設定!$F$7&amp;""""&amp;
    " """&amp;T63&amp;"\"&amp;$A63&amp;"（"&amp;$B63&amp;"）.lnk"""&amp;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S63" s="9" t="str">
        <f ca="1">IFERROR(
  VLOOKUP(
    $H63,
    shortcut設定!$F:$J,
    MATCH(
      "ProgramsIndex",
      shortcut設定!$F$12:$J$12,
      0
    ),
    FALSE
  ),
  ""
)</f>
        <v>121</v>
      </c>
      <c r="T63" s="13" t="str">
        <f ca="1">IF(
  AND($A63&lt;&gt;"",$I63="○"),
  shortcut設定!$F$4&amp;"\"&amp;S63&amp;"_"&amp;H63,
  ""
)</f>
        <v>%USERPROFILE%\AppData\Roaming\Microsoft\Windows\Start Menu\Programs\121_Doc_Analyze</v>
      </c>
      <c r="U63" s="13" t="str">
        <f>IF(
  AND($A63&lt;&gt;"",$J63&lt;&gt;"-",$J63&lt;&gt;""),
  (
    "mkdir """&amp;shortcut設定!$F$4&amp;"\"&amp;shortcut設定!$F$8&amp;""" &amp; "
  )&amp;(
    """"&amp;shortcut設定!$F$7&amp;""""&amp;
    " """&amp;$V63&amp;""""&amp;
    " """&amp;$C63&amp;""""&amp;
    IF($D63="-"," """""," """&amp;$D63&amp;"""")&amp;
    IF($E63="-"," """""," """&amp;$E63&amp;"""")
  ),
  ""
)</f>
        <v/>
      </c>
      <c r="V63" s="14" t="str">
        <f>IF(
  AND($A63&lt;&gt;"",$J63&lt;&gt;"-",$J63&lt;&gt;""),
  shortcut設定!$F$4&amp;"\"&amp;shortcut設定!$F$8&amp;"\"&amp;$J63&amp;"（"&amp;$B63&amp;"）.lnk",
  ""
)</f>
        <v/>
      </c>
      <c r="W63" s="13" t="str">
        <f>IF(
  AND($A63&lt;&gt;"",$K63&lt;&gt;"-",$K63&lt;&gt;""),
  (
    "mkdir """&amp;shortcut設定!$F$4&amp;"\"&amp;shortcut設定!$F$9&amp;""" &amp; "
  )&amp;(
    """"&amp;shortcut設定!$F$7&amp;""""&amp;
    " """&amp;$X63&amp;""""&amp;
    " """&amp;$C63&amp;""""&amp;
    IF($D63="-"," """""," """&amp;$D63&amp;"""")&amp;
    IF($E63="-"," """""," """&amp;$E63&amp;"""")&amp;
    IF($K63="-"," """""," """&amp;$K63&amp;"""")
  ),
  ""
)</f>
        <v/>
      </c>
      <c r="X63" s="14" t="str">
        <f>IF(
  AND($A63&lt;&gt;"",$K63&lt;&gt;"-",$K63&lt;&gt;""),
  shortcut設定!$F$4&amp;"\"&amp;shortcut設定!$F$9&amp;"\"&amp;$A63&amp;"（"&amp;$B63&amp;"）.lnk",
  ""
)</f>
        <v/>
      </c>
      <c r="Y63" s="13" t="str">
        <f>IF(
  AND($A63&lt;&gt;"",$L63&lt;&gt;"-",$L63&lt;&gt;""),
  (
    """"&amp;shortcut設定!$F$7&amp;""""&amp;
    " """&amp;$AB63&amp;""""&amp;
    " """&amp;$C63&amp;""""&amp;
    IF($D63="-"," """""," """&amp;$D63&amp;"""")&amp;
    IF($E63="-"," """""," """&amp;$E63&amp;"""")
  ),
  ""
)</f>
        <v/>
      </c>
      <c r="Z63" s="9" t="str">
        <f ca="1">IFERROR(
  VLOOKUP(
    $H63,
    shortcut設定!$F:$J,
    MATCH(
      "ProgramsIndex",
      shortcut設定!$F$12:$J$12,
      0
    ),
    FALSE
  ),
  ""
)</f>
        <v>121</v>
      </c>
      <c r="AA63" s="20" t="str">
        <f t="shared" si="2"/>
        <v/>
      </c>
      <c r="AB63" s="13" t="str">
        <f>IF(
  AND($A63&lt;&gt;"",$L63="○"),
  shortcut設定!$F$5&amp;"\"&amp;Z63&amp;"_"&amp;A63&amp;"（"&amp;B63&amp;"）"&amp;AA63&amp;".lnk",
  ""
)</f>
        <v/>
      </c>
      <c r="AC63" s="13" t="str">
        <f>IF(
  AND($A63&lt;&gt;"",$N63="○"),
  (
    """"&amp;shortcut設定!$F$7&amp;""""&amp;
    " """&amp;$AD63&amp;""""&amp;
    " """&amp;$C63&amp;""""&amp;
    IF($D63="-"," """""," """&amp;$D63&amp;"""")&amp;
    IF($E63="-"," """""," """&amp;$E63&amp;"""")
  ),
  ""
)</f>
        <v/>
      </c>
      <c r="AD63" s="9" t="str">
        <f>IF(
  AND($A63&lt;&gt;"",$N63="○"),
  shortcut設定!$F$6&amp;"\"&amp;A63&amp;"（"&amp;B63&amp;"）.lnk",
  ""
)</f>
        <v/>
      </c>
      <c r="AE63" s="13" t="str">
        <f>IF(
  AND($A63&lt;&gt;"",$O63&lt;&gt;"-",$O63&lt;&gt;""),
  (
    """"&amp;shortcut設定!$F$7&amp;""""&amp;
    " """&amp;$O63&amp;".lnk"""&amp;
    " """&amp;$C63&amp;""""&amp;
    IF($D63="-"," """""," """&amp;$D63&amp;"""")&amp;
    IF($E63="-"," """""," """&amp;$E63&amp;"""")
  ),
  ""
)</f>
        <v/>
      </c>
      <c r="AF63" s="95" t="s">
        <v>183</v>
      </c>
    </row>
    <row r="64" spans="1:32">
      <c r="A64" s="9" t="s">
        <v>632</v>
      </c>
      <c r="B64" s="9" t="s">
        <v>787</v>
      </c>
      <c r="C64" s="9" t="s">
        <v>256</v>
      </c>
      <c r="D64" s="15" t="s">
        <v>40</v>
      </c>
      <c r="E64" s="26" t="s">
        <v>40</v>
      </c>
      <c r="F64" s="15" t="s">
        <v>175</v>
      </c>
      <c r="G64" s="15" t="s">
        <v>156</v>
      </c>
      <c r="H64" s="9" t="s">
        <v>70</v>
      </c>
      <c r="I64" s="15" t="s">
        <v>878</v>
      </c>
      <c r="J64" s="15" t="s">
        <v>66</v>
      </c>
      <c r="K64" s="15" t="s">
        <v>66</v>
      </c>
      <c r="L64" s="97" t="s">
        <v>66</v>
      </c>
      <c r="M64" s="98" t="s">
        <v>579</v>
      </c>
      <c r="N64" s="15" t="s">
        <v>878</v>
      </c>
      <c r="O64" s="26" t="s">
        <v>981</v>
      </c>
      <c r="P64" s="9" t="str">
        <f t="shared" si="3"/>
        <v/>
      </c>
      <c r="Q64" s="9" t="str">
        <f t="shared" si="4"/>
        <v/>
      </c>
      <c r="R64" s="13" t="str">
        <f ca="1">IF(
  AND($A64&lt;&gt;"",$I64="○"),
  (
    "mkdir """&amp;T64&amp;""" &amp; "
  )&amp;(
    """"&amp;shortcut設定!$F$7&amp;""""&amp;
    " """&amp;T64&amp;"\"&amp;$A64&amp;"（"&amp;$B64&amp;"）.lnk"""&amp;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S64" s="9" t="str">
        <f ca="1">IFERROR(
  VLOOKUP(
    $H64,
    shortcut設定!$F:$J,
    MATCH(
      "ProgramsIndex",
      shortcut設定!$F$12:$J$12,
      0
    ),
    FALSE
  ),
  ""
)</f>
        <v>172</v>
      </c>
      <c r="T64" s="13" t="str">
        <f ca="1">IF(
  AND($A64&lt;&gt;"",$I64="○"),
  shortcut設定!$F$4&amp;"\"&amp;S64&amp;"_"&amp;H64,
  ""
)</f>
        <v>%USERPROFILE%\AppData\Roaming\Microsoft\Windows\Start Menu\Programs\172_Utility_Other</v>
      </c>
      <c r="U64" s="13" t="str">
        <f>IF(
  AND($A64&lt;&gt;"",$J64&lt;&gt;"-",$J64&lt;&gt;""),
  (
    "mkdir """&amp;shortcut設定!$F$4&amp;"\"&amp;shortcut設定!$F$8&amp;""" &amp; "
  )&amp;(
    """"&amp;shortcut設定!$F$7&amp;""""&amp;
    " """&amp;$V64&amp;""""&amp;
    " """&amp;$C64&amp;""""&amp;
    IF($D64="-"," """""," """&amp;$D64&amp;"""")&amp;
    IF($E64="-"," """""," """&amp;$E64&amp;"""")
  ),
  ""
)</f>
        <v/>
      </c>
      <c r="V64" s="14" t="str">
        <f>IF(
  AND($A64&lt;&gt;"",$J64&lt;&gt;"-",$J64&lt;&gt;""),
  shortcut設定!$F$4&amp;"\"&amp;shortcut設定!$F$8&amp;"\"&amp;$J64&amp;"（"&amp;$B64&amp;"）.lnk",
  ""
)</f>
        <v/>
      </c>
      <c r="W64" s="13" t="str">
        <f>IF(
  AND($A64&lt;&gt;"",$K64&lt;&gt;"-",$K64&lt;&gt;""),
  (
    "mkdir """&amp;shortcut設定!$F$4&amp;"\"&amp;shortcut設定!$F$9&amp;""" &amp; "
  )&amp;(
    """"&amp;shortcut設定!$F$7&amp;""""&amp;
    " """&amp;$X64&amp;""""&amp;
    " """&amp;$C64&amp;""""&amp;
    IF($D64="-"," """""," """&amp;$D64&amp;"""")&amp;
    IF($E64="-"," """""," """&amp;$E64&amp;"""")&amp;
    IF($K64="-"," """""," """&amp;$K64&amp;"""")
  ),
  ""
)</f>
        <v/>
      </c>
      <c r="X64" s="14" t="str">
        <f>IF(
  AND($A64&lt;&gt;"",$K64&lt;&gt;"-",$K64&lt;&gt;""),
  shortcut設定!$F$4&amp;"\"&amp;shortcut設定!$F$9&amp;"\"&amp;$A64&amp;"（"&amp;$B64&amp;"）.lnk",
  ""
)</f>
        <v/>
      </c>
      <c r="Y64" s="13" t="str">
        <f>IF(
  AND($A64&lt;&gt;"",$L64&lt;&gt;"-",$L64&lt;&gt;""),
  (
    """"&amp;shortcut設定!$F$7&amp;""""&amp;
    " """&amp;$AB64&amp;""""&amp;
    " """&amp;$C64&amp;""""&amp;
    IF($D64="-"," """""," """&amp;$D64&amp;"""")&amp;
    IF($E64="-"," """""," """&amp;$E64&amp;"""")
  ),
  ""
)</f>
        <v/>
      </c>
      <c r="Z64" s="9" t="str">
        <f ca="1">IFERROR(
  VLOOKUP(
    $H64,
    shortcut設定!$F:$J,
    MATCH(
      "ProgramsIndex",
      shortcut設定!$F$12:$J$12,
      0
    ),
    FALSE
  ),
  ""
)</f>
        <v>172</v>
      </c>
      <c r="AA64" s="20" t="str">
        <f t="shared" si="2"/>
        <v/>
      </c>
      <c r="AB64" s="13" t="str">
        <f>IF(
  AND($A64&lt;&gt;"",$L64="○"),
  shortcut設定!$F$5&amp;"\"&amp;Z64&amp;"_"&amp;A64&amp;"（"&amp;B64&amp;"）"&amp;AA64&amp;".lnk",
  ""
)</f>
        <v/>
      </c>
      <c r="AC64" s="13" t="str">
        <f>IF(
  AND($A64&lt;&gt;"",$N64="○"),
  (
    """"&amp;shortcut設定!$F$7&amp;""""&amp;
    " """&amp;$AD64&amp;""""&amp;
    " """&amp;$C64&amp;""""&amp;
    IF($D64="-"," """""," """&amp;$D64&amp;"""")&amp;
    IF($E64="-"," """""," """&amp;$E64&amp;"""")
  ),
  ""
)</f>
        <v>"C:\codes\vbs\command\CreateShortcutFile.vbs" "%USERPROFILE%\AppData\Roaming\Microsoft\Windows\Start Menu\Programs\Startup\KeePass（パスワード管理）.lnk" "C:\prg_exe\KeePass\KeePass.exe" "" ""</v>
      </c>
      <c r="AD64" s="9" t="str">
        <f>IF(
  AND($A64&lt;&gt;"",$N64="○"),
  shortcut設定!$F$6&amp;"\"&amp;A64&amp;"（"&amp;B64&amp;"）.lnk",
  ""
)</f>
        <v>%USERPROFILE%\AppData\Roaming\Microsoft\Windows\Start Menu\Programs\Startup\KeePass（パスワード管理）.lnk</v>
      </c>
      <c r="AE64" s="13" t="str">
        <f>IF(
  AND($A64&lt;&gt;"",$O64&lt;&gt;"-",$O64&lt;&gt;""),
  (
    """"&amp;shortcut設定!$F$7&amp;""""&amp;
    " """&amp;$O64&amp;".lnk"""&amp;
    " """&amp;$C64&amp;""""&amp;
    IF($D64="-"," """""," """&amp;$D64&amp;"""")&amp;
    IF($E64="-"," """""," """&amp;$E64&amp;"""")
  ),
  ""
)</f>
        <v/>
      </c>
      <c r="AF64" s="95" t="s">
        <v>183</v>
      </c>
    </row>
    <row r="65" spans="1:32">
      <c r="A65" s="9" t="s">
        <v>633</v>
      </c>
      <c r="B65" s="9" t="s">
        <v>788</v>
      </c>
      <c r="C65" s="9" t="s">
        <v>257</v>
      </c>
      <c r="D65" s="15" t="s">
        <v>40</v>
      </c>
      <c r="E65" s="26" t="s">
        <v>40</v>
      </c>
      <c r="F65" s="15" t="s">
        <v>175</v>
      </c>
      <c r="G65" s="15" t="s">
        <v>156</v>
      </c>
      <c r="H65" s="9" t="s">
        <v>65</v>
      </c>
      <c r="I65" s="15" t="s">
        <v>878</v>
      </c>
      <c r="J65" s="15" t="s">
        <v>66</v>
      </c>
      <c r="K65" s="15" t="s">
        <v>66</v>
      </c>
      <c r="L65" s="97" t="s">
        <v>66</v>
      </c>
      <c r="M65" s="98" t="s">
        <v>579</v>
      </c>
      <c r="N65" s="15" t="s">
        <v>66</v>
      </c>
      <c r="O65" s="26" t="s">
        <v>981</v>
      </c>
      <c r="P65" s="9" t="str">
        <f t="shared" si="3"/>
        <v/>
      </c>
      <c r="Q65" s="9" t="str">
        <f t="shared" si="4"/>
        <v/>
      </c>
      <c r="R65" s="13" t="str">
        <f ca="1">IF(
  AND($A65&lt;&gt;"",$I65="○"),
  (
    "mkdir """&amp;T65&amp;""" &amp; "
  )&amp;(
    """"&amp;shortcut設定!$F$7&amp;""""&amp;
    " """&amp;T65&amp;"\"&amp;$A65&amp;"（"&amp;$B65&amp;"）.lnk"""&amp;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S65" s="9" t="str">
        <f ca="1">IFERROR(
  VLOOKUP(
    $H65,
    shortcut設定!$F:$J,
    MATCH(
      "ProgramsIndex",
      shortcut設定!$F$12:$J$12,
      0
    ),
    FALSE
  ),
  ""
)</f>
        <v>113</v>
      </c>
      <c r="T65" s="13" t="str">
        <f ca="1">IF(
  AND($A65&lt;&gt;"",$I65="○"),
  shortcut設定!$F$4&amp;"\"&amp;S65&amp;"_"&amp;H65,
  ""
)</f>
        <v>%USERPROFILE%\AppData\Roaming\Microsoft\Windows\Start Menu\Programs\113_Common_Edit</v>
      </c>
      <c r="U65" s="13" t="str">
        <f>IF(
  AND($A65&lt;&gt;"",$J65&lt;&gt;"-",$J65&lt;&gt;""),
  (
    "mkdir """&amp;shortcut設定!$F$4&amp;"\"&amp;shortcut設定!$F$8&amp;""" &amp; "
  )&amp;(
    """"&amp;shortcut設定!$F$7&amp;""""&amp;
    " """&amp;$V65&amp;""""&amp;
    " """&amp;$C65&amp;""""&amp;
    IF($D65="-"," """""," """&amp;$D65&amp;"""")&amp;
    IF($E65="-"," """""," """&amp;$E65&amp;"""")
  ),
  ""
)</f>
        <v/>
      </c>
      <c r="V65" s="14" t="str">
        <f>IF(
  AND($A65&lt;&gt;"",$J65&lt;&gt;"-",$J65&lt;&gt;""),
  shortcut設定!$F$4&amp;"\"&amp;shortcut設定!$F$8&amp;"\"&amp;$J65&amp;"（"&amp;$B65&amp;"）.lnk",
  ""
)</f>
        <v/>
      </c>
      <c r="W65" s="13" t="str">
        <f>IF(
  AND($A65&lt;&gt;"",$K65&lt;&gt;"-",$K65&lt;&gt;""),
  (
    "mkdir """&amp;shortcut設定!$F$4&amp;"\"&amp;shortcut設定!$F$9&amp;""" &amp; "
  )&amp;(
    """"&amp;shortcut設定!$F$7&amp;""""&amp;
    " """&amp;$X65&amp;""""&amp;
    " """&amp;$C65&amp;""""&amp;
    IF($D65="-"," """""," """&amp;$D65&amp;"""")&amp;
    IF($E65="-"," """""," """&amp;$E65&amp;"""")&amp;
    IF($K65="-"," """""," """&amp;$K65&amp;"""")
  ),
  ""
)</f>
        <v/>
      </c>
      <c r="X65" s="14" t="str">
        <f>IF(
  AND($A65&lt;&gt;"",$K65&lt;&gt;"-",$K65&lt;&gt;""),
  shortcut設定!$F$4&amp;"\"&amp;shortcut設定!$F$9&amp;"\"&amp;$A65&amp;"（"&amp;$B65&amp;"）.lnk",
  ""
)</f>
        <v/>
      </c>
      <c r="Y65" s="13" t="str">
        <f>IF(
  AND($A65&lt;&gt;"",$L65&lt;&gt;"-",$L65&lt;&gt;""),
  (
    """"&amp;shortcut設定!$F$7&amp;""""&amp;
    " """&amp;$AB65&amp;""""&amp;
    " """&amp;$C65&amp;""""&amp;
    IF($D65="-"," """""," """&amp;$D65&amp;"""")&amp;
    IF($E65="-"," """""," """&amp;$E65&amp;"""")
  ),
  ""
)</f>
        <v/>
      </c>
      <c r="Z65" s="9" t="str">
        <f ca="1">IFERROR(
  VLOOKUP(
    $H65,
    shortcut設定!$F:$J,
    MATCH(
      "ProgramsIndex",
      shortcut設定!$F$12:$J$12,
      0
    ),
    FALSE
  ),
  ""
)</f>
        <v>113</v>
      </c>
      <c r="AA65" s="20" t="str">
        <f t="shared" si="2"/>
        <v/>
      </c>
      <c r="AB65" s="13" t="str">
        <f>IF(
  AND($A65&lt;&gt;"",$L65="○"),
  shortcut設定!$F$5&amp;"\"&amp;Z65&amp;"_"&amp;A65&amp;"（"&amp;B65&amp;"）"&amp;AA65&amp;".lnk",
  ""
)</f>
        <v/>
      </c>
      <c r="AC65" s="13" t="str">
        <f>IF(
  AND($A65&lt;&gt;"",$N65="○"),
  (
    """"&amp;shortcut設定!$F$7&amp;""""&amp;
    " """&amp;$AD65&amp;""""&amp;
    " """&amp;$C65&amp;""""&amp;
    IF($D65="-"," """""," """&amp;$D65&amp;"""")&amp;
    IF($E65="-"," """""," """&amp;$E65&amp;"""")
  ),
  ""
)</f>
        <v/>
      </c>
      <c r="AD65" s="9" t="str">
        <f>IF(
  AND($A65&lt;&gt;"",$N65="○"),
  shortcut設定!$F$6&amp;"\"&amp;A65&amp;"（"&amp;B65&amp;"）.lnk",
  ""
)</f>
        <v/>
      </c>
      <c r="AE65" s="13" t="str">
        <f>IF(
  AND($A65&lt;&gt;"",$O65&lt;&gt;"-",$O65&lt;&gt;""),
  (
    """"&amp;shortcut設定!$F$7&amp;""""&amp;
    " """&amp;$O65&amp;".lnk"""&amp;
    " """&amp;$C65&amp;""""&amp;
    IF($D65="-"," """""," """&amp;$D65&amp;"""")&amp;
    IF($E65="-"," """""," """&amp;$E65&amp;"""")
  ),
  ""
)</f>
        <v/>
      </c>
      <c r="AF65" s="95" t="s">
        <v>183</v>
      </c>
    </row>
    <row r="66" spans="1:32">
      <c r="A66" s="9" t="s">
        <v>634</v>
      </c>
      <c r="B66" s="9" t="s">
        <v>789</v>
      </c>
      <c r="C66" s="9" t="s">
        <v>258</v>
      </c>
      <c r="D66" s="15" t="s">
        <v>40</v>
      </c>
      <c r="E66" s="26" t="s">
        <v>40</v>
      </c>
      <c r="F66" s="15" t="s">
        <v>175</v>
      </c>
      <c r="G66" s="15" t="s">
        <v>156</v>
      </c>
      <c r="H66" s="9" t="s">
        <v>70</v>
      </c>
      <c r="I66" s="15" t="s">
        <v>878</v>
      </c>
      <c r="J66" s="15" t="s">
        <v>66</v>
      </c>
      <c r="K66" s="15" t="s">
        <v>66</v>
      </c>
      <c r="L66" s="97" t="s">
        <v>66</v>
      </c>
      <c r="M66" s="98" t="s">
        <v>579</v>
      </c>
      <c r="N66" s="15" t="s">
        <v>66</v>
      </c>
      <c r="O66" s="26" t="s">
        <v>981</v>
      </c>
      <c r="P66" s="9" t="str">
        <f t="shared" si="3"/>
        <v/>
      </c>
      <c r="Q66" s="9" t="str">
        <f t="shared" si="4"/>
        <v/>
      </c>
      <c r="R66" s="13" t="str">
        <f ca="1">IF(
  AND($A66&lt;&gt;"",$I66="○"),
  (
    "mkdir """&amp;T66&amp;""" &amp; "
  )&amp;(
    """"&amp;shortcut設定!$F$7&amp;""""&amp;
    " """&amp;T66&amp;"\"&amp;$A66&amp;"（"&amp;$B66&amp;"）.lnk"""&amp;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S66" s="9" t="str">
        <f ca="1">IFERROR(
  VLOOKUP(
    $H66,
    shortcut設定!$F:$J,
    MATCH(
      "ProgramsIndex",
      shortcut設定!$F$12:$J$12,
      0
    ),
    FALSE
  ),
  ""
)</f>
        <v>172</v>
      </c>
      <c r="T66" s="13" t="str">
        <f ca="1">IF(
  AND($A66&lt;&gt;"",$I66="○"),
  shortcut設定!$F$4&amp;"\"&amp;S66&amp;"_"&amp;H66,
  ""
)</f>
        <v>%USERPROFILE%\AppData\Roaming\Microsoft\Windows\Start Menu\Programs\172_Utility_Other</v>
      </c>
      <c r="U66" s="13" t="str">
        <f>IF(
  AND($A66&lt;&gt;"",$J66&lt;&gt;"-",$J66&lt;&gt;""),
  (
    "mkdir """&amp;shortcut設定!$F$4&amp;"\"&amp;shortcut設定!$F$8&amp;""" &amp; "
  )&amp;(
    """"&amp;shortcut設定!$F$7&amp;""""&amp;
    " """&amp;$V66&amp;""""&amp;
    " """&amp;$C66&amp;""""&amp;
    IF($D66="-"," """""," """&amp;$D66&amp;"""")&amp;
    IF($E66="-"," """""," """&amp;$E66&amp;"""")
  ),
  ""
)</f>
        <v/>
      </c>
      <c r="V66" s="14" t="str">
        <f>IF(
  AND($A66&lt;&gt;"",$J66&lt;&gt;"-",$J66&lt;&gt;""),
  shortcut設定!$F$4&amp;"\"&amp;shortcut設定!$F$8&amp;"\"&amp;$J66&amp;"（"&amp;$B66&amp;"）.lnk",
  ""
)</f>
        <v/>
      </c>
      <c r="W66" s="13" t="str">
        <f>IF(
  AND($A66&lt;&gt;"",$K66&lt;&gt;"-",$K66&lt;&gt;""),
  (
    "mkdir """&amp;shortcut設定!$F$4&amp;"\"&amp;shortcut設定!$F$9&amp;""" &amp; "
  )&amp;(
    """"&amp;shortcut設定!$F$7&amp;""""&amp;
    " """&amp;$X66&amp;""""&amp;
    " """&amp;$C66&amp;""""&amp;
    IF($D66="-"," """""," """&amp;$D66&amp;"""")&amp;
    IF($E66="-"," """""," """&amp;$E66&amp;"""")&amp;
    IF($K66="-"," """""," """&amp;$K66&amp;"""")
  ),
  ""
)</f>
        <v/>
      </c>
      <c r="X66" s="14" t="str">
        <f>IF(
  AND($A66&lt;&gt;"",$K66&lt;&gt;"-",$K66&lt;&gt;""),
  shortcut設定!$F$4&amp;"\"&amp;shortcut設定!$F$9&amp;"\"&amp;$A66&amp;"（"&amp;$B66&amp;"）.lnk",
  ""
)</f>
        <v/>
      </c>
      <c r="Y66" s="13" t="str">
        <f>IF(
  AND($A66&lt;&gt;"",$L66&lt;&gt;"-",$L66&lt;&gt;""),
  (
    """"&amp;shortcut設定!$F$7&amp;""""&amp;
    " """&amp;$AB66&amp;""""&amp;
    " """&amp;$C66&amp;""""&amp;
    IF($D66="-"," """""," """&amp;$D66&amp;"""")&amp;
    IF($E66="-"," """""," """&amp;$E66&amp;"""")
  ),
  ""
)</f>
        <v/>
      </c>
      <c r="Z66" s="9" t="str">
        <f ca="1">IFERROR(
  VLOOKUP(
    $H66,
    shortcut設定!$F:$J,
    MATCH(
      "ProgramsIndex",
      shortcut設定!$F$12:$J$12,
      0
    ),
    FALSE
  ),
  ""
)</f>
        <v>172</v>
      </c>
      <c r="AA66" s="20" t="str">
        <f t="shared" si="2"/>
        <v/>
      </c>
      <c r="AB66" s="13" t="str">
        <f>IF(
  AND($A66&lt;&gt;"",$L66="○"),
  shortcut設定!$F$5&amp;"\"&amp;Z66&amp;"_"&amp;A66&amp;"（"&amp;B66&amp;"）"&amp;AA66&amp;".lnk",
  ""
)</f>
        <v/>
      </c>
      <c r="AC66" s="13" t="str">
        <f>IF(
  AND($A66&lt;&gt;"",$N66="○"),
  (
    """"&amp;shortcut設定!$F$7&amp;""""&amp;
    " """&amp;$AD66&amp;""""&amp;
    " """&amp;$C66&amp;""""&amp;
    IF($D66="-"," """""," """&amp;$D66&amp;"""")&amp;
    IF($E66="-"," """""," """&amp;$E66&amp;"""")
  ),
  ""
)</f>
        <v/>
      </c>
      <c r="AD66" s="9" t="str">
        <f>IF(
  AND($A66&lt;&gt;"",$N66="○"),
  shortcut設定!$F$6&amp;"\"&amp;A66&amp;"（"&amp;B66&amp;"）.lnk",
  ""
)</f>
        <v/>
      </c>
      <c r="AE66" s="13" t="str">
        <f>IF(
  AND($A66&lt;&gt;"",$O66&lt;&gt;"-",$O66&lt;&gt;""),
  (
    """"&amp;shortcut設定!$F$7&amp;""""&amp;
    " """&amp;$O66&amp;".lnk"""&amp;
    " """&amp;$C66&amp;""""&amp;
    IF($D66="-"," """""," """&amp;$D66&amp;"""")&amp;
    IF($E66="-"," """""," """&amp;$E66&amp;"""")
  ),
  ""
)</f>
        <v/>
      </c>
      <c r="AF66" s="95" t="s">
        <v>183</v>
      </c>
    </row>
    <row r="67" spans="1:32">
      <c r="A67" s="81" t="s">
        <v>635</v>
      </c>
      <c r="B67" s="81" t="s">
        <v>790</v>
      </c>
      <c r="C67" s="9" t="s">
        <v>259</v>
      </c>
      <c r="D67" s="15" t="s">
        <v>40</v>
      </c>
      <c r="E67" s="26" t="s">
        <v>40</v>
      </c>
      <c r="F67" s="15" t="s">
        <v>175</v>
      </c>
      <c r="G67" s="15" t="s">
        <v>156</v>
      </c>
      <c r="H67" s="9" t="s">
        <v>84</v>
      </c>
      <c r="I67" s="15" t="s">
        <v>878</v>
      </c>
      <c r="J67" s="15" t="s">
        <v>66</v>
      </c>
      <c r="K67" s="15" t="s">
        <v>66</v>
      </c>
      <c r="L67" s="97" t="s">
        <v>66</v>
      </c>
      <c r="M67" s="98" t="s">
        <v>579</v>
      </c>
      <c r="N67" s="15" t="s">
        <v>66</v>
      </c>
      <c r="O67" s="26" t="s">
        <v>981</v>
      </c>
      <c r="P67" s="9" t="str">
        <f t="shared" si="3"/>
        <v/>
      </c>
      <c r="Q67" s="9" t="str">
        <f t="shared" si="4"/>
        <v/>
      </c>
      <c r="R67" s="13" t="str">
        <f ca="1">IF(
  AND($A67&lt;&gt;"",$I67="○"),
  (
    "mkdir """&amp;T67&amp;""" &amp; "
  )&amp;(
    """"&amp;shortcut設定!$F$7&amp;""""&amp;
    " """&amp;T67&amp;"\"&amp;$A67&amp;"（"&amp;$B67&amp;"）.lnk"""&amp;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S67" s="9" t="str">
        <f ca="1">IFERROR(
  VLOOKUP(
    $H67,
    shortcut設定!$F:$J,
    MATCH(
      "ProgramsIndex",
      shortcut設定!$F$12:$J$12,
      0
    ),
    FALSE
  ),
  ""
)</f>
        <v>143</v>
      </c>
      <c r="T67" s="13" t="str">
        <f ca="1">IF(
  AND($A67&lt;&gt;"",$I67="○"),
  shortcut設定!$F$4&amp;"\"&amp;S67&amp;"_"&amp;H67,
  ""
)</f>
        <v>%USERPROFILE%\AppData\Roaming\Microsoft\Windows\Start Menu\Programs\143_Movie_Edit</v>
      </c>
      <c r="U67" s="13" t="str">
        <f>IF(
  AND($A67&lt;&gt;"",$J67&lt;&gt;"-",$J67&lt;&gt;""),
  (
    "mkdir """&amp;shortcut設定!$F$4&amp;"\"&amp;shortcut設定!$F$8&amp;""" &amp; "
  )&amp;(
    """"&amp;shortcut設定!$F$7&amp;""""&amp;
    " """&amp;$V67&amp;""""&amp;
    " """&amp;$C67&amp;""""&amp;
    IF($D67="-"," """""," """&amp;$D67&amp;"""")&amp;
    IF($E67="-"," """""," """&amp;$E67&amp;"""")
  ),
  ""
)</f>
        <v/>
      </c>
      <c r="V67" s="14" t="str">
        <f>IF(
  AND($A67&lt;&gt;"",$J67&lt;&gt;"-",$J67&lt;&gt;""),
  shortcut設定!$F$4&amp;"\"&amp;shortcut設定!$F$8&amp;"\"&amp;$J67&amp;"（"&amp;$B67&amp;"）.lnk",
  ""
)</f>
        <v/>
      </c>
      <c r="W67" s="13" t="str">
        <f>IF(
  AND($A67&lt;&gt;"",$K67&lt;&gt;"-",$K67&lt;&gt;""),
  (
    "mkdir """&amp;shortcut設定!$F$4&amp;"\"&amp;shortcut設定!$F$9&amp;""" &amp; "
  )&amp;(
    """"&amp;shortcut設定!$F$7&amp;""""&amp;
    " """&amp;$X67&amp;""""&amp;
    " """&amp;$C67&amp;""""&amp;
    IF($D67="-"," """""," """&amp;$D67&amp;"""")&amp;
    IF($E67="-"," """""," """&amp;$E67&amp;"""")&amp;
    IF($K67="-"," """""," """&amp;$K67&amp;"""")
  ),
  ""
)</f>
        <v/>
      </c>
      <c r="X67" s="14" t="str">
        <f>IF(
  AND($A67&lt;&gt;"",$K67&lt;&gt;"-",$K67&lt;&gt;""),
  shortcut設定!$F$4&amp;"\"&amp;shortcut設定!$F$9&amp;"\"&amp;$A67&amp;"（"&amp;$B67&amp;"）.lnk",
  ""
)</f>
        <v/>
      </c>
      <c r="Y67" s="13" t="str">
        <f>IF(
  AND($A67&lt;&gt;"",$L67&lt;&gt;"-",$L67&lt;&gt;""),
  (
    """"&amp;shortcut設定!$F$7&amp;""""&amp;
    " """&amp;$AB67&amp;""""&amp;
    " """&amp;$C67&amp;""""&amp;
    IF($D67="-"," """""," """&amp;$D67&amp;"""")&amp;
    IF($E67="-"," """""," """&amp;$E67&amp;"""")
  ),
  ""
)</f>
        <v/>
      </c>
      <c r="Z67" s="9" t="str">
        <f ca="1">IFERROR(
  VLOOKUP(
    $H67,
    shortcut設定!$F:$J,
    MATCH(
      "ProgramsIndex",
      shortcut設定!$F$12:$J$12,
      0
    ),
    FALSE
  ),
  ""
)</f>
        <v>143</v>
      </c>
      <c r="AA67" s="20" t="str">
        <f t="shared" si="2"/>
        <v/>
      </c>
      <c r="AB67" s="13" t="str">
        <f>IF(
  AND($A67&lt;&gt;"",$L67="○"),
  shortcut設定!$F$5&amp;"\"&amp;Z67&amp;"_"&amp;A67&amp;"（"&amp;B67&amp;"）"&amp;AA67&amp;".lnk",
  ""
)</f>
        <v/>
      </c>
      <c r="AC67" s="13" t="str">
        <f>IF(
  AND($A67&lt;&gt;"",$N67="○"),
  (
    """"&amp;shortcut設定!$F$7&amp;""""&amp;
    " """&amp;$AD67&amp;""""&amp;
    " """&amp;$C67&amp;""""&amp;
    IF($D67="-"," """""," """&amp;$D67&amp;"""")&amp;
    IF($E67="-"," """""," """&amp;$E67&amp;"""")
  ),
  ""
)</f>
        <v/>
      </c>
      <c r="AD67" s="9" t="str">
        <f>IF(
  AND($A67&lt;&gt;"",$N67="○"),
  shortcut設定!$F$6&amp;"\"&amp;A67&amp;"（"&amp;B67&amp;"）.lnk",
  ""
)</f>
        <v/>
      </c>
      <c r="AE67" s="13" t="str">
        <f>IF(
  AND($A67&lt;&gt;"",$O67&lt;&gt;"-",$O67&lt;&gt;""),
  (
    """"&amp;shortcut設定!$F$7&amp;""""&amp;
    " """&amp;$O67&amp;".lnk"""&amp;
    " """&amp;$C67&amp;""""&amp;
    IF($D67="-"," """""," """&amp;$D67&amp;"""")&amp;
    IF($E67="-"," """""," """&amp;$E67&amp;"""")
  ),
  ""
)</f>
        <v/>
      </c>
      <c r="AF67" s="95" t="s">
        <v>183</v>
      </c>
    </row>
    <row r="68" spans="1:32">
      <c r="A68" s="9" t="s">
        <v>636</v>
      </c>
      <c r="B68" s="9" t="s">
        <v>791</v>
      </c>
      <c r="C68" s="9" t="s">
        <v>260</v>
      </c>
      <c r="D68" s="15" t="s">
        <v>40</v>
      </c>
      <c r="E68" s="26" t="s">
        <v>40</v>
      </c>
      <c r="F68" s="15" t="s">
        <v>175</v>
      </c>
      <c r="G68" s="15" t="s">
        <v>156</v>
      </c>
      <c r="H68" s="9" t="s">
        <v>65</v>
      </c>
      <c r="I68" s="15" t="s">
        <v>878</v>
      </c>
      <c r="J68" s="15" t="s">
        <v>66</v>
      </c>
      <c r="K68" s="15" t="s">
        <v>66</v>
      </c>
      <c r="L68" s="97" t="s">
        <v>66</v>
      </c>
      <c r="M68" s="98" t="s">
        <v>579</v>
      </c>
      <c r="N68" s="15" t="s">
        <v>66</v>
      </c>
      <c r="O68" s="26" t="s">
        <v>981</v>
      </c>
      <c r="P68" s="9" t="str">
        <f t="shared" si="3"/>
        <v/>
      </c>
      <c r="Q68" s="9" t="str">
        <f t="shared" si="4"/>
        <v/>
      </c>
      <c r="R68" s="13" t="str">
        <f ca="1">IF(
  AND($A68&lt;&gt;"",$I68="○"),
  (
    "mkdir """&amp;T68&amp;""" &amp; "
  )&amp;(
    """"&amp;shortcut設定!$F$7&amp;""""&amp;
    " """&amp;T68&amp;"\"&amp;$A68&amp;"（"&amp;$B68&amp;"）.lnk"""&amp;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S68" s="9" t="str">
        <f ca="1">IFERROR(
  VLOOKUP(
    $H68,
    shortcut設定!$F:$J,
    MATCH(
      "ProgramsIndex",
      shortcut設定!$F$12:$J$12,
      0
    ),
    FALSE
  ),
  ""
)</f>
        <v>113</v>
      </c>
      <c r="T68" s="13" t="str">
        <f ca="1">IF(
  AND($A68&lt;&gt;"",$I68="○"),
  shortcut設定!$F$4&amp;"\"&amp;S68&amp;"_"&amp;H68,
  ""
)</f>
        <v>%USERPROFILE%\AppData\Roaming\Microsoft\Windows\Start Menu\Programs\113_Common_Edit</v>
      </c>
      <c r="U68" s="13" t="str">
        <f>IF(
  AND($A68&lt;&gt;"",$J68&lt;&gt;"-",$J68&lt;&gt;""),
  (
    "mkdir """&amp;shortcut設定!$F$4&amp;"\"&amp;shortcut設定!$F$8&amp;""" &amp; "
  )&amp;(
    """"&amp;shortcut設定!$F$7&amp;""""&amp;
    " """&amp;$V68&amp;""""&amp;
    " """&amp;$C68&amp;""""&amp;
    IF($D68="-"," """""," """&amp;$D68&amp;"""")&amp;
    IF($E68="-"," """""," """&amp;$E68&amp;"""")
  ),
  ""
)</f>
        <v/>
      </c>
      <c r="V68" s="14" t="str">
        <f>IF(
  AND($A68&lt;&gt;"",$J68&lt;&gt;"-",$J68&lt;&gt;""),
  shortcut設定!$F$4&amp;"\"&amp;shortcut設定!$F$8&amp;"\"&amp;$J68&amp;"（"&amp;$B68&amp;"）.lnk",
  ""
)</f>
        <v/>
      </c>
      <c r="W68" s="13" t="str">
        <f>IF(
  AND($A68&lt;&gt;"",$K68&lt;&gt;"-",$K68&lt;&gt;""),
  (
    "mkdir """&amp;shortcut設定!$F$4&amp;"\"&amp;shortcut設定!$F$9&amp;""" &amp; "
  )&amp;(
    """"&amp;shortcut設定!$F$7&amp;""""&amp;
    " """&amp;$X68&amp;""""&amp;
    " """&amp;$C68&amp;""""&amp;
    IF($D68="-"," """""," """&amp;$D68&amp;"""")&amp;
    IF($E68="-"," """""," """&amp;$E68&amp;"""")&amp;
    IF($K68="-"," """""," """&amp;$K68&amp;"""")
  ),
  ""
)</f>
        <v/>
      </c>
      <c r="X68" s="14" t="str">
        <f>IF(
  AND($A68&lt;&gt;"",$K68&lt;&gt;"-",$K68&lt;&gt;""),
  shortcut設定!$F$4&amp;"\"&amp;shortcut設定!$F$9&amp;"\"&amp;$A68&amp;"（"&amp;$B68&amp;"）.lnk",
  ""
)</f>
        <v/>
      </c>
      <c r="Y68" s="13" t="str">
        <f>IF(
  AND($A68&lt;&gt;"",$L68&lt;&gt;"-",$L68&lt;&gt;""),
  (
    """"&amp;shortcut設定!$F$7&amp;""""&amp;
    " """&amp;$AB68&amp;""""&amp;
    " """&amp;$C68&amp;""""&amp;
    IF($D68="-"," """""," """&amp;$D68&amp;"""")&amp;
    IF($E68="-"," """""," """&amp;$E68&amp;"""")
  ),
  ""
)</f>
        <v/>
      </c>
      <c r="Z68" s="9" t="str">
        <f ca="1">IFERROR(
  VLOOKUP(
    $H68,
    shortcut設定!$F:$J,
    MATCH(
      "ProgramsIndex",
      shortcut設定!$F$12:$J$12,
      0
    ),
    FALSE
  ),
  ""
)</f>
        <v>113</v>
      </c>
      <c r="AA68" s="20" t="str">
        <f t="shared" si="2"/>
        <v/>
      </c>
      <c r="AB68" s="13" t="str">
        <f>IF(
  AND($A68&lt;&gt;"",$L68="○"),
  shortcut設定!$F$5&amp;"\"&amp;Z68&amp;"_"&amp;A68&amp;"（"&amp;B68&amp;"）"&amp;AA68&amp;".lnk",
  ""
)</f>
        <v/>
      </c>
      <c r="AC68" s="13" t="str">
        <f>IF(
  AND($A68&lt;&gt;"",$N68="○"),
  (
    """"&amp;shortcut設定!$F$7&amp;""""&amp;
    " """&amp;$AD68&amp;""""&amp;
    " """&amp;$C68&amp;""""&amp;
    IF($D68="-"," """""," """&amp;$D68&amp;"""")&amp;
    IF($E68="-"," """""," """&amp;$E68&amp;"""")
  ),
  ""
)</f>
        <v/>
      </c>
      <c r="AD68" s="9" t="str">
        <f>IF(
  AND($A68&lt;&gt;"",$N68="○"),
  shortcut設定!$F$6&amp;"\"&amp;A68&amp;"（"&amp;B68&amp;"）.lnk",
  ""
)</f>
        <v/>
      </c>
      <c r="AE68" s="13" t="str">
        <f>IF(
  AND($A68&lt;&gt;"",$O68&lt;&gt;"-",$O68&lt;&gt;""),
  (
    """"&amp;shortcut設定!$F$7&amp;""""&amp;
    " """&amp;$O68&amp;".lnk"""&amp;
    " """&amp;$C68&amp;""""&amp;
    IF($D68="-"," """""," """&amp;$D68&amp;"""")&amp;
    IF($E68="-"," """""," """&amp;$E68&amp;"""")
  ),
  ""
)</f>
        <v/>
      </c>
      <c r="AF68" s="95" t="s">
        <v>183</v>
      </c>
    </row>
    <row r="69" spans="1:32">
      <c r="A69" s="9" t="s">
        <v>637</v>
      </c>
      <c r="B69" s="9" t="s">
        <v>792</v>
      </c>
      <c r="C69" s="9" t="s">
        <v>261</v>
      </c>
      <c r="D69" s="15" t="s">
        <v>40</v>
      </c>
      <c r="E69" s="26" t="s">
        <v>40</v>
      </c>
      <c r="F69" s="15" t="s">
        <v>175</v>
      </c>
      <c r="G69" s="15" t="s">
        <v>156</v>
      </c>
      <c r="H69" s="9" t="s">
        <v>85</v>
      </c>
      <c r="I69" s="15" t="s">
        <v>878</v>
      </c>
      <c r="J69" s="15" t="s">
        <v>66</v>
      </c>
      <c r="K69" s="15" t="s">
        <v>66</v>
      </c>
      <c r="L69" s="97" t="s">
        <v>878</v>
      </c>
      <c r="M69" s="98" t="s">
        <v>579</v>
      </c>
      <c r="N69" s="15" t="s">
        <v>66</v>
      </c>
      <c r="O69" s="26" t="s">
        <v>981</v>
      </c>
      <c r="P69" s="9" t="str">
        <f t="shared" si="3"/>
        <v/>
      </c>
      <c r="Q69" s="9" t="str">
        <f t="shared" si="4"/>
        <v/>
      </c>
      <c r="R69" s="13" t="str">
        <f ca="1">IF(
  AND($A69&lt;&gt;"",$I69="○"),
  (
    "mkdir """&amp;T69&amp;""" &amp; "
  )&amp;(
    """"&amp;shortcut設定!$F$7&amp;""""&amp;
    " """&amp;T69&amp;"\"&amp;$A69&amp;"（"&amp;$B69&amp;"）.lnk"""&amp;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S69" s="9" t="str">
        <f ca="1">IFERROR(
  VLOOKUP(
    $H69,
    shortcut設定!$F:$J,
    MATCH(
      "ProgramsIndex",
      shortcut設定!$F$12:$J$12,
      0
    ),
    FALSE
  ),
  ""
)</f>
        <v>154</v>
      </c>
      <c r="T69" s="13" t="str">
        <f ca="1">IF(
  AND($A69&lt;&gt;"",$I69="○"),
  shortcut設定!$F$4&amp;"\"&amp;S69&amp;"_"&amp;H69,
  ""
)</f>
        <v>%USERPROFILE%\AppData\Roaming\Microsoft\Windows\Start Menu\Programs\154_Picture_View</v>
      </c>
      <c r="U69" s="13" t="str">
        <f>IF(
  AND($A69&lt;&gt;"",$J69&lt;&gt;"-",$J69&lt;&gt;""),
  (
    "mkdir """&amp;shortcut設定!$F$4&amp;"\"&amp;shortcut設定!$F$8&amp;""" &amp; "
  )&amp;(
    """"&amp;shortcut設定!$F$7&amp;""""&amp;
    " """&amp;$V69&amp;""""&amp;
    " """&amp;$C69&amp;""""&amp;
    IF($D69="-"," """""," """&amp;$D69&amp;"""")&amp;
    IF($E69="-"," """""," """&amp;$E69&amp;"""")
  ),
  ""
)</f>
        <v/>
      </c>
      <c r="V69" s="14" t="str">
        <f>IF(
  AND($A69&lt;&gt;"",$J69&lt;&gt;"-",$J69&lt;&gt;""),
  shortcut設定!$F$4&amp;"\"&amp;shortcut設定!$F$8&amp;"\"&amp;$J69&amp;"（"&amp;$B69&amp;"）.lnk",
  ""
)</f>
        <v/>
      </c>
      <c r="W69" s="13" t="str">
        <f>IF(
  AND($A69&lt;&gt;"",$K69&lt;&gt;"-",$K69&lt;&gt;""),
  (
    "mkdir """&amp;shortcut設定!$F$4&amp;"\"&amp;shortcut設定!$F$9&amp;""" &amp; "
  )&amp;(
    """"&amp;shortcut設定!$F$7&amp;""""&amp;
    " """&amp;$X69&amp;""""&amp;
    " """&amp;$C69&amp;""""&amp;
    IF($D69="-"," """""," """&amp;$D69&amp;"""")&amp;
    IF($E69="-"," """""," """&amp;$E69&amp;"""")&amp;
    IF($K69="-"," """""," """&amp;$K69&amp;"""")
  ),
  ""
)</f>
        <v/>
      </c>
      <c r="X69" s="14" t="str">
        <f>IF(
  AND($A69&lt;&gt;"",$K69&lt;&gt;"-",$K69&lt;&gt;""),
  shortcut設定!$F$4&amp;"\"&amp;shortcut設定!$F$9&amp;"\"&amp;$A69&amp;"（"&amp;$B69&amp;"）.lnk",
  ""
)</f>
        <v/>
      </c>
      <c r="Y69" s="13" t="str">
        <f ca="1">IF(
  AND($A69&lt;&gt;"",$L69&lt;&gt;"-",$L69&lt;&gt;""),
  (
    """"&amp;shortcut設定!$F$7&amp;""""&amp;
    " """&amp;$AB69&amp;""""&amp;
    " """&amp;$C69&amp;""""&amp;
    IF($D69="-"," """""," """&amp;$D69&amp;"""")&amp;
    IF($E69="-"," """""," """&amp;$E69&amp;"""")
  ),
  ""
)</f>
        <v>"C:\codes\vbs\command\CreateShortcutFile.vbs" "%USERPROFILE%\AppData\Roaming\Microsoft\Windows\SendTo\154_MassiGra（画像ビューアー）.lnk" "C:\prg_exe\MassiGra\MassiGra.exe" "" ""</v>
      </c>
      <c r="Z69" s="9" t="str">
        <f ca="1">IFERROR(
  VLOOKUP(
    $H69,
    shortcut設定!$F:$J,
    MATCH(
      "ProgramsIndex",
      shortcut設定!$F$12:$J$12,
      0
    ),
    FALSE
  ),
  ""
)</f>
        <v>154</v>
      </c>
      <c r="AA69" s="20" t="str">
        <f t="shared" si="2"/>
        <v/>
      </c>
      <c r="AB69" s="13" t="str">
        <f ca="1">IF(
  AND($A69&lt;&gt;"",$L69="○"),
  shortcut設定!$F$5&amp;"\"&amp;Z69&amp;"_"&amp;A69&amp;"（"&amp;B69&amp;"）"&amp;AA69&amp;".lnk",
  ""
)</f>
        <v>%USERPROFILE%\AppData\Roaming\Microsoft\Windows\SendTo\154_MassiGra（画像ビューアー）.lnk</v>
      </c>
      <c r="AC69" s="13" t="str">
        <f>IF(
  AND($A69&lt;&gt;"",$N69="○"),
  (
    """"&amp;shortcut設定!$F$7&amp;""""&amp;
    " """&amp;$AD69&amp;""""&amp;
    " """&amp;$C69&amp;""""&amp;
    IF($D69="-"," """""," """&amp;$D69&amp;"""")&amp;
    IF($E69="-"," """""," """&amp;$E69&amp;"""")
  ),
  ""
)</f>
        <v/>
      </c>
      <c r="AD69" s="9" t="str">
        <f>IF(
  AND($A69&lt;&gt;"",$N69="○"),
  shortcut設定!$F$6&amp;"\"&amp;A69&amp;"（"&amp;B69&amp;"）.lnk",
  ""
)</f>
        <v/>
      </c>
      <c r="AE69" s="13" t="str">
        <f>IF(
  AND($A69&lt;&gt;"",$O69&lt;&gt;"-",$O69&lt;&gt;""),
  (
    """"&amp;shortcut設定!$F$7&amp;""""&amp;
    " """&amp;$O69&amp;".lnk"""&amp;
    " """&amp;$C69&amp;""""&amp;
    IF($D69="-"," """""," """&amp;$D69&amp;"""")&amp;
    IF($E69="-"," """""," """&amp;$E69&amp;"""")
  ),
  ""
)</f>
        <v/>
      </c>
      <c r="AF69" s="95" t="s">
        <v>183</v>
      </c>
    </row>
    <row r="70" spans="1:32">
      <c r="A70" s="9" t="s">
        <v>638</v>
      </c>
      <c r="B70" s="9" t="s">
        <v>780</v>
      </c>
      <c r="C70" s="9" t="s">
        <v>262</v>
      </c>
      <c r="D70" s="15" t="s">
        <v>40</v>
      </c>
      <c r="E70" s="26" t="s">
        <v>40</v>
      </c>
      <c r="F70" s="15" t="s">
        <v>175</v>
      </c>
      <c r="G70" s="15" t="s">
        <v>156</v>
      </c>
      <c r="H70" s="9" t="s">
        <v>69</v>
      </c>
      <c r="I70" s="15" t="s">
        <v>878</v>
      </c>
      <c r="J70" s="15" t="s">
        <v>66</v>
      </c>
      <c r="K70" s="15" t="s">
        <v>66</v>
      </c>
      <c r="L70" s="97" t="s">
        <v>66</v>
      </c>
      <c r="M70" s="98" t="s">
        <v>579</v>
      </c>
      <c r="N70" s="15" t="s">
        <v>66</v>
      </c>
      <c r="O70" s="26" t="s">
        <v>981</v>
      </c>
      <c r="P70" s="9" t="str">
        <f t="shared" si="3"/>
        <v/>
      </c>
      <c r="Q70" s="9" t="str">
        <f t="shared" si="4"/>
        <v/>
      </c>
      <c r="R70" s="13" t="str">
        <f ca="1">IF(
  AND($A70&lt;&gt;"",$I70="○"),
  (
    "mkdir """&amp;T70&amp;""" &amp; "
  )&amp;(
    """"&amp;shortcut設定!$F$7&amp;""""&amp;
    " """&amp;T70&amp;"\"&amp;$A70&amp;"（"&amp;$B70&amp;"）.lnk"""&amp;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S70" s="9" t="str">
        <f ca="1">IFERROR(
  VLOOKUP(
    $H70,
    shortcut設定!$F:$J,
    MATCH(
      "ProgramsIndex",
      shortcut設定!$F$12:$J$12,
      0
    ),
    FALSE
  ),
  ""
)</f>
        <v>121</v>
      </c>
      <c r="T70" s="13" t="str">
        <f ca="1">IF(
  AND($A70&lt;&gt;"",$I70="○"),
  shortcut設定!$F$4&amp;"\"&amp;S70&amp;"_"&amp;H70,
  ""
)</f>
        <v>%USERPROFILE%\AppData\Roaming\Microsoft\Windows\Start Menu\Programs\121_Doc_Analyze</v>
      </c>
      <c r="U70" s="13" t="str">
        <f>IF(
  AND($A70&lt;&gt;"",$J70&lt;&gt;"-",$J70&lt;&gt;""),
  (
    "mkdir """&amp;shortcut設定!$F$4&amp;"\"&amp;shortcut設定!$F$8&amp;""" &amp; "
  )&amp;(
    """"&amp;shortcut設定!$F$7&amp;""""&amp;
    " """&amp;$V70&amp;""""&amp;
    " """&amp;$C70&amp;""""&amp;
    IF($D70="-"," """""," """&amp;$D70&amp;"""")&amp;
    IF($E70="-"," """""," """&amp;$E70&amp;"""")
  ),
  ""
)</f>
        <v/>
      </c>
      <c r="V70" s="14" t="str">
        <f>IF(
  AND($A70&lt;&gt;"",$J70&lt;&gt;"-",$J70&lt;&gt;""),
  shortcut設定!$F$4&amp;"\"&amp;shortcut設定!$F$8&amp;"\"&amp;$J70&amp;"（"&amp;$B70&amp;"）.lnk",
  ""
)</f>
        <v/>
      </c>
      <c r="W70" s="13" t="str">
        <f>IF(
  AND($A70&lt;&gt;"",$K70&lt;&gt;"-",$K70&lt;&gt;""),
  (
    "mkdir """&amp;shortcut設定!$F$4&amp;"\"&amp;shortcut設定!$F$9&amp;""" &amp; "
  )&amp;(
    """"&amp;shortcut設定!$F$7&amp;""""&amp;
    " """&amp;$X70&amp;""""&amp;
    " """&amp;$C70&amp;""""&amp;
    IF($D70="-"," """""," """&amp;$D70&amp;"""")&amp;
    IF($E70="-"," """""," """&amp;$E70&amp;"""")&amp;
    IF($K70="-"," """""," """&amp;$K70&amp;"""")
  ),
  ""
)</f>
        <v/>
      </c>
      <c r="X70" s="14" t="str">
        <f>IF(
  AND($A70&lt;&gt;"",$K70&lt;&gt;"-",$K70&lt;&gt;""),
  shortcut設定!$F$4&amp;"\"&amp;shortcut設定!$F$9&amp;"\"&amp;$A70&amp;"（"&amp;$B70&amp;"）.lnk",
  ""
)</f>
        <v/>
      </c>
      <c r="Y70" s="13" t="str">
        <f>IF(
  AND($A70&lt;&gt;"",$L70&lt;&gt;"-",$L70&lt;&gt;""),
  (
    """"&amp;shortcut設定!$F$7&amp;""""&amp;
    " """&amp;$AB70&amp;""""&amp;
    " """&amp;$C70&amp;""""&amp;
    IF($D70="-"," """""," """&amp;$D70&amp;"""")&amp;
    IF($E70="-"," """""," """&amp;$E70&amp;"""")
  ),
  ""
)</f>
        <v/>
      </c>
      <c r="Z70" s="9" t="str">
        <f ca="1">IFERROR(
  VLOOKUP(
    $H70,
    shortcut設定!$F:$J,
    MATCH(
      "ProgramsIndex",
      shortcut設定!$F$12:$J$12,
      0
    ),
    FALSE
  ),
  ""
)</f>
        <v>121</v>
      </c>
      <c r="AA70" s="20" t="str">
        <f t="shared" si="2"/>
        <v/>
      </c>
      <c r="AB70" s="13" t="str">
        <f>IF(
  AND($A70&lt;&gt;"",$L70="○"),
  shortcut設定!$F$5&amp;"\"&amp;Z70&amp;"_"&amp;A70&amp;"（"&amp;B70&amp;"）"&amp;AA70&amp;".lnk",
  ""
)</f>
        <v/>
      </c>
      <c r="AC70" s="13" t="str">
        <f>IF(
  AND($A70&lt;&gt;"",$N70="○"),
  (
    """"&amp;shortcut設定!$F$7&amp;""""&amp;
    " """&amp;$AD70&amp;""""&amp;
    " """&amp;$C70&amp;""""&amp;
    IF($D70="-"," """""," """&amp;$D70&amp;"""")&amp;
    IF($E70="-"," """""," """&amp;$E70&amp;"""")
  ),
  ""
)</f>
        <v/>
      </c>
      <c r="AD70" s="9" t="str">
        <f>IF(
  AND($A70&lt;&gt;"",$N70="○"),
  shortcut設定!$F$6&amp;"\"&amp;A70&amp;"（"&amp;B70&amp;"）.lnk",
  ""
)</f>
        <v/>
      </c>
      <c r="AE70" s="13" t="str">
        <f>IF(
  AND($A70&lt;&gt;"",$O70&lt;&gt;"-",$O70&lt;&gt;""),
  (
    """"&amp;shortcut設定!$F$7&amp;""""&amp;
    " """&amp;$O70&amp;".lnk"""&amp;
    " """&amp;$C70&amp;""""&amp;
    IF($D70="-"," """""," """&amp;$D70&amp;"""")&amp;
    IF($E70="-"," """""," """&amp;$E70&amp;"""")
  ),
  ""
)</f>
        <v/>
      </c>
      <c r="AF70" s="95" t="s">
        <v>183</v>
      </c>
    </row>
    <row r="71" spans="1:32">
      <c r="A71" s="9" t="s">
        <v>639</v>
      </c>
      <c r="B71" s="9" t="s">
        <v>793</v>
      </c>
      <c r="C71" s="9" t="s">
        <v>263</v>
      </c>
      <c r="D71" s="15" t="s">
        <v>40</v>
      </c>
      <c r="E71" s="26" t="s">
        <v>40</v>
      </c>
      <c r="F71" s="15" t="s">
        <v>175</v>
      </c>
      <c r="G71" s="15" t="s">
        <v>156</v>
      </c>
      <c r="H71" s="9" t="s">
        <v>73</v>
      </c>
      <c r="I71" s="15" t="s">
        <v>878</v>
      </c>
      <c r="J71" s="15" t="s">
        <v>66</v>
      </c>
      <c r="K71" s="15" t="s">
        <v>66</v>
      </c>
      <c r="L71" s="97" t="s">
        <v>66</v>
      </c>
      <c r="M71" s="98" t="s">
        <v>579</v>
      </c>
      <c r="N71" s="15" t="s">
        <v>66</v>
      </c>
      <c r="O71" s="26" t="s">
        <v>981</v>
      </c>
      <c r="P71" s="9" t="str">
        <f t="shared" si="3"/>
        <v/>
      </c>
      <c r="Q71" s="9" t="str">
        <f t="shared" si="4"/>
        <v/>
      </c>
      <c r="R71" s="13" t="str">
        <f ca="1">IF(
  AND($A71&lt;&gt;"",$I71="○"),
  (
    "mkdir """&amp;T71&amp;""" &amp; "
  )&amp;(
    """"&amp;shortcut設定!$F$7&amp;""""&amp;
    " """&amp;T71&amp;"\"&amp;$A71&amp;"（"&amp;$B71&amp;"）.lnk"""&amp;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S71" s="9" t="str">
        <f ca="1">IFERROR(
  VLOOKUP(
    $H71,
    shortcut設定!$F:$J,
    MATCH(
      "ProgramsIndex",
      shortcut設定!$F$12:$J$12,
      0
    ),
    FALSE
  ),
  ""
)</f>
        <v>134</v>
      </c>
      <c r="T71" s="13" t="str">
        <f ca="1">IF(
  AND($A71&lt;&gt;"",$I71="○"),
  shortcut設定!$F$4&amp;"\"&amp;S71&amp;"_"&amp;H71,
  ""
)</f>
        <v>%USERPROFILE%\AppData\Roaming\Microsoft\Windows\Start Menu\Programs\134_Music_Edit</v>
      </c>
      <c r="U71" s="13" t="str">
        <f>IF(
  AND($A71&lt;&gt;"",$J71&lt;&gt;"-",$J71&lt;&gt;""),
  (
    "mkdir """&amp;shortcut設定!$F$4&amp;"\"&amp;shortcut設定!$F$8&amp;""" &amp; "
  )&amp;(
    """"&amp;shortcut設定!$F$7&amp;""""&amp;
    " """&amp;$V71&amp;""""&amp;
    " """&amp;$C71&amp;""""&amp;
    IF($D71="-"," """""," """&amp;$D71&amp;"""")&amp;
    IF($E71="-"," """""," """&amp;$E71&amp;"""")
  ),
  ""
)</f>
        <v/>
      </c>
      <c r="V71" s="14" t="str">
        <f>IF(
  AND($A71&lt;&gt;"",$J71&lt;&gt;"-",$J71&lt;&gt;""),
  shortcut設定!$F$4&amp;"\"&amp;shortcut設定!$F$8&amp;"\"&amp;$J71&amp;"（"&amp;$B71&amp;"）.lnk",
  ""
)</f>
        <v/>
      </c>
      <c r="W71" s="13" t="str">
        <f>IF(
  AND($A71&lt;&gt;"",$K71&lt;&gt;"-",$K71&lt;&gt;""),
  (
    "mkdir """&amp;shortcut設定!$F$4&amp;"\"&amp;shortcut設定!$F$9&amp;""" &amp; "
  )&amp;(
    """"&amp;shortcut設定!$F$7&amp;""""&amp;
    " """&amp;$X71&amp;""""&amp;
    " """&amp;$C71&amp;""""&amp;
    IF($D71="-"," """""," """&amp;$D71&amp;"""")&amp;
    IF($E71="-"," """""," """&amp;$E71&amp;"""")&amp;
    IF($K71="-"," """""," """&amp;$K71&amp;"""")
  ),
  ""
)</f>
        <v/>
      </c>
      <c r="X71" s="14" t="str">
        <f>IF(
  AND($A71&lt;&gt;"",$K71&lt;&gt;"-",$K71&lt;&gt;""),
  shortcut設定!$F$4&amp;"\"&amp;shortcut設定!$F$9&amp;"\"&amp;$A71&amp;"（"&amp;$B71&amp;"）.lnk",
  ""
)</f>
        <v/>
      </c>
      <c r="Y71" s="13" t="str">
        <f>IF(
  AND($A71&lt;&gt;"",$L71&lt;&gt;"-",$L71&lt;&gt;""),
  (
    """"&amp;shortcut設定!$F$7&amp;""""&amp;
    " """&amp;$AB71&amp;""""&amp;
    " """&amp;$C71&amp;""""&amp;
    IF($D71="-"," """""," """&amp;$D71&amp;"""")&amp;
    IF($E71="-"," """""," """&amp;$E71&amp;"""")
  ),
  ""
)</f>
        <v/>
      </c>
      <c r="Z71" s="9" t="str">
        <f ca="1">IFERROR(
  VLOOKUP(
    $H71,
    shortcut設定!$F:$J,
    MATCH(
      "ProgramsIndex",
      shortcut設定!$F$12:$J$12,
      0
    ),
    FALSE
  ),
  ""
)</f>
        <v>134</v>
      </c>
      <c r="AA71" s="20" t="str">
        <f t="shared" si="2"/>
        <v/>
      </c>
      <c r="AB71" s="13" t="str">
        <f>IF(
  AND($A71&lt;&gt;"",$L71="○"),
  shortcut設定!$F$5&amp;"\"&amp;Z71&amp;"_"&amp;A71&amp;"（"&amp;B71&amp;"）"&amp;AA71&amp;".lnk",
  ""
)</f>
        <v/>
      </c>
      <c r="AC71" s="13" t="str">
        <f>IF(
  AND($A71&lt;&gt;"",$N71="○"),
  (
    """"&amp;shortcut設定!$F$7&amp;""""&amp;
    " """&amp;$AD71&amp;""""&amp;
    " """&amp;$C71&amp;""""&amp;
    IF($D71="-"," """""," """&amp;$D71&amp;"""")&amp;
    IF($E71="-"," """""," """&amp;$E71&amp;"""")
  ),
  ""
)</f>
        <v/>
      </c>
      <c r="AD71" s="9" t="str">
        <f>IF(
  AND($A71&lt;&gt;"",$N71="○"),
  shortcut設定!$F$6&amp;"\"&amp;A71&amp;"（"&amp;B71&amp;"）.lnk",
  ""
)</f>
        <v/>
      </c>
      <c r="AE71" s="13" t="str">
        <f>IF(
  AND($A71&lt;&gt;"",$O71&lt;&gt;"-",$O71&lt;&gt;""),
  (
    """"&amp;shortcut設定!$F$7&amp;""""&amp;
    " """&amp;$O71&amp;".lnk"""&amp;
    " """&amp;$C71&amp;""""&amp;
    IF($D71="-"," """""," """&amp;$D71&amp;"""")&amp;
    IF($E71="-"," """""," """&amp;$E71&amp;"""")
  ),
  ""
)</f>
        <v/>
      </c>
      <c r="AF71" s="95" t="s">
        <v>183</v>
      </c>
    </row>
    <row r="72" spans="1:32">
      <c r="A72" s="9" t="s">
        <v>640</v>
      </c>
      <c r="B72" s="9" t="s">
        <v>794</v>
      </c>
      <c r="C72" s="9" t="s">
        <v>264</v>
      </c>
      <c r="D72" s="15" t="s">
        <v>40</v>
      </c>
      <c r="E72" s="26" t="s">
        <v>40</v>
      </c>
      <c r="F72" s="15" t="s">
        <v>175</v>
      </c>
      <c r="G72" s="15" t="s">
        <v>156</v>
      </c>
      <c r="H72" s="9" t="s">
        <v>73</v>
      </c>
      <c r="I72" s="15" t="s">
        <v>878</v>
      </c>
      <c r="J72" s="15" t="s">
        <v>66</v>
      </c>
      <c r="K72" s="15" t="s">
        <v>66</v>
      </c>
      <c r="L72" s="97" t="s">
        <v>66</v>
      </c>
      <c r="M72" s="98" t="s">
        <v>579</v>
      </c>
      <c r="N72" s="15" t="s">
        <v>66</v>
      </c>
      <c r="O72" s="26" t="s">
        <v>981</v>
      </c>
      <c r="P72" s="9" t="str">
        <f t="shared" si="3"/>
        <v/>
      </c>
      <c r="Q72" s="9" t="str">
        <f t="shared" si="4"/>
        <v/>
      </c>
      <c r="R72" s="13" t="str">
        <f ca="1">IF(
  AND($A72&lt;&gt;"",$I72="○"),
  (
    "mkdir """&amp;T72&amp;""" &amp; "
  )&amp;(
    """"&amp;shortcut設定!$F$7&amp;""""&amp;
    " """&amp;T72&amp;"\"&amp;$A72&amp;"（"&amp;$B72&amp;"）.lnk"""&amp;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S72" s="9" t="str">
        <f ca="1">IFERROR(
  VLOOKUP(
    $H72,
    shortcut設定!$F:$J,
    MATCH(
      "ProgramsIndex",
      shortcut設定!$F$12:$J$12,
      0
    ),
    FALSE
  ),
  ""
)</f>
        <v>134</v>
      </c>
      <c r="T72" s="13" t="str">
        <f ca="1">IF(
  AND($A72&lt;&gt;"",$I72="○"),
  shortcut設定!$F$4&amp;"\"&amp;S72&amp;"_"&amp;H72,
  ""
)</f>
        <v>%USERPROFILE%\AppData\Roaming\Microsoft\Windows\Start Menu\Programs\134_Music_Edit</v>
      </c>
      <c r="U72" s="13" t="str">
        <f>IF(
  AND($A72&lt;&gt;"",$J72&lt;&gt;"-",$J72&lt;&gt;""),
  (
    "mkdir """&amp;shortcut設定!$F$4&amp;"\"&amp;shortcut設定!$F$8&amp;""" &amp; "
  )&amp;(
    """"&amp;shortcut設定!$F$7&amp;""""&amp;
    " """&amp;$V72&amp;""""&amp;
    " """&amp;$C72&amp;""""&amp;
    IF($D72="-"," """""," """&amp;$D72&amp;"""")&amp;
    IF($E72="-"," """""," """&amp;$E72&amp;"""")
  ),
  ""
)</f>
        <v/>
      </c>
      <c r="V72" s="14" t="str">
        <f>IF(
  AND($A72&lt;&gt;"",$J72&lt;&gt;"-",$J72&lt;&gt;""),
  shortcut設定!$F$4&amp;"\"&amp;shortcut設定!$F$8&amp;"\"&amp;$J72&amp;"（"&amp;$B72&amp;"）.lnk",
  ""
)</f>
        <v/>
      </c>
      <c r="W72" s="13" t="str">
        <f>IF(
  AND($A72&lt;&gt;"",$K72&lt;&gt;"-",$K72&lt;&gt;""),
  (
    "mkdir """&amp;shortcut設定!$F$4&amp;"\"&amp;shortcut設定!$F$9&amp;""" &amp; "
  )&amp;(
    """"&amp;shortcut設定!$F$7&amp;""""&amp;
    " """&amp;$X72&amp;""""&amp;
    " """&amp;$C72&amp;""""&amp;
    IF($D72="-"," """""," """&amp;$D72&amp;"""")&amp;
    IF($E72="-"," """""," """&amp;$E72&amp;"""")&amp;
    IF($K72="-"," """""," """&amp;$K72&amp;"""")
  ),
  ""
)</f>
        <v/>
      </c>
      <c r="X72" s="14" t="str">
        <f>IF(
  AND($A72&lt;&gt;"",$K72&lt;&gt;"-",$K72&lt;&gt;""),
  shortcut設定!$F$4&amp;"\"&amp;shortcut設定!$F$9&amp;"\"&amp;$A72&amp;"（"&amp;$B72&amp;"）.lnk",
  ""
)</f>
        <v/>
      </c>
      <c r="Y72" s="13" t="str">
        <f>IF(
  AND($A72&lt;&gt;"",$L72&lt;&gt;"-",$L72&lt;&gt;""),
  (
    """"&amp;shortcut設定!$F$7&amp;""""&amp;
    " """&amp;$AB72&amp;""""&amp;
    " """&amp;$C72&amp;""""&amp;
    IF($D72="-"," """""," """&amp;$D72&amp;"""")&amp;
    IF($E72="-"," """""," """&amp;$E72&amp;"""")
  ),
  ""
)</f>
        <v/>
      </c>
      <c r="Z72" s="9" t="str">
        <f ca="1">IFERROR(
  VLOOKUP(
    $H72,
    shortcut設定!$F:$J,
    MATCH(
      "ProgramsIndex",
      shortcut設定!$F$12:$J$12,
      0
    ),
    FALSE
  ),
  ""
)</f>
        <v>134</v>
      </c>
      <c r="AA72" s="20" t="str">
        <f t="shared" si="2"/>
        <v/>
      </c>
      <c r="AB72" s="13" t="str">
        <f>IF(
  AND($A72&lt;&gt;"",$L72="○"),
  shortcut設定!$F$5&amp;"\"&amp;Z72&amp;"_"&amp;A72&amp;"（"&amp;B72&amp;"）"&amp;AA72&amp;".lnk",
  ""
)</f>
        <v/>
      </c>
      <c r="AC72" s="13" t="str">
        <f>IF(
  AND($A72&lt;&gt;"",$N72="○"),
  (
    """"&amp;shortcut設定!$F$7&amp;""""&amp;
    " """&amp;$AD72&amp;""""&amp;
    " """&amp;$C72&amp;""""&amp;
    IF($D72="-"," """""," """&amp;$D72&amp;"""")&amp;
    IF($E72="-"," """""," """&amp;$E72&amp;"""")
  ),
  ""
)</f>
        <v/>
      </c>
      <c r="AD72" s="9" t="str">
        <f>IF(
  AND($A72&lt;&gt;"",$N72="○"),
  shortcut設定!$F$6&amp;"\"&amp;A72&amp;"（"&amp;B72&amp;"）.lnk",
  ""
)</f>
        <v/>
      </c>
      <c r="AE72" s="13" t="str">
        <f>IF(
  AND($A72&lt;&gt;"",$O72&lt;&gt;"-",$O72&lt;&gt;""),
  (
    """"&amp;shortcut設定!$F$7&amp;""""&amp;
    " """&amp;$O72&amp;".lnk"""&amp;
    " """&amp;$C72&amp;""""&amp;
    IF($D72="-"," """""," """&amp;$D72&amp;"""")&amp;
    IF($E72="-"," """""," """&amp;$E72&amp;"""")
  ),
  ""
)</f>
        <v/>
      </c>
      <c r="AF72" s="95" t="s">
        <v>183</v>
      </c>
    </row>
    <row r="73" spans="1:32">
      <c r="A73" s="9" t="s">
        <v>641</v>
      </c>
      <c r="B73" s="9" t="s">
        <v>795</v>
      </c>
      <c r="C73" s="9" t="s">
        <v>265</v>
      </c>
      <c r="D73" s="15" t="s">
        <v>40</v>
      </c>
      <c r="E73" s="26" t="s">
        <v>40</v>
      </c>
      <c r="F73" s="15" t="s">
        <v>175</v>
      </c>
      <c r="G73" s="15" t="s">
        <v>156</v>
      </c>
      <c r="H73" s="9" t="s">
        <v>86</v>
      </c>
      <c r="I73" s="15" t="s">
        <v>878</v>
      </c>
      <c r="J73" s="15" t="s">
        <v>66</v>
      </c>
      <c r="K73" s="15" t="s">
        <v>66</v>
      </c>
      <c r="L73" s="97" t="s">
        <v>66</v>
      </c>
      <c r="M73" s="98" t="s">
        <v>579</v>
      </c>
      <c r="N73" s="15" t="s">
        <v>66</v>
      </c>
      <c r="O73" s="26" t="s">
        <v>981</v>
      </c>
      <c r="P73" s="9" t="str">
        <f t="shared" si="3"/>
        <v/>
      </c>
      <c r="Q73" s="9" t="str">
        <f t="shared" ref="Q73:Q104" si="5">IF(
  OR(
    $H73="-",
    COUNTIF(カテゴリ,$H73)&gt;0
  ),
  "",
  "★NG★"
)</f>
        <v/>
      </c>
      <c r="R73" s="13" t="str">
        <f ca="1">IF(
  AND($A73&lt;&gt;"",$I73="○"),
  (
    "mkdir """&amp;T73&amp;""" &amp; "
  )&amp;(
    """"&amp;shortcut設定!$F$7&amp;""""&amp;
    " """&amp;T73&amp;"\"&amp;$A73&amp;"（"&amp;$B73&amp;"）.lnk"""&amp;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S73" s="9" t="str">
        <f ca="1">IFERROR(
  VLOOKUP(
    $H73,
    shortcut設定!$F:$J,
    MATCH(
      "ProgramsIndex",
      shortcut設定!$F$12:$J$12,
      0
    ),
    FALSE
  ),
  ""
)</f>
        <v>144</v>
      </c>
      <c r="T73" s="13" t="str">
        <f ca="1">IF(
  AND($A73&lt;&gt;"",$I73="○"),
  shortcut設定!$F$4&amp;"\"&amp;S73&amp;"_"&amp;H73,
  ""
)</f>
        <v>%USERPROFILE%\AppData\Roaming\Microsoft\Windows\Start Menu\Programs\144_Movie_View</v>
      </c>
      <c r="U73" s="13" t="str">
        <f>IF(
  AND($A73&lt;&gt;"",$J73&lt;&gt;"-",$J73&lt;&gt;""),
  (
    "mkdir """&amp;shortcut設定!$F$4&amp;"\"&amp;shortcut設定!$F$8&amp;""" &amp; "
  )&amp;(
    """"&amp;shortcut設定!$F$7&amp;""""&amp;
    " """&amp;$V73&amp;""""&amp;
    " """&amp;$C73&amp;""""&amp;
    IF($D73="-"," """""," """&amp;$D73&amp;"""")&amp;
    IF($E73="-"," """""," """&amp;$E73&amp;"""")
  ),
  ""
)</f>
        <v/>
      </c>
      <c r="V73" s="14" t="str">
        <f>IF(
  AND($A73&lt;&gt;"",$J73&lt;&gt;"-",$J73&lt;&gt;""),
  shortcut設定!$F$4&amp;"\"&amp;shortcut設定!$F$8&amp;"\"&amp;$J73&amp;"（"&amp;$B73&amp;"）.lnk",
  ""
)</f>
        <v/>
      </c>
      <c r="W73" s="13" t="str">
        <f>IF(
  AND($A73&lt;&gt;"",$K73&lt;&gt;"-",$K73&lt;&gt;""),
  (
    "mkdir """&amp;shortcut設定!$F$4&amp;"\"&amp;shortcut設定!$F$9&amp;""" &amp; "
  )&amp;(
    """"&amp;shortcut設定!$F$7&amp;""""&amp;
    " """&amp;$X73&amp;""""&amp;
    " """&amp;$C73&amp;""""&amp;
    IF($D73="-"," """""," """&amp;$D73&amp;"""")&amp;
    IF($E73="-"," """""," """&amp;$E73&amp;"""")&amp;
    IF($K73="-"," """""," """&amp;$K73&amp;"""")
  ),
  ""
)</f>
        <v/>
      </c>
      <c r="X73" s="14" t="str">
        <f>IF(
  AND($A73&lt;&gt;"",$K73&lt;&gt;"-",$K73&lt;&gt;""),
  shortcut設定!$F$4&amp;"\"&amp;shortcut設定!$F$9&amp;"\"&amp;$A73&amp;"（"&amp;$B73&amp;"）.lnk",
  ""
)</f>
        <v/>
      </c>
      <c r="Y73" s="13" t="str">
        <f>IF(
  AND($A73&lt;&gt;"",$L73&lt;&gt;"-",$L73&lt;&gt;""),
  (
    """"&amp;shortcut設定!$F$7&amp;""""&amp;
    " """&amp;$AB73&amp;""""&amp;
    " """&amp;$C73&amp;""""&amp;
    IF($D73="-"," """""," """&amp;$D73&amp;"""")&amp;
    IF($E73="-"," """""," """&amp;$E73&amp;"""")
  ),
  ""
)</f>
        <v/>
      </c>
      <c r="Z73" s="9" t="str">
        <f ca="1">IFERROR(
  VLOOKUP(
    $H73,
    shortcut設定!$F:$J,
    MATCH(
      "ProgramsIndex",
      shortcut設定!$F$12:$J$12,
      0
    ),
    FALSE
  ),
  ""
)</f>
        <v>144</v>
      </c>
      <c r="AA73" s="20" t="str">
        <f t="shared" si="2"/>
        <v/>
      </c>
      <c r="AB73" s="13" t="str">
        <f>IF(
  AND($A73&lt;&gt;"",$L73="○"),
  shortcut設定!$F$5&amp;"\"&amp;Z73&amp;"_"&amp;A73&amp;"（"&amp;B73&amp;"）"&amp;AA73&amp;".lnk",
  ""
)</f>
        <v/>
      </c>
      <c r="AC73" s="13" t="str">
        <f>IF(
  AND($A73&lt;&gt;"",$N73="○"),
  (
    """"&amp;shortcut設定!$F$7&amp;""""&amp;
    " """&amp;$AD73&amp;""""&amp;
    " """&amp;$C73&amp;""""&amp;
    IF($D73="-"," """""," """&amp;$D73&amp;"""")&amp;
    IF($E73="-"," """""," """&amp;$E73&amp;"""")
  ),
  ""
)</f>
        <v/>
      </c>
      <c r="AD73" s="9" t="str">
        <f>IF(
  AND($A73&lt;&gt;"",$N73="○"),
  shortcut設定!$F$6&amp;"\"&amp;A73&amp;"（"&amp;B73&amp;"）.lnk",
  ""
)</f>
        <v/>
      </c>
      <c r="AE73" s="13" t="str">
        <f>IF(
  AND($A73&lt;&gt;"",$O73&lt;&gt;"-",$O73&lt;&gt;""),
  (
    """"&amp;shortcut設定!$F$7&amp;""""&amp;
    " """&amp;$O73&amp;".lnk"""&amp;
    " """&amp;$C73&amp;""""&amp;
    IF($D73="-"," """""," """&amp;$D73&amp;"""")&amp;
    IF($E73="-"," """""," """&amp;$E73&amp;"""")
  ),
  ""
)</f>
        <v/>
      </c>
      <c r="AF73" s="95" t="s">
        <v>183</v>
      </c>
    </row>
    <row r="74" spans="1:32">
      <c r="A74" s="9" t="s">
        <v>642</v>
      </c>
      <c r="B74" s="9" t="s">
        <v>796</v>
      </c>
      <c r="C74" s="9" t="s">
        <v>266</v>
      </c>
      <c r="D74" s="15" t="s">
        <v>40</v>
      </c>
      <c r="E74" s="26" t="s">
        <v>40</v>
      </c>
      <c r="F74" s="15" t="s">
        <v>175</v>
      </c>
      <c r="G74" s="15" t="s">
        <v>156</v>
      </c>
      <c r="H74" s="9" t="s">
        <v>85</v>
      </c>
      <c r="I74" s="15" t="s">
        <v>878</v>
      </c>
      <c r="J74" s="15" t="s">
        <v>66</v>
      </c>
      <c r="K74" s="15" t="s">
        <v>66</v>
      </c>
      <c r="L74" s="97" t="s">
        <v>878</v>
      </c>
      <c r="M74" s="98" t="s">
        <v>579</v>
      </c>
      <c r="N74" s="15" t="s">
        <v>66</v>
      </c>
      <c r="O74" s="26" t="s">
        <v>981</v>
      </c>
      <c r="P74" s="9" t="str">
        <f t="shared" si="3"/>
        <v/>
      </c>
      <c r="Q74" s="9" t="str">
        <f t="shared" si="5"/>
        <v/>
      </c>
      <c r="R74" s="13" t="str">
        <f ca="1">IF(
  AND($A74&lt;&gt;"",$I74="○"),
  (
    "mkdir """&amp;T74&amp;""" &amp; "
  )&amp;(
    """"&amp;shortcut設定!$F$7&amp;""""&amp;
    " """&amp;T74&amp;"\"&amp;$A74&amp;"（"&amp;$B74&amp;"）.lnk"""&amp;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S74" s="9" t="str">
        <f ca="1">IFERROR(
  VLOOKUP(
    $H74,
    shortcut設定!$F:$J,
    MATCH(
      "ProgramsIndex",
      shortcut設定!$F$12:$J$12,
      0
    ),
    FALSE
  ),
  ""
)</f>
        <v>154</v>
      </c>
      <c r="T74" s="13" t="str">
        <f ca="1">IF(
  AND($A74&lt;&gt;"",$I74="○"),
  shortcut設定!$F$4&amp;"\"&amp;S74&amp;"_"&amp;H74,
  ""
)</f>
        <v>%USERPROFILE%\AppData\Roaming\Microsoft\Windows\Start Menu\Programs\154_Picture_View</v>
      </c>
      <c r="U74" s="13" t="str">
        <f>IF(
  AND($A74&lt;&gt;"",$J74&lt;&gt;"-",$J74&lt;&gt;""),
  (
    "mkdir """&amp;shortcut設定!$F$4&amp;"\"&amp;shortcut設定!$F$8&amp;""" &amp; "
  )&amp;(
    """"&amp;shortcut設定!$F$7&amp;""""&amp;
    " """&amp;$V74&amp;""""&amp;
    " """&amp;$C74&amp;""""&amp;
    IF($D74="-"," """""," """&amp;$D74&amp;"""")&amp;
    IF($E74="-"," """""," """&amp;$E74&amp;"""")
  ),
  ""
)</f>
        <v/>
      </c>
      <c r="V74" s="14" t="str">
        <f>IF(
  AND($A74&lt;&gt;"",$J74&lt;&gt;"-",$J74&lt;&gt;""),
  shortcut設定!$F$4&amp;"\"&amp;shortcut設定!$F$8&amp;"\"&amp;$J74&amp;"（"&amp;$B74&amp;"）.lnk",
  ""
)</f>
        <v/>
      </c>
      <c r="W74" s="13" t="str">
        <f>IF(
  AND($A74&lt;&gt;"",$K74&lt;&gt;"-",$K74&lt;&gt;""),
  (
    "mkdir """&amp;shortcut設定!$F$4&amp;"\"&amp;shortcut設定!$F$9&amp;""" &amp; "
  )&amp;(
    """"&amp;shortcut設定!$F$7&amp;""""&amp;
    " """&amp;$X74&amp;""""&amp;
    " """&amp;$C74&amp;""""&amp;
    IF($D74="-"," """""," """&amp;$D74&amp;"""")&amp;
    IF($E74="-"," """""," """&amp;$E74&amp;"""")&amp;
    IF($K74="-"," """""," """&amp;$K74&amp;"""")
  ),
  ""
)</f>
        <v/>
      </c>
      <c r="X74" s="14" t="str">
        <f>IF(
  AND($A74&lt;&gt;"",$K74&lt;&gt;"-",$K74&lt;&gt;""),
  shortcut設定!$F$4&amp;"\"&amp;shortcut設定!$F$9&amp;"\"&amp;$A74&amp;"（"&amp;$B74&amp;"）.lnk",
  ""
)</f>
        <v/>
      </c>
      <c r="Y74" s="13" t="str">
        <f ca="1">IF(
  AND($A74&lt;&gt;"",$L74&lt;&gt;"-",$L74&lt;&gt;""),
  (
    """"&amp;shortcut設定!$F$7&amp;""""&amp;
    " """&amp;$AB74&amp;""""&amp;
    " """&amp;$C74&amp;""""&amp;
    IF($D74="-"," """""," """&amp;$D74&amp;"""")&amp;
    IF($E74="-"," """""," """&amp;$E74&amp;"""")
  ),
  ""
)</f>
        <v>"C:\codes\vbs\command\CreateShortcutFile.vbs" "%USERPROFILE%\AppData\Roaming\Microsoft\Windows\SendTo\154_NeeView（漫画ビューアー）.lnk" "C:\prg_exe\NeeView\NeeView.exe" "" ""</v>
      </c>
      <c r="Z74" s="9" t="str">
        <f ca="1">IFERROR(
  VLOOKUP(
    $H74,
    shortcut設定!$F:$J,
    MATCH(
      "ProgramsIndex",
      shortcut設定!$F$12:$J$12,
      0
    ),
    FALSE
  ),
  ""
)</f>
        <v>154</v>
      </c>
      <c r="AA74" s="20" t="str">
        <f t="shared" si="2"/>
        <v/>
      </c>
      <c r="AB74" s="13" t="str">
        <f ca="1">IF(
  AND($A74&lt;&gt;"",$L74="○"),
  shortcut設定!$F$5&amp;"\"&amp;Z74&amp;"_"&amp;A74&amp;"（"&amp;B74&amp;"）"&amp;AA74&amp;".lnk",
  ""
)</f>
        <v>%USERPROFILE%\AppData\Roaming\Microsoft\Windows\SendTo\154_NeeView（漫画ビューアー）.lnk</v>
      </c>
      <c r="AC74" s="13" t="str">
        <f>IF(
  AND($A74&lt;&gt;"",$N74="○"),
  (
    """"&amp;shortcut設定!$F$7&amp;""""&amp;
    " """&amp;$AD74&amp;""""&amp;
    " """&amp;$C74&amp;""""&amp;
    IF($D74="-"," """""," """&amp;$D74&amp;"""")&amp;
    IF($E74="-"," """""," """&amp;$E74&amp;"""")
  ),
  ""
)</f>
        <v/>
      </c>
      <c r="AD74" s="9" t="str">
        <f>IF(
  AND($A74&lt;&gt;"",$N74="○"),
  shortcut設定!$F$6&amp;"\"&amp;A74&amp;"（"&amp;B74&amp;"）.lnk",
  ""
)</f>
        <v/>
      </c>
      <c r="AE74" s="13" t="str">
        <f>IF(
  AND($A74&lt;&gt;"",$O74&lt;&gt;"-",$O74&lt;&gt;""),
  (
    """"&amp;shortcut設定!$F$7&amp;""""&amp;
    " """&amp;$O74&amp;".lnk"""&amp;
    " """&amp;$C74&amp;""""&amp;
    IF($D74="-"," """""," """&amp;$D74&amp;"""")&amp;
    IF($E74="-"," """""," """&amp;$E74&amp;"""")
  ),
  ""
)</f>
        <v/>
      </c>
      <c r="AF74" s="95" t="s">
        <v>183</v>
      </c>
    </row>
    <row r="75" spans="1:32">
      <c r="A75" s="9" t="s">
        <v>643</v>
      </c>
      <c r="B75" s="9" t="s">
        <v>797</v>
      </c>
      <c r="C75" s="9" t="s">
        <v>267</v>
      </c>
      <c r="D75" s="15" t="s">
        <v>40</v>
      </c>
      <c r="E75" s="26" t="s">
        <v>40</v>
      </c>
      <c r="F75" s="15" t="s">
        <v>175</v>
      </c>
      <c r="G75" s="15" t="s">
        <v>156</v>
      </c>
      <c r="H75" s="9" t="s">
        <v>87</v>
      </c>
      <c r="I75" s="15" t="s">
        <v>878</v>
      </c>
      <c r="J75" s="15" t="s">
        <v>66</v>
      </c>
      <c r="K75" s="15" t="s">
        <v>66</v>
      </c>
      <c r="L75" s="97" t="s">
        <v>66</v>
      </c>
      <c r="M75" s="98" t="s">
        <v>579</v>
      </c>
      <c r="N75" s="15" t="s">
        <v>66</v>
      </c>
      <c r="O75" s="26" t="s">
        <v>981</v>
      </c>
      <c r="P75" s="9" t="str">
        <f t="shared" ref="P75:P106" si="6">IF(
  AND(
    $A75&lt;&gt;"",
    COUNTIF(C:C,$A75)&gt;1
  ),
  "★NG★",
  ""
)</f>
        <v/>
      </c>
      <c r="Q75" s="9" t="str">
        <f t="shared" si="5"/>
        <v/>
      </c>
      <c r="R75" s="13" t="str">
        <f ca="1">IF(
  AND($A75&lt;&gt;"",$I75="○"),
  (
    "mkdir """&amp;T75&amp;""" &amp; "
  )&amp;(
    """"&amp;shortcut設定!$F$7&amp;""""&amp;
    " """&amp;T75&amp;"\"&amp;$A75&amp;"（"&amp;$B75&amp;"）.lnk"""&amp;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S75" s="9" t="str">
        <f ca="1">IFERROR(
  VLOOKUP(
    $H75,
    shortcut設定!$F:$J,
    MATCH(
      "ProgramsIndex",
      shortcut設定!$F$12:$J$12,
      0
    ),
    FALSE
  ),
  ""
)</f>
        <v>162</v>
      </c>
      <c r="T75" s="13" t="str">
        <f ca="1">IF(
  AND($A75&lt;&gt;"",$I75="○"),
  shortcut設定!$F$4&amp;"\"&amp;S75&amp;"_"&amp;H75,
  ""
)</f>
        <v>%USERPROFILE%\AppData\Roaming\Microsoft\Windows\Start Menu\Programs\162_Network_Local</v>
      </c>
      <c r="U75" s="13" t="str">
        <f>IF(
  AND($A75&lt;&gt;"",$J75&lt;&gt;"-",$J75&lt;&gt;""),
  (
    "mkdir """&amp;shortcut設定!$F$4&amp;"\"&amp;shortcut設定!$F$8&amp;""" &amp; "
  )&amp;(
    """"&amp;shortcut設定!$F$7&amp;""""&amp;
    " """&amp;$V75&amp;""""&amp;
    " """&amp;$C75&amp;""""&amp;
    IF($D75="-"," """""," """&amp;$D75&amp;"""")&amp;
    IF($E75="-"," """""," """&amp;$E75&amp;"""")
  ),
  ""
)</f>
        <v/>
      </c>
      <c r="V75" s="14" t="str">
        <f>IF(
  AND($A75&lt;&gt;"",$J75&lt;&gt;"-",$J75&lt;&gt;""),
  shortcut設定!$F$4&amp;"\"&amp;shortcut設定!$F$8&amp;"\"&amp;$J75&amp;"（"&amp;$B75&amp;"）.lnk",
  ""
)</f>
        <v/>
      </c>
      <c r="W75" s="13" t="str">
        <f>IF(
  AND($A75&lt;&gt;"",$K75&lt;&gt;"-",$K75&lt;&gt;""),
  (
    "mkdir """&amp;shortcut設定!$F$4&amp;"\"&amp;shortcut設定!$F$9&amp;""" &amp; "
  )&amp;(
    """"&amp;shortcut設定!$F$7&amp;""""&amp;
    " """&amp;$X75&amp;""""&amp;
    " """&amp;$C75&amp;""""&amp;
    IF($D75="-"," """""," """&amp;$D75&amp;"""")&amp;
    IF($E75="-"," """""," """&amp;$E75&amp;"""")&amp;
    IF($K75="-"," """""," """&amp;$K75&amp;"""")
  ),
  ""
)</f>
        <v/>
      </c>
      <c r="X75" s="14" t="str">
        <f>IF(
  AND($A75&lt;&gt;"",$K75&lt;&gt;"-",$K75&lt;&gt;""),
  shortcut設定!$F$4&amp;"\"&amp;shortcut設定!$F$9&amp;"\"&amp;$A75&amp;"（"&amp;$B75&amp;"）.lnk",
  ""
)</f>
        <v/>
      </c>
      <c r="Y75" s="13" t="str">
        <f>IF(
  AND($A75&lt;&gt;"",$L75&lt;&gt;"-",$L75&lt;&gt;""),
  (
    """"&amp;shortcut設定!$F$7&amp;""""&amp;
    " """&amp;$AB75&amp;""""&amp;
    " """&amp;$C75&amp;""""&amp;
    IF($D75="-"," """""," """&amp;$D75&amp;"""")&amp;
    IF($E75="-"," """""," """&amp;$E75&amp;"""")
  ),
  ""
)</f>
        <v/>
      </c>
      <c r="Z75" s="9" t="str">
        <f ca="1">IFERROR(
  VLOOKUP(
    $H75,
    shortcut設定!$F:$J,
    MATCH(
      "ProgramsIndex",
      shortcut設定!$F$12:$J$12,
      0
    ),
    FALSE
  ),
  ""
)</f>
        <v>162</v>
      </c>
      <c r="AA75" s="20" t="str">
        <f t="shared" ref="AA75:AA143" si="7">IF(AND($M75&lt;&gt;"",$M75&lt;&gt;"-")," (&amp;"&amp;$M75&amp;")","")</f>
        <v/>
      </c>
      <c r="AB75" s="13" t="str">
        <f>IF(
  AND($A75&lt;&gt;"",$L75="○"),
  shortcut設定!$F$5&amp;"\"&amp;Z75&amp;"_"&amp;A75&amp;"（"&amp;B75&amp;"）"&amp;AA75&amp;".lnk",
  ""
)</f>
        <v/>
      </c>
      <c r="AC75" s="13" t="str">
        <f>IF(
  AND($A75&lt;&gt;"",$N75="○"),
  (
    """"&amp;shortcut設定!$F$7&amp;""""&amp;
    " """&amp;$AD75&amp;""""&amp;
    " """&amp;$C75&amp;""""&amp;
    IF($D75="-"," """""," """&amp;$D75&amp;"""")&amp;
    IF($E75="-"," """""," """&amp;$E75&amp;"""")
  ),
  ""
)</f>
        <v/>
      </c>
      <c r="AD75" s="9" t="str">
        <f>IF(
  AND($A75&lt;&gt;"",$N75="○"),
  shortcut設定!$F$6&amp;"\"&amp;A75&amp;"（"&amp;B75&amp;"）.lnk",
  ""
)</f>
        <v/>
      </c>
      <c r="AE75" s="13" t="str">
        <f>IF(
  AND($A75&lt;&gt;"",$O75&lt;&gt;"-",$O75&lt;&gt;""),
  (
    """"&amp;shortcut設定!$F$7&amp;""""&amp;
    " """&amp;$O75&amp;".lnk"""&amp;
    " """&amp;$C75&amp;""""&amp;
    IF($D75="-"," """""," """&amp;$D75&amp;"""")&amp;
    IF($E75="-"," """""," """&amp;$E75&amp;"""")
  ),
  ""
)</f>
        <v/>
      </c>
      <c r="AF75" s="95" t="s">
        <v>183</v>
      </c>
    </row>
    <row r="76" spans="1:32">
      <c r="A76" s="9" t="s">
        <v>644</v>
      </c>
      <c r="B76" s="9" t="s">
        <v>798</v>
      </c>
      <c r="C76" s="9" t="s">
        <v>268</v>
      </c>
      <c r="D76" s="15" t="s">
        <v>40</v>
      </c>
      <c r="E76" s="26" t="s">
        <v>40</v>
      </c>
      <c r="F76" s="15" t="s">
        <v>175</v>
      </c>
      <c r="G76" s="15" t="s">
        <v>156</v>
      </c>
      <c r="H76" s="9" t="s">
        <v>77</v>
      </c>
      <c r="I76" s="15" t="s">
        <v>878</v>
      </c>
      <c r="J76" s="15" t="s">
        <v>66</v>
      </c>
      <c r="K76" s="15" t="s">
        <v>66</v>
      </c>
      <c r="L76" s="97" t="s">
        <v>66</v>
      </c>
      <c r="M76" s="98" t="s">
        <v>579</v>
      </c>
      <c r="N76" s="15" t="s">
        <v>66</v>
      </c>
      <c r="O76" s="26" t="s">
        <v>981</v>
      </c>
      <c r="P76" s="9" t="str">
        <f t="shared" si="6"/>
        <v/>
      </c>
      <c r="Q76" s="9" t="str">
        <f t="shared" si="5"/>
        <v/>
      </c>
      <c r="R76" s="13" t="str">
        <f ca="1">IF(
  AND($A76&lt;&gt;"",$I76="○"),
  (
    "mkdir """&amp;T76&amp;""" &amp; "
  )&amp;(
    """"&amp;shortcut設定!$F$7&amp;""""&amp;
    " """&amp;T76&amp;"\"&amp;$A76&amp;"（"&amp;$B76&amp;"）.lnk"""&amp;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S76" s="9" t="str">
        <f ca="1">IFERROR(
  VLOOKUP(
    $H76,
    shortcut設定!$F:$J,
    MATCH(
      "ProgramsIndex",
      shortcut設定!$F$12:$J$12,
      0
    ),
    FALSE
  ),
  ""
)</f>
        <v>111</v>
      </c>
      <c r="T76" s="13" t="str">
        <f ca="1">IF(
  AND($A76&lt;&gt;"",$I76="○"),
  shortcut設定!$F$4&amp;"\"&amp;S76&amp;"_"&amp;H76,
  ""
)</f>
        <v>%USERPROFILE%\AppData\Roaming\Microsoft\Windows\Start Menu\Programs\111_Common_Analyze</v>
      </c>
      <c r="U76" s="13" t="str">
        <f>IF(
  AND($A76&lt;&gt;"",$J76&lt;&gt;"-",$J76&lt;&gt;""),
  (
    "mkdir """&amp;shortcut設定!$F$4&amp;"\"&amp;shortcut設定!$F$8&amp;""" &amp; "
  )&amp;(
    """"&amp;shortcut設定!$F$7&amp;""""&amp;
    " """&amp;$V76&amp;""""&amp;
    " """&amp;$C76&amp;""""&amp;
    IF($D76="-"," """""," """&amp;$D76&amp;"""")&amp;
    IF($E76="-"," """""," """&amp;$E76&amp;"""")
  ),
  ""
)</f>
        <v/>
      </c>
      <c r="V76" s="14" t="str">
        <f>IF(
  AND($A76&lt;&gt;"",$J76&lt;&gt;"-",$J76&lt;&gt;""),
  shortcut設定!$F$4&amp;"\"&amp;shortcut設定!$F$8&amp;"\"&amp;$J76&amp;"（"&amp;$B76&amp;"）.lnk",
  ""
)</f>
        <v/>
      </c>
      <c r="W76" s="13" t="str">
        <f>IF(
  AND($A76&lt;&gt;"",$K76&lt;&gt;"-",$K76&lt;&gt;""),
  (
    "mkdir """&amp;shortcut設定!$F$4&amp;"\"&amp;shortcut設定!$F$9&amp;""" &amp; "
  )&amp;(
    """"&amp;shortcut設定!$F$7&amp;""""&amp;
    " """&amp;$X76&amp;""""&amp;
    " """&amp;$C76&amp;""""&amp;
    IF($D76="-"," """""," """&amp;$D76&amp;"""")&amp;
    IF($E76="-"," """""," """&amp;$E76&amp;"""")&amp;
    IF($K76="-"," """""," """&amp;$K76&amp;"""")
  ),
  ""
)</f>
        <v/>
      </c>
      <c r="X76" s="14" t="str">
        <f>IF(
  AND($A76&lt;&gt;"",$K76&lt;&gt;"-",$K76&lt;&gt;""),
  shortcut設定!$F$4&amp;"\"&amp;shortcut設定!$F$9&amp;"\"&amp;$A76&amp;"（"&amp;$B76&amp;"）.lnk",
  ""
)</f>
        <v/>
      </c>
      <c r="Y76" s="13" t="str">
        <f>IF(
  AND($A76&lt;&gt;"",$L76&lt;&gt;"-",$L76&lt;&gt;""),
  (
    """"&amp;shortcut設定!$F$7&amp;""""&amp;
    " """&amp;$AB76&amp;""""&amp;
    " """&amp;$C76&amp;""""&amp;
    IF($D76="-"," """""," """&amp;$D76&amp;"""")&amp;
    IF($E76="-"," """""," """&amp;$E76&amp;"""")
  ),
  ""
)</f>
        <v/>
      </c>
      <c r="Z76" s="9" t="str">
        <f ca="1">IFERROR(
  VLOOKUP(
    $H76,
    shortcut設定!$F:$J,
    MATCH(
      "ProgramsIndex",
      shortcut設定!$F$12:$J$12,
      0
    ),
    FALSE
  ),
  ""
)</f>
        <v>111</v>
      </c>
      <c r="AA76" s="20" t="str">
        <f t="shared" si="7"/>
        <v/>
      </c>
      <c r="AB76" s="13" t="str">
        <f>IF(
  AND($A76&lt;&gt;"",$L76="○"),
  shortcut設定!$F$5&amp;"\"&amp;Z76&amp;"_"&amp;A76&amp;"（"&amp;B76&amp;"）"&amp;AA76&amp;".lnk",
  ""
)</f>
        <v/>
      </c>
      <c r="AC76" s="13" t="str">
        <f>IF(
  AND($A76&lt;&gt;"",$N76="○"),
  (
    """"&amp;shortcut設定!$F$7&amp;""""&amp;
    " """&amp;$AD76&amp;""""&amp;
    " """&amp;$C76&amp;""""&amp;
    IF($D76="-"," """""," """&amp;$D76&amp;"""")&amp;
    IF($E76="-"," """""," """&amp;$E76&amp;"""")
  ),
  ""
)</f>
        <v/>
      </c>
      <c r="AD76" s="9" t="str">
        <f>IF(
  AND($A76&lt;&gt;"",$N76="○"),
  shortcut設定!$F$6&amp;"\"&amp;A76&amp;"（"&amp;B76&amp;"）.lnk",
  ""
)</f>
        <v/>
      </c>
      <c r="AE76" s="13" t="str">
        <f>IF(
  AND($A76&lt;&gt;"",$O76&lt;&gt;"-",$O76&lt;&gt;""),
  (
    """"&amp;shortcut設定!$F$7&amp;""""&amp;
    " """&amp;$O76&amp;".lnk"""&amp;
    " """&amp;$C76&amp;""""&amp;
    IF($D76="-"," """""," """&amp;$D76&amp;"""")&amp;
    IF($E76="-"," """""," """&amp;$E76&amp;"""")
  ),
  ""
)</f>
        <v/>
      </c>
      <c r="AF76" s="95" t="s">
        <v>183</v>
      </c>
    </row>
    <row r="77" spans="1:32">
      <c r="A77" s="9" t="s">
        <v>645</v>
      </c>
      <c r="B77" s="9" t="s">
        <v>753</v>
      </c>
      <c r="C77" s="9" t="s">
        <v>269</v>
      </c>
      <c r="D77" s="15" t="s">
        <v>40</v>
      </c>
      <c r="E77" s="26" t="s">
        <v>40</v>
      </c>
      <c r="F77" s="15" t="s">
        <v>175</v>
      </c>
      <c r="G77" s="15" t="s">
        <v>156</v>
      </c>
      <c r="H77" s="9" t="s">
        <v>70</v>
      </c>
      <c r="I77" s="15" t="s">
        <v>878</v>
      </c>
      <c r="J77" s="15" t="s">
        <v>66</v>
      </c>
      <c r="K77" s="15" t="s">
        <v>66</v>
      </c>
      <c r="L77" s="97" t="s">
        <v>66</v>
      </c>
      <c r="M77" s="98" t="s">
        <v>579</v>
      </c>
      <c r="N77" s="15" t="s">
        <v>66</v>
      </c>
      <c r="O77" s="26" t="s">
        <v>981</v>
      </c>
      <c r="P77" s="9" t="str">
        <f t="shared" si="6"/>
        <v/>
      </c>
      <c r="Q77" s="9" t="str">
        <f t="shared" si="5"/>
        <v/>
      </c>
      <c r="R77" s="13" t="str">
        <f ca="1">IF(
  AND($A77&lt;&gt;"",$I77="○"),
  (
    "mkdir """&amp;T77&amp;""" &amp; "
  )&amp;(
    """"&amp;shortcut設定!$F$7&amp;""""&amp;
    " """&amp;T77&amp;"\"&amp;$A77&amp;"（"&amp;$B77&amp;"）.lnk"""&amp;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S77" s="9" t="str">
        <f ca="1">IFERROR(
  VLOOKUP(
    $H77,
    shortcut設定!$F:$J,
    MATCH(
      "ProgramsIndex",
      shortcut設定!$F$12:$J$12,
      0
    ),
    FALSE
  ),
  ""
)</f>
        <v>172</v>
      </c>
      <c r="T77" s="13" t="str">
        <f ca="1">IF(
  AND($A77&lt;&gt;"",$I77="○"),
  shortcut設定!$F$4&amp;"\"&amp;S77&amp;"_"&amp;H77,
  ""
)</f>
        <v>%USERPROFILE%\AppData\Roaming\Microsoft\Windows\Start Menu\Programs\172_Utility_Other</v>
      </c>
      <c r="U77" s="13" t="str">
        <f>IF(
  AND($A77&lt;&gt;"",$J77&lt;&gt;"-",$J77&lt;&gt;""),
  (
    "mkdir """&amp;shortcut設定!$F$4&amp;"\"&amp;shortcut設定!$F$8&amp;""" &amp; "
  )&amp;(
    """"&amp;shortcut設定!$F$7&amp;""""&amp;
    " """&amp;$V77&amp;""""&amp;
    " """&amp;$C77&amp;""""&amp;
    IF($D77="-"," """""," """&amp;$D77&amp;"""")&amp;
    IF($E77="-"," """""," """&amp;$E77&amp;"""")
  ),
  ""
)</f>
        <v/>
      </c>
      <c r="V77" s="14" t="str">
        <f>IF(
  AND($A77&lt;&gt;"",$J77&lt;&gt;"-",$J77&lt;&gt;""),
  shortcut設定!$F$4&amp;"\"&amp;shortcut設定!$F$8&amp;"\"&amp;$J77&amp;"（"&amp;$B77&amp;"）.lnk",
  ""
)</f>
        <v/>
      </c>
      <c r="W77" s="13" t="str">
        <f>IF(
  AND($A77&lt;&gt;"",$K77&lt;&gt;"-",$K77&lt;&gt;""),
  (
    "mkdir """&amp;shortcut設定!$F$4&amp;"\"&amp;shortcut設定!$F$9&amp;""" &amp; "
  )&amp;(
    """"&amp;shortcut設定!$F$7&amp;""""&amp;
    " """&amp;$X77&amp;""""&amp;
    " """&amp;$C77&amp;""""&amp;
    IF($D77="-"," """""," """&amp;$D77&amp;"""")&amp;
    IF($E77="-"," """""," """&amp;$E77&amp;"""")&amp;
    IF($K77="-"," """""," """&amp;$K77&amp;"""")
  ),
  ""
)</f>
        <v/>
      </c>
      <c r="X77" s="14" t="str">
        <f>IF(
  AND($A77&lt;&gt;"",$K77&lt;&gt;"-",$K77&lt;&gt;""),
  shortcut設定!$F$4&amp;"\"&amp;shortcut設定!$F$9&amp;"\"&amp;$A77&amp;"（"&amp;$B77&amp;"）.lnk",
  ""
)</f>
        <v/>
      </c>
      <c r="Y77" s="13" t="str">
        <f>IF(
  AND($A77&lt;&gt;"",$L77&lt;&gt;"-",$L77&lt;&gt;""),
  (
    """"&amp;shortcut設定!$F$7&amp;""""&amp;
    " """&amp;$AB77&amp;""""&amp;
    " """&amp;$C77&amp;""""&amp;
    IF($D77="-"," """""," """&amp;$D77&amp;"""")&amp;
    IF($E77="-"," """""," """&amp;$E77&amp;"""")
  ),
  ""
)</f>
        <v/>
      </c>
      <c r="Z77" s="9" t="str">
        <f ca="1">IFERROR(
  VLOOKUP(
    $H77,
    shortcut設定!$F:$J,
    MATCH(
      "ProgramsIndex",
      shortcut設定!$F$12:$J$12,
      0
    ),
    FALSE
  ),
  ""
)</f>
        <v>172</v>
      </c>
      <c r="AA77" s="20" t="str">
        <f t="shared" si="7"/>
        <v/>
      </c>
      <c r="AB77" s="13" t="str">
        <f>IF(
  AND($A77&lt;&gt;"",$L77="○"),
  shortcut設定!$F$5&amp;"\"&amp;Z77&amp;"_"&amp;A77&amp;"（"&amp;B77&amp;"）"&amp;AA77&amp;".lnk",
  ""
)</f>
        <v/>
      </c>
      <c r="AC77" s="13" t="str">
        <f>IF(
  AND($A77&lt;&gt;"",$N77="○"),
  (
    """"&amp;shortcut設定!$F$7&amp;""""&amp;
    " """&amp;$AD77&amp;""""&amp;
    " """&amp;$C77&amp;""""&amp;
    IF($D77="-"," """""," """&amp;$D77&amp;"""")&amp;
    IF($E77="-"," """""," """&amp;$E77&amp;"""")
  ),
  ""
)</f>
        <v/>
      </c>
      <c r="AD77" s="9" t="str">
        <f>IF(
  AND($A77&lt;&gt;"",$N77="○"),
  shortcut設定!$F$6&amp;"\"&amp;A77&amp;"（"&amp;B77&amp;"）.lnk",
  ""
)</f>
        <v/>
      </c>
      <c r="AE77" s="13" t="str">
        <f>IF(
  AND($A77&lt;&gt;"",$O77&lt;&gt;"-",$O77&lt;&gt;""),
  (
    """"&amp;shortcut設定!$F$7&amp;""""&amp;
    " """&amp;$O77&amp;".lnk"""&amp;
    " """&amp;$C77&amp;""""&amp;
    IF($D77="-"," """""," """&amp;$D77&amp;"""")&amp;
    IF($E77="-"," """""," """&amp;$E77&amp;"""")
  ),
  ""
)</f>
        <v/>
      </c>
      <c r="AF77" s="95" t="s">
        <v>183</v>
      </c>
    </row>
    <row r="78" spans="1:32">
      <c r="A78" s="9" t="s">
        <v>646</v>
      </c>
      <c r="B78" s="9" t="s">
        <v>799</v>
      </c>
      <c r="C78" s="9" t="s">
        <v>270</v>
      </c>
      <c r="D78" s="15" t="s">
        <v>40</v>
      </c>
      <c r="E78" s="26" t="s">
        <v>40</v>
      </c>
      <c r="F78" s="15" t="s">
        <v>175</v>
      </c>
      <c r="G78" s="15" t="s">
        <v>156</v>
      </c>
      <c r="H78" s="9" t="s">
        <v>87</v>
      </c>
      <c r="I78" s="15" t="s">
        <v>878</v>
      </c>
      <c r="J78" s="15" t="s">
        <v>66</v>
      </c>
      <c r="K78" s="15" t="s">
        <v>66</v>
      </c>
      <c r="L78" s="97" t="s">
        <v>66</v>
      </c>
      <c r="M78" s="98" t="s">
        <v>579</v>
      </c>
      <c r="N78" s="15" t="s">
        <v>66</v>
      </c>
      <c r="O78" s="26" t="s">
        <v>981</v>
      </c>
      <c r="P78" s="9" t="str">
        <f t="shared" si="6"/>
        <v/>
      </c>
      <c r="Q78" s="9" t="str">
        <f t="shared" si="5"/>
        <v/>
      </c>
      <c r="R78" s="13" t="str">
        <f ca="1">IF(
  AND($A78&lt;&gt;"",$I78="○"),
  (
    "mkdir """&amp;T78&amp;""" &amp; "
  )&amp;(
    """"&amp;shortcut設定!$F$7&amp;""""&amp;
    " """&amp;T78&amp;"\"&amp;$A78&amp;"（"&amp;$B78&amp;"）.lnk"""&amp;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S78" s="9" t="str">
        <f ca="1">IFERROR(
  VLOOKUP(
    $H78,
    shortcut設定!$F:$J,
    MATCH(
      "ProgramsIndex",
      shortcut設定!$F$12:$J$12,
      0
    ),
    FALSE
  ),
  ""
)</f>
        <v>162</v>
      </c>
      <c r="T78" s="13" t="str">
        <f ca="1">IF(
  AND($A78&lt;&gt;"",$I78="○"),
  shortcut設定!$F$4&amp;"\"&amp;S78&amp;"_"&amp;H78,
  ""
)</f>
        <v>%USERPROFILE%\AppData\Roaming\Microsoft\Windows\Start Menu\Programs\162_Network_Local</v>
      </c>
      <c r="U78" s="13" t="str">
        <f>IF(
  AND($A78&lt;&gt;"",$J78&lt;&gt;"-",$J78&lt;&gt;""),
  (
    "mkdir """&amp;shortcut設定!$F$4&amp;"\"&amp;shortcut設定!$F$8&amp;""" &amp; "
  )&amp;(
    """"&amp;shortcut設定!$F$7&amp;""""&amp;
    " """&amp;$V78&amp;""""&amp;
    " """&amp;$C78&amp;""""&amp;
    IF($D78="-"," """""," """&amp;$D78&amp;"""")&amp;
    IF($E78="-"," """""," """&amp;$E78&amp;"""")
  ),
  ""
)</f>
        <v/>
      </c>
      <c r="V78" s="14" t="str">
        <f>IF(
  AND($A78&lt;&gt;"",$J78&lt;&gt;"-",$J78&lt;&gt;""),
  shortcut設定!$F$4&amp;"\"&amp;shortcut設定!$F$8&amp;"\"&amp;$J78&amp;"（"&amp;$B78&amp;"）.lnk",
  ""
)</f>
        <v/>
      </c>
      <c r="W78" s="13" t="str">
        <f>IF(
  AND($A78&lt;&gt;"",$K78&lt;&gt;"-",$K78&lt;&gt;""),
  (
    "mkdir """&amp;shortcut設定!$F$4&amp;"\"&amp;shortcut設定!$F$9&amp;""" &amp; "
  )&amp;(
    """"&amp;shortcut設定!$F$7&amp;""""&amp;
    " """&amp;$X78&amp;""""&amp;
    " """&amp;$C78&amp;""""&amp;
    IF($D78="-"," """""," """&amp;$D78&amp;"""")&amp;
    IF($E78="-"," """""," """&amp;$E78&amp;"""")&amp;
    IF($K78="-"," """""," """&amp;$K78&amp;"""")
  ),
  ""
)</f>
        <v/>
      </c>
      <c r="X78" s="14" t="str">
        <f>IF(
  AND($A78&lt;&gt;"",$K78&lt;&gt;"-",$K78&lt;&gt;""),
  shortcut設定!$F$4&amp;"\"&amp;shortcut設定!$F$9&amp;"\"&amp;$A78&amp;"（"&amp;$B78&amp;"）.lnk",
  ""
)</f>
        <v/>
      </c>
      <c r="Y78" s="13" t="str">
        <f>IF(
  AND($A78&lt;&gt;"",$L78&lt;&gt;"-",$L78&lt;&gt;""),
  (
    """"&amp;shortcut設定!$F$7&amp;""""&amp;
    " """&amp;$AB78&amp;""""&amp;
    " """&amp;$C78&amp;""""&amp;
    IF($D78="-"," """""," """&amp;$D78&amp;"""")&amp;
    IF($E78="-"," """""," """&amp;$E78&amp;"""")
  ),
  ""
)</f>
        <v/>
      </c>
      <c r="Z78" s="9" t="str">
        <f ca="1">IFERROR(
  VLOOKUP(
    $H78,
    shortcut設定!$F:$J,
    MATCH(
      "ProgramsIndex",
      shortcut設定!$F$12:$J$12,
      0
    ),
    FALSE
  ),
  ""
)</f>
        <v>162</v>
      </c>
      <c r="AA78" s="20" t="str">
        <f t="shared" si="7"/>
        <v/>
      </c>
      <c r="AB78" s="13" t="str">
        <f>IF(
  AND($A78&lt;&gt;"",$L78="○"),
  shortcut設定!$F$5&amp;"\"&amp;Z78&amp;"_"&amp;A78&amp;"（"&amp;B78&amp;"）"&amp;AA78&amp;".lnk",
  ""
)</f>
        <v/>
      </c>
      <c r="AC78" s="13" t="str">
        <f>IF(
  AND($A78&lt;&gt;"",$N78="○"),
  (
    """"&amp;shortcut設定!$F$7&amp;""""&amp;
    " """&amp;$AD78&amp;""""&amp;
    " """&amp;$C78&amp;""""&amp;
    IF($D78="-"," """""," """&amp;$D78&amp;"""")&amp;
    IF($E78="-"," """""," """&amp;$E78&amp;"""")
  ),
  ""
)</f>
        <v/>
      </c>
      <c r="AD78" s="9" t="str">
        <f>IF(
  AND($A78&lt;&gt;"",$N78="○"),
  shortcut設定!$F$6&amp;"\"&amp;A78&amp;"（"&amp;B78&amp;"）.lnk",
  ""
)</f>
        <v/>
      </c>
      <c r="AE78" s="13" t="str">
        <f>IF(
  AND($A78&lt;&gt;"",$O78&lt;&gt;"-",$O78&lt;&gt;""),
  (
    """"&amp;shortcut設定!$F$7&amp;""""&amp;
    " """&amp;$O78&amp;".lnk"""&amp;
    " """&amp;$C78&amp;""""&amp;
    IF($D78="-"," """""," """&amp;$D78&amp;"""")&amp;
    IF($E78="-"," """""," """&amp;$E78&amp;"""")
  ),
  ""
)</f>
        <v/>
      </c>
      <c r="AF78" s="95" t="s">
        <v>183</v>
      </c>
    </row>
    <row r="79" spans="1:32">
      <c r="A79" s="9" t="s">
        <v>647</v>
      </c>
      <c r="B79" s="9" t="s">
        <v>800</v>
      </c>
      <c r="C79" s="9" t="s">
        <v>271</v>
      </c>
      <c r="D79" s="15" t="s">
        <v>40</v>
      </c>
      <c r="E79" s="26" t="s">
        <v>40</v>
      </c>
      <c r="F79" s="15" t="s">
        <v>175</v>
      </c>
      <c r="G79" s="15" t="s">
        <v>156</v>
      </c>
      <c r="H79" s="9" t="s">
        <v>67</v>
      </c>
      <c r="I79" s="15" t="s">
        <v>878</v>
      </c>
      <c r="J79" s="15" t="s">
        <v>66</v>
      </c>
      <c r="K79" s="15" t="s">
        <v>66</v>
      </c>
      <c r="L79" s="97" t="s">
        <v>66</v>
      </c>
      <c r="M79" s="98" t="s">
        <v>579</v>
      </c>
      <c r="N79" s="15" t="s">
        <v>66</v>
      </c>
      <c r="O79" s="26" t="s">
        <v>981</v>
      </c>
      <c r="P79" s="9" t="str">
        <f t="shared" si="6"/>
        <v/>
      </c>
      <c r="Q79" s="9" t="str">
        <f t="shared" si="5"/>
        <v/>
      </c>
      <c r="R79" s="13" t="str">
        <f ca="1">IF(
  AND($A79&lt;&gt;"",$I79="○"),
  (
    "mkdir """&amp;T79&amp;""" &amp; "
  )&amp;(
    """"&amp;shortcut設定!$F$7&amp;""""&amp;
    " """&amp;T79&amp;"\"&amp;$A79&amp;"（"&amp;$B79&amp;"）.lnk"""&amp;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S79" s="9" t="str">
        <f ca="1">IFERROR(
  VLOOKUP(
    $H79,
    shortcut設定!$F:$J,
    MATCH(
      "ProgramsIndex",
      shortcut設定!$F$12:$J$12,
      0
    ),
    FALSE
  ),
  ""
)</f>
        <v>122</v>
      </c>
      <c r="T79" s="13" t="str">
        <f ca="1">IF(
  AND($A79&lt;&gt;"",$I79="○"),
  shortcut設定!$F$4&amp;"\"&amp;S79&amp;"_"&amp;H79,
  ""
)</f>
        <v>%USERPROFILE%\AppData\Roaming\Microsoft\Windows\Start Menu\Programs\122_Doc_View</v>
      </c>
      <c r="U79" s="13" t="str">
        <f>IF(
  AND($A79&lt;&gt;"",$J79&lt;&gt;"-",$J79&lt;&gt;""),
  (
    "mkdir """&amp;shortcut設定!$F$4&amp;"\"&amp;shortcut設定!$F$8&amp;""" &amp; "
  )&amp;(
    """"&amp;shortcut設定!$F$7&amp;""""&amp;
    " """&amp;$V79&amp;""""&amp;
    " """&amp;$C79&amp;""""&amp;
    IF($D79="-"," """""," """&amp;$D79&amp;"""")&amp;
    IF($E79="-"," """""," """&amp;$E79&amp;"""")
  ),
  ""
)</f>
        <v/>
      </c>
      <c r="V79" s="14" t="str">
        <f>IF(
  AND($A79&lt;&gt;"",$J79&lt;&gt;"-",$J79&lt;&gt;""),
  shortcut設定!$F$4&amp;"\"&amp;shortcut設定!$F$8&amp;"\"&amp;$J79&amp;"（"&amp;$B79&amp;"）.lnk",
  ""
)</f>
        <v/>
      </c>
      <c r="W79" s="13" t="str">
        <f>IF(
  AND($A79&lt;&gt;"",$K79&lt;&gt;"-",$K79&lt;&gt;""),
  (
    "mkdir """&amp;shortcut設定!$F$4&amp;"\"&amp;shortcut設定!$F$9&amp;""" &amp; "
  )&amp;(
    """"&amp;shortcut設定!$F$7&amp;""""&amp;
    " """&amp;$X79&amp;""""&amp;
    " """&amp;$C79&amp;""""&amp;
    IF($D79="-"," """""," """&amp;$D79&amp;"""")&amp;
    IF($E79="-"," """""," """&amp;$E79&amp;"""")&amp;
    IF($K79="-"," """""," """&amp;$K79&amp;"""")
  ),
  ""
)</f>
        <v/>
      </c>
      <c r="X79" s="14" t="str">
        <f>IF(
  AND($A79&lt;&gt;"",$K79&lt;&gt;"-",$K79&lt;&gt;""),
  shortcut設定!$F$4&amp;"\"&amp;shortcut設定!$F$9&amp;"\"&amp;$A79&amp;"（"&amp;$B79&amp;"）.lnk",
  ""
)</f>
        <v/>
      </c>
      <c r="Y79" s="13" t="str">
        <f>IF(
  AND($A79&lt;&gt;"",$L79&lt;&gt;"-",$L79&lt;&gt;""),
  (
    """"&amp;shortcut設定!$F$7&amp;""""&amp;
    " """&amp;$AB79&amp;""""&amp;
    " """&amp;$C79&amp;""""&amp;
    IF($D79="-"," """""," """&amp;$D79&amp;"""")&amp;
    IF($E79="-"," """""," """&amp;$E79&amp;"""")
  ),
  ""
)</f>
        <v/>
      </c>
      <c r="Z79" s="9" t="str">
        <f ca="1">IFERROR(
  VLOOKUP(
    $H79,
    shortcut設定!$F:$J,
    MATCH(
      "ProgramsIndex",
      shortcut設定!$F$12:$J$12,
      0
    ),
    FALSE
  ),
  ""
)</f>
        <v>122</v>
      </c>
      <c r="AA79" s="20" t="str">
        <f t="shared" si="7"/>
        <v/>
      </c>
      <c r="AB79" s="13" t="str">
        <f>IF(
  AND($A79&lt;&gt;"",$L79="○"),
  shortcut設定!$F$5&amp;"\"&amp;Z79&amp;"_"&amp;A79&amp;"（"&amp;B79&amp;"）"&amp;AA79&amp;".lnk",
  ""
)</f>
        <v/>
      </c>
      <c r="AC79" s="13" t="str">
        <f>IF(
  AND($A79&lt;&gt;"",$N79="○"),
  (
    """"&amp;shortcut設定!$F$7&amp;""""&amp;
    " """&amp;$AD79&amp;""""&amp;
    " """&amp;$C79&amp;""""&amp;
    IF($D79="-"," """""," """&amp;$D79&amp;"""")&amp;
    IF($E79="-"," """""," """&amp;$E79&amp;"""")
  ),
  ""
)</f>
        <v/>
      </c>
      <c r="AD79" s="9" t="str">
        <f>IF(
  AND($A79&lt;&gt;"",$N79="○"),
  shortcut設定!$F$6&amp;"\"&amp;A79&amp;"（"&amp;B79&amp;"）.lnk",
  ""
)</f>
        <v/>
      </c>
      <c r="AE79" s="13" t="str">
        <f>IF(
  AND($A79&lt;&gt;"",$O79&lt;&gt;"-",$O79&lt;&gt;""),
  (
    """"&amp;shortcut設定!$F$7&amp;""""&amp;
    " """&amp;$O79&amp;".lnk"""&amp;
    " """&amp;$C79&amp;""""&amp;
    IF($D79="-"," """""," """&amp;$D79&amp;"""")&amp;
    IF($E79="-"," """""," """&amp;$E79&amp;"""")
  ),
  ""
)</f>
        <v/>
      </c>
      <c r="AF79" s="95" t="s">
        <v>183</v>
      </c>
    </row>
    <row r="80" spans="1:32">
      <c r="A80" s="9" t="s">
        <v>648</v>
      </c>
      <c r="B80" s="9" t="s">
        <v>801</v>
      </c>
      <c r="C80" s="9" t="s">
        <v>272</v>
      </c>
      <c r="D80" s="15" t="s">
        <v>40</v>
      </c>
      <c r="E80" s="26" t="s">
        <v>40</v>
      </c>
      <c r="F80" s="15" t="s">
        <v>175</v>
      </c>
      <c r="G80" s="15" t="s">
        <v>156</v>
      </c>
      <c r="H80" s="9" t="s">
        <v>67</v>
      </c>
      <c r="I80" s="15" t="s">
        <v>878</v>
      </c>
      <c r="J80" s="15" t="s">
        <v>66</v>
      </c>
      <c r="K80" s="15" t="s">
        <v>66</v>
      </c>
      <c r="L80" s="97" t="s">
        <v>66</v>
      </c>
      <c r="M80" s="98" t="s">
        <v>579</v>
      </c>
      <c r="N80" s="15" t="s">
        <v>66</v>
      </c>
      <c r="O80" s="26" t="s">
        <v>981</v>
      </c>
      <c r="P80" s="9" t="str">
        <f t="shared" si="6"/>
        <v/>
      </c>
      <c r="Q80" s="9" t="str">
        <f t="shared" si="5"/>
        <v/>
      </c>
      <c r="R80" s="13" t="str">
        <f ca="1">IF(
  AND($A80&lt;&gt;"",$I80="○"),
  (
    "mkdir """&amp;T80&amp;""" &amp; "
  )&amp;(
    """"&amp;shortcut設定!$F$7&amp;""""&amp;
    " """&amp;T80&amp;"\"&amp;$A80&amp;"（"&amp;$B80&amp;"）.lnk"""&amp;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S80" s="9" t="str">
        <f ca="1">IFERROR(
  VLOOKUP(
    $H80,
    shortcut設定!$F:$J,
    MATCH(
      "ProgramsIndex",
      shortcut設定!$F$12:$J$12,
      0
    ),
    FALSE
  ),
  ""
)</f>
        <v>122</v>
      </c>
      <c r="T80" s="13" t="str">
        <f ca="1">IF(
  AND($A80&lt;&gt;"",$I80="○"),
  shortcut設定!$F$4&amp;"\"&amp;S80&amp;"_"&amp;H80,
  ""
)</f>
        <v>%USERPROFILE%\AppData\Roaming\Microsoft\Windows\Start Menu\Programs\122_Doc_View</v>
      </c>
      <c r="U80" s="13" t="str">
        <f>IF(
  AND($A80&lt;&gt;"",$J80&lt;&gt;"-",$J80&lt;&gt;""),
  (
    "mkdir """&amp;shortcut設定!$F$4&amp;"\"&amp;shortcut設定!$F$8&amp;""" &amp; "
  )&amp;(
    """"&amp;shortcut設定!$F$7&amp;""""&amp;
    " """&amp;$V80&amp;""""&amp;
    " """&amp;$C80&amp;""""&amp;
    IF($D80="-"," """""," """&amp;$D80&amp;"""")&amp;
    IF($E80="-"," """""," """&amp;$E80&amp;"""")
  ),
  ""
)</f>
        <v/>
      </c>
      <c r="V80" s="14" t="str">
        <f>IF(
  AND($A80&lt;&gt;"",$J80&lt;&gt;"-",$J80&lt;&gt;""),
  shortcut設定!$F$4&amp;"\"&amp;shortcut設定!$F$8&amp;"\"&amp;$J80&amp;"（"&amp;$B80&amp;"）.lnk",
  ""
)</f>
        <v/>
      </c>
      <c r="W80" s="13" t="str">
        <f>IF(
  AND($A80&lt;&gt;"",$K80&lt;&gt;"-",$K80&lt;&gt;""),
  (
    "mkdir """&amp;shortcut設定!$F$4&amp;"\"&amp;shortcut設定!$F$9&amp;""" &amp; "
  )&amp;(
    """"&amp;shortcut設定!$F$7&amp;""""&amp;
    " """&amp;$X80&amp;""""&amp;
    " """&amp;$C80&amp;""""&amp;
    IF($D80="-"," """""," """&amp;$D80&amp;"""")&amp;
    IF($E80="-"," """""," """&amp;$E80&amp;"""")&amp;
    IF($K80="-"," """""," """&amp;$K80&amp;"""")
  ),
  ""
)</f>
        <v/>
      </c>
      <c r="X80" s="14" t="str">
        <f>IF(
  AND($A80&lt;&gt;"",$K80&lt;&gt;"-",$K80&lt;&gt;""),
  shortcut設定!$F$4&amp;"\"&amp;shortcut設定!$F$9&amp;"\"&amp;$A80&amp;"（"&amp;$B80&amp;"）.lnk",
  ""
)</f>
        <v/>
      </c>
      <c r="Y80" s="13" t="str">
        <f>IF(
  AND($A80&lt;&gt;"",$L80&lt;&gt;"-",$L80&lt;&gt;""),
  (
    """"&amp;shortcut設定!$F$7&amp;""""&amp;
    " """&amp;$AB80&amp;""""&amp;
    " """&amp;$C80&amp;""""&amp;
    IF($D80="-"," """""," """&amp;$D80&amp;"""")&amp;
    IF($E80="-"," """""," """&amp;$E80&amp;"""")
  ),
  ""
)</f>
        <v/>
      </c>
      <c r="Z80" s="9" t="str">
        <f ca="1">IFERROR(
  VLOOKUP(
    $H80,
    shortcut設定!$F:$J,
    MATCH(
      "ProgramsIndex",
      shortcut設定!$F$12:$J$12,
      0
    ),
    FALSE
  ),
  ""
)</f>
        <v>122</v>
      </c>
      <c r="AA80" s="20" t="str">
        <f t="shared" si="7"/>
        <v/>
      </c>
      <c r="AB80" s="13" t="str">
        <f>IF(
  AND($A80&lt;&gt;"",$L80="○"),
  shortcut設定!$F$5&amp;"\"&amp;Z80&amp;"_"&amp;A80&amp;"（"&amp;B80&amp;"）"&amp;AA80&amp;".lnk",
  ""
)</f>
        <v/>
      </c>
      <c r="AC80" s="13" t="str">
        <f>IF(
  AND($A80&lt;&gt;"",$N80="○"),
  (
    """"&amp;shortcut設定!$F$7&amp;""""&amp;
    " """&amp;$AD80&amp;""""&amp;
    " """&amp;$C80&amp;""""&amp;
    IF($D80="-"," """""," """&amp;$D80&amp;"""")&amp;
    IF($E80="-"," """""," """&amp;$E80&amp;"""")
  ),
  ""
)</f>
        <v/>
      </c>
      <c r="AD80" s="9" t="str">
        <f>IF(
  AND($A80&lt;&gt;"",$N80="○"),
  shortcut設定!$F$6&amp;"\"&amp;A80&amp;"（"&amp;B80&amp;"）.lnk",
  ""
)</f>
        <v/>
      </c>
      <c r="AE80" s="13" t="str">
        <f>IF(
  AND($A80&lt;&gt;"",$O80&lt;&gt;"-",$O80&lt;&gt;""),
  (
    """"&amp;shortcut設定!$F$7&amp;""""&amp;
    " """&amp;$O80&amp;".lnk"""&amp;
    " """&amp;$C80&amp;""""&amp;
    IF($D80="-"," """""," """&amp;$D80&amp;"""")&amp;
    IF($E80="-"," """""," """&amp;$E80&amp;"""")
  ),
  ""
)</f>
        <v/>
      </c>
      <c r="AF80" s="95" t="s">
        <v>183</v>
      </c>
    </row>
    <row r="81" spans="1:32">
      <c r="A81" s="9" t="s">
        <v>649</v>
      </c>
      <c r="B81" s="9" t="s">
        <v>801</v>
      </c>
      <c r="C81" s="9" t="s">
        <v>273</v>
      </c>
      <c r="D81" s="15" t="s">
        <v>40</v>
      </c>
      <c r="E81" s="26" t="s">
        <v>40</v>
      </c>
      <c r="F81" s="15" t="s">
        <v>156</v>
      </c>
      <c r="G81" s="15" t="s">
        <v>156</v>
      </c>
      <c r="H81" s="9" t="s">
        <v>67</v>
      </c>
      <c r="I81" s="15" t="s">
        <v>878</v>
      </c>
      <c r="J81" s="15" t="s">
        <v>66</v>
      </c>
      <c r="K81" s="15" t="s">
        <v>66</v>
      </c>
      <c r="L81" s="97" t="s">
        <v>66</v>
      </c>
      <c r="M81" s="98" t="s">
        <v>579</v>
      </c>
      <c r="N81" s="15" t="s">
        <v>66</v>
      </c>
      <c r="O81" s="26" t="s">
        <v>981</v>
      </c>
      <c r="P81" s="9" t="str">
        <f t="shared" si="6"/>
        <v/>
      </c>
      <c r="Q81" s="9" t="str">
        <f t="shared" si="5"/>
        <v/>
      </c>
      <c r="R81" s="13" t="str">
        <f ca="1">IF(
  AND($A81&lt;&gt;"",$I81="○"),
  (
    "mkdir """&amp;T81&amp;""" &amp; "
  )&amp;(
    """"&amp;shortcut設定!$F$7&amp;""""&amp;
    " """&amp;T81&amp;"\"&amp;$A81&amp;"（"&amp;$B81&amp;"）.lnk"""&amp;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S81" s="9" t="str">
        <f ca="1">IFERROR(
  VLOOKUP(
    $H81,
    shortcut設定!$F:$J,
    MATCH(
      "ProgramsIndex",
      shortcut設定!$F$12:$J$12,
      0
    ),
    FALSE
  ),
  ""
)</f>
        <v>122</v>
      </c>
      <c r="T81" s="13" t="str">
        <f ca="1">IF(
  AND($A81&lt;&gt;"",$I81="○"),
  shortcut設定!$F$4&amp;"\"&amp;S81&amp;"_"&amp;H81,
  ""
)</f>
        <v>%USERPROFILE%\AppData\Roaming\Microsoft\Windows\Start Menu\Programs\122_Doc_View</v>
      </c>
      <c r="U81" s="13" t="str">
        <f>IF(
  AND($A81&lt;&gt;"",$J81&lt;&gt;"-",$J81&lt;&gt;""),
  (
    "mkdir """&amp;shortcut設定!$F$4&amp;"\"&amp;shortcut設定!$F$8&amp;""" &amp; "
  )&amp;(
    """"&amp;shortcut設定!$F$7&amp;""""&amp;
    " """&amp;$V81&amp;""""&amp;
    " """&amp;$C81&amp;""""&amp;
    IF($D81="-"," """""," """&amp;$D81&amp;"""")&amp;
    IF($E81="-"," """""," """&amp;$E81&amp;"""")
  ),
  ""
)</f>
        <v/>
      </c>
      <c r="V81" s="14" t="str">
        <f>IF(
  AND($A81&lt;&gt;"",$J81&lt;&gt;"-",$J81&lt;&gt;""),
  shortcut設定!$F$4&amp;"\"&amp;shortcut設定!$F$8&amp;"\"&amp;$J81&amp;"（"&amp;$B81&amp;"）.lnk",
  ""
)</f>
        <v/>
      </c>
      <c r="W81" s="13" t="str">
        <f>IF(
  AND($A81&lt;&gt;"",$K81&lt;&gt;"-",$K81&lt;&gt;""),
  (
    "mkdir """&amp;shortcut設定!$F$4&amp;"\"&amp;shortcut設定!$F$9&amp;""" &amp; "
  )&amp;(
    """"&amp;shortcut設定!$F$7&amp;""""&amp;
    " """&amp;$X81&amp;""""&amp;
    " """&amp;$C81&amp;""""&amp;
    IF($D81="-"," """""," """&amp;$D81&amp;"""")&amp;
    IF($E81="-"," """""," """&amp;$E81&amp;"""")&amp;
    IF($K81="-"," """""," """&amp;$K81&amp;"""")
  ),
  ""
)</f>
        <v/>
      </c>
      <c r="X81" s="14" t="str">
        <f>IF(
  AND($A81&lt;&gt;"",$K81&lt;&gt;"-",$K81&lt;&gt;""),
  shortcut設定!$F$4&amp;"\"&amp;shortcut設定!$F$9&amp;"\"&amp;$A81&amp;"（"&amp;$B81&amp;"）.lnk",
  ""
)</f>
        <v/>
      </c>
      <c r="Y81" s="13" t="str">
        <f>IF(
  AND($A81&lt;&gt;"",$L81&lt;&gt;"-",$L81&lt;&gt;""),
  (
    """"&amp;shortcut設定!$F$7&amp;""""&amp;
    " """&amp;$AB81&amp;""""&amp;
    " """&amp;$C81&amp;""""&amp;
    IF($D81="-"," """""," """&amp;$D81&amp;"""")&amp;
    IF($E81="-"," """""," """&amp;$E81&amp;"""")
  ),
  ""
)</f>
        <v/>
      </c>
      <c r="Z81" s="9" t="str">
        <f ca="1">IFERROR(
  VLOOKUP(
    $H81,
    shortcut設定!$F:$J,
    MATCH(
      "ProgramsIndex",
      shortcut設定!$F$12:$J$12,
      0
    ),
    FALSE
  ),
  ""
)</f>
        <v>122</v>
      </c>
      <c r="AA81" s="20" t="str">
        <f t="shared" si="7"/>
        <v/>
      </c>
      <c r="AB81" s="13" t="str">
        <f>IF(
  AND($A81&lt;&gt;"",$L81="○"),
  shortcut設定!$F$5&amp;"\"&amp;Z81&amp;"_"&amp;A81&amp;"（"&amp;B81&amp;"）"&amp;AA81&amp;".lnk",
  ""
)</f>
        <v/>
      </c>
      <c r="AC81" s="13" t="str">
        <f>IF(
  AND($A81&lt;&gt;"",$N81="○"),
  (
    """"&amp;shortcut設定!$F$7&amp;""""&amp;
    " """&amp;$AD81&amp;""""&amp;
    " """&amp;$C81&amp;""""&amp;
    IF($D81="-"," """""," """&amp;$D81&amp;"""")&amp;
    IF($E81="-"," """""," """&amp;$E81&amp;"""")
  ),
  ""
)</f>
        <v/>
      </c>
      <c r="AD81" s="9" t="str">
        <f>IF(
  AND($A81&lt;&gt;"",$N81="○"),
  shortcut設定!$F$6&amp;"\"&amp;A81&amp;"（"&amp;B81&amp;"）.lnk",
  ""
)</f>
        <v/>
      </c>
      <c r="AE81" s="13" t="str">
        <f>IF(
  AND($A81&lt;&gt;"",$O81&lt;&gt;"-",$O81&lt;&gt;""),
  (
    """"&amp;shortcut設定!$F$7&amp;""""&amp;
    " """&amp;$O81&amp;".lnk"""&amp;
    " """&amp;$C81&amp;""""&amp;
    IF($D81="-"," """""," """&amp;$D81&amp;"""")&amp;
    IF($E81="-"," """""," """&amp;$E81&amp;"""")
  ),
  ""
)</f>
        <v/>
      </c>
      <c r="AF81" s="95" t="s">
        <v>183</v>
      </c>
    </row>
    <row r="82" spans="1:32">
      <c r="A82" s="9" t="s">
        <v>650</v>
      </c>
      <c r="B82" s="9" t="s">
        <v>802</v>
      </c>
      <c r="C82" s="9" t="s">
        <v>274</v>
      </c>
      <c r="D82" s="15" t="s">
        <v>40</v>
      </c>
      <c r="E82" s="26" t="s">
        <v>40</v>
      </c>
      <c r="F82" s="15" t="s">
        <v>175</v>
      </c>
      <c r="G82" s="15" t="s">
        <v>156</v>
      </c>
      <c r="H82" s="9" t="s">
        <v>79</v>
      </c>
      <c r="I82" s="15" t="s">
        <v>878</v>
      </c>
      <c r="J82" s="15" t="s">
        <v>66</v>
      </c>
      <c r="K82" s="15" t="s">
        <v>66</v>
      </c>
      <c r="L82" s="97" t="s">
        <v>878</v>
      </c>
      <c r="M82" s="98" t="s">
        <v>579</v>
      </c>
      <c r="N82" s="15" t="s">
        <v>66</v>
      </c>
      <c r="O82" s="26" t="s">
        <v>981</v>
      </c>
      <c r="P82" s="9" t="str">
        <f t="shared" si="6"/>
        <v/>
      </c>
      <c r="Q82" s="9" t="str">
        <f t="shared" si="5"/>
        <v/>
      </c>
      <c r="R82" s="13" t="str">
        <f ca="1">IF(
  AND($A82&lt;&gt;"",$I82="○"),
  (
    "mkdir """&amp;T82&amp;""" &amp; "
  )&amp;(
    """"&amp;shortcut設定!$F$7&amp;""""&amp;
    " """&amp;T82&amp;"\"&amp;$A82&amp;"（"&amp;$B82&amp;"）.lnk"""&amp;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S82" s="9" t="str">
        <f ca="1">IFERROR(
  VLOOKUP(
    $H82,
    shortcut設定!$F:$J,
    MATCH(
      "ProgramsIndex",
      shortcut設定!$F$12:$J$12,
      0
    ),
    FALSE
  ),
  ""
)</f>
        <v>123</v>
      </c>
      <c r="T82" s="13" t="str">
        <f ca="1">IF(
  AND($A82&lt;&gt;"",$I82="○"),
  shortcut設定!$F$4&amp;"\"&amp;S82&amp;"_"&amp;H82,
  ""
)</f>
        <v>%USERPROFILE%\AppData\Roaming\Microsoft\Windows\Start Menu\Programs\123_Doc_Edit</v>
      </c>
      <c r="U82" s="13" t="str">
        <f>IF(
  AND($A82&lt;&gt;"",$J82&lt;&gt;"-",$J82&lt;&gt;""),
  (
    "mkdir """&amp;shortcut設定!$F$4&amp;"\"&amp;shortcut設定!$F$8&amp;""" &amp; "
  )&amp;(
    """"&amp;shortcut設定!$F$7&amp;""""&amp;
    " """&amp;$V82&amp;""""&amp;
    " """&amp;$C82&amp;""""&amp;
    IF($D82="-"," """""," """&amp;$D82&amp;"""")&amp;
    IF($E82="-"," """""," """&amp;$E82&amp;"""")
  ),
  ""
)</f>
        <v/>
      </c>
      <c r="V82" s="14" t="str">
        <f>IF(
  AND($A82&lt;&gt;"",$J82&lt;&gt;"-",$J82&lt;&gt;""),
  shortcut設定!$F$4&amp;"\"&amp;shortcut設定!$F$8&amp;"\"&amp;$J82&amp;"（"&amp;$B82&amp;"）.lnk",
  ""
)</f>
        <v/>
      </c>
      <c r="W82" s="13" t="str">
        <f>IF(
  AND($A82&lt;&gt;"",$K82&lt;&gt;"-",$K82&lt;&gt;""),
  (
    "mkdir """&amp;shortcut設定!$F$4&amp;"\"&amp;shortcut設定!$F$9&amp;""" &amp; "
  )&amp;(
    """"&amp;shortcut設定!$F$7&amp;""""&amp;
    " """&amp;$X82&amp;""""&amp;
    " """&amp;$C82&amp;""""&amp;
    IF($D82="-"," """""," """&amp;$D82&amp;"""")&amp;
    IF($E82="-"," """""," """&amp;$E82&amp;"""")&amp;
    IF($K82="-"," """""," """&amp;$K82&amp;"""")
  ),
  ""
)</f>
        <v/>
      </c>
      <c r="X82" s="14" t="str">
        <f>IF(
  AND($A82&lt;&gt;"",$K82&lt;&gt;"-",$K82&lt;&gt;""),
  shortcut設定!$F$4&amp;"\"&amp;shortcut設定!$F$9&amp;"\"&amp;$A82&amp;"（"&amp;$B82&amp;"）.lnk",
  ""
)</f>
        <v/>
      </c>
      <c r="Y82" s="13" t="str">
        <f ca="1">IF(
  AND($A82&lt;&gt;"",$L82&lt;&gt;"-",$L82&lt;&gt;""),
  (
    """"&amp;shortcut設定!$F$7&amp;""""&amp;
    " """&amp;$AB82&amp;""""&amp;
    " """&amp;$C82&amp;""""&amp;
    IF($D82="-"," """""," """&amp;$D82&amp;"""")&amp;
    IF($E82="-"," """""," """&amp;$E82&amp;"""")
  ),
  ""
)</f>
        <v>"C:\codes\vbs\command\CreateShortcutFile.vbs" "%USERPROFILE%\AppData\Roaming\Microsoft\Windows\SendTo\123_pic2pdf（画像toPDF）.lnk" "C:\prg_exe\pic2pdf\pic2pdf.exe" "" ""</v>
      </c>
      <c r="Z82" s="9" t="str">
        <f ca="1">IFERROR(
  VLOOKUP(
    $H82,
    shortcut設定!$F:$J,
    MATCH(
      "ProgramsIndex",
      shortcut設定!$F$12:$J$12,
      0
    ),
    FALSE
  ),
  ""
)</f>
        <v>123</v>
      </c>
      <c r="AA82" s="20" t="str">
        <f t="shared" si="7"/>
        <v/>
      </c>
      <c r="AB82" s="13" t="str">
        <f ca="1">IF(
  AND($A82&lt;&gt;"",$L82="○"),
  shortcut設定!$F$5&amp;"\"&amp;Z82&amp;"_"&amp;A82&amp;"（"&amp;B82&amp;"）"&amp;AA82&amp;".lnk",
  ""
)</f>
        <v>%USERPROFILE%\AppData\Roaming\Microsoft\Windows\SendTo\123_pic2pdf（画像toPDF）.lnk</v>
      </c>
      <c r="AC82" s="13" t="str">
        <f>IF(
  AND($A82&lt;&gt;"",$N82="○"),
  (
    """"&amp;shortcut設定!$F$7&amp;""""&amp;
    " """&amp;$AD82&amp;""""&amp;
    " """&amp;$C82&amp;""""&amp;
    IF($D82="-"," """""," """&amp;$D82&amp;"""")&amp;
    IF($E82="-"," """""," """&amp;$E82&amp;"""")
  ),
  ""
)</f>
        <v/>
      </c>
      <c r="AD82" s="9" t="str">
        <f>IF(
  AND($A82&lt;&gt;"",$N82="○"),
  shortcut設定!$F$6&amp;"\"&amp;A82&amp;"（"&amp;B82&amp;"）.lnk",
  ""
)</f>
        <v/>
      </c>
      <c r="AE82" s="13" t="str">
        <f>IF(
  AND($A82&lt;&gt;"",$O82&lt;&gt;"-",$O82&lt;&gt;""),
  (
    """"&amp;shortcut設定!$F$7&amp;""""&amp;
    " """&amp;$O82&amp;".lnk"""&amp;
    " """&amp;$C82&amp;""""&amp;
    IF($D82="-"," """""," """&amp;$D82&amp;"""")&amp;
    IF($E82="-"," """""," """&amp;$E82&amp;"""")
  ),
  ""
)</f>
        <v/>
      </c>
      <c r="AF82" s="95" t="s">
        <v>183</v>
      </c>
    </row>
    <row r="83" spans="1:32">
      <c r="A83" s="9" t="s">
        <v>651</v>
      </c>
      <c r="B83" s="9" t="s">
        <v>788</v>
      </c>
      <c r="C83" s="9" t="s">
        <v>275</v>
      </c>
      <c r="D83" s="15" t="s">
        <v>40</v>
      </c>
      <c r="E83" s="26" t="s">
        <v>40</v>
      </c>
      <c r="F83" s="15" t="s">
        <v>175</v>
      </c>
      <c r="G83" s="15" t="s">
        <v>156</v>
      </c>
      <c r="H83" s="9" t="s">
        <v>65</v>
      </c>
      <c r="I83" s="15" t="s">
        <v>878</v>
      </c>
      <c r="J83" s="15" t="s">
        <v>66</v>
      </c>
      <c r="K83" s="15" t="s">
        <v>66</v>
      </c>
      <c r="L83" s="97" t="s">
        <v>66</v>
      </c>
      <c r="M83" s="98" t="s">
        <v>579</v>
      </c>
      <c r="N83" s="15" t="s">
        <v>66</v>
      </c>
      <c r="O83" s="26" t="s">
        <v>981</v>
      </c>
      <c r="P83" s="9" t="str">
        <f t="shared" si="6"/>
        <v/>
      </c>
      <c r="Q83" s="9" t="str">
        <f t="shared" si="5"/>
        <v/>
      </c>
      <c r="R83" s="13" t="str">
        <f ca="1">IF(
  AND($A83&lt;&gt;"",$I83="○"),
  (
    "mkdir """&amp;T83&amp;""" &amp; "
  )&amp;(
    """"&amp;shortcut設定!$F$7&amp;""""&amp;
    " """&amp;T83&amp;"\"&amp;$A83&amp;"（"&amp;$B83&amp;"）.lnk"""&amp;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S83" s="9" t="str">
        <f ca="1">IFERROR(
  VLOOKUP(
    $H83,
    shortcut設定!$F:$J,
    MATCH(
      "ProgramsIndex",
      shortcut設定!$F$12:$J$12,
      0
    ),
    FALSE
  ),
  ""
)</f>
        <v>113</v>
      </c>
      <c r="T83" s="13" t="str">
        <f ca="1">IF(
  AND($A83&lt;&gt;"",$I83="○"),
  shortcut設定!$F$4&amp;"\"&amp;S83&amp;"_"&amp;H83,
  ""
)</f>
        <v>%USERPROFILE%\AppData\Roaming\Microsoft\Windows\Start Menu\Programs\113_Common_Edit</v>
      </c>
      <c r="U83" s="13" t="str">
        <f>IF(
  AND($A83&lt;&gt;"",$J83&lt;&gt;"-",$J83&lt;&gt;""),
  (
    "mkdir """&amp;shortcut設定!$F$4&amp;"\"&amp;shortcut設定!$F$8&amp;""" &amp; "
  )&amp;(
    """"&amp;shortcut設定!$F$7&amp;""""&amp;
    " """&amp;$V83&amp;""""&amp;
    " """&amp;$C83&amp;""""&amp;
    IF($D83="-"," """""," """&amp;$D83&amp;"""")&amp;
    IF($E83="-"," """""," """&amp;$E83&amp;"""")
  ),
  ""
)</f>
        <v/>
      </c>
      <c r="V83" s="14" t="str">
        <f>IF(
  AND($A83&lt;&gt;"",$J83&lt;&gt;"-",$J83&lt;&gt;""),
  shortcut設定!$F$4&amp;"\"&amp;shortcut設定!$F$8&amp;"\"&amp;$J83&amp;"（"&amp;$B83&amp;"）.lnk",
  ""
)</f>
        <v/>
      </c>
      <c r="W83" s="13" t="str">
        <f>IF(
  AND($A83&lt;&gt;"",$K83&lt;&gt;"-",$K83&lt;&gt;""),
  (
    "mkdir """&amp;shortcut設定!$F$4&amp;"\"&amp;shortcut設定!$F$9&amp;""" &amp; "
  )&amp;(
    """"&amp;shortcut設定!$F$7&amp;""""&amp;
    " """&amp;$X83&amp;""""&amp;
    " """&amp;$C83&amp;""""&amp;
    IF($D83="-"," """""," """&amp;$D83&amp;"""")&amp;
    IF($E83="-"," """""," """&amp;$E83&amp;"""")&amp;
    IF($K83="-"," """""," """&amp;$K83&amp;"""")
  ),
  ""
)</f>
        <v/>
      </c>
      <c r="X83" s="14" t="str">
        <f>IF(
  AND($A83&lt;&gt;"",$K83&lt;&gt;"-",$K83&lt;&gt;""),
  shortcut設定!$F$4&amp;"\"&amp;shortcut設定!$F$9&amp;"\"&amp;$A83&amp;"（"&amp;$B83&amp;"）.lnk",
  ""
)</f>
        <v/>
      </c>
      <c r="Y83" s="13" t="str">
        <f>IF(
  AND($A83&lt;&gt;"",$L83&lt;&gt;"-",$L83&lt;&gt;""),
  (
    """"&amp;shortcut設定!$F$7&amp;""""&amp;
    " """&amp;$AB83&amp;""""&amp;
    " """&amp;$C83&amp;""""&amp;
    IF($D83="-"," """""," """&amp;$D83&amp;"""")&amp;
    IF($E83="-"," """""," """&amp;$E83&amp;"""")
  ),
  ""
)</f>
        <v/>
      </c>
      <c r="Z83" s="9" t="str">
        <f ca="1">IFERROR(
  VLOOKUP(
    $H83,
    shortcut設定!$F:$J,
    MATCH(
      "ProgramsIndex",
      shortcut設定!$F$12:$J$12,
      0
    ),
    FALSE
  ),
  ""
)</f>
        <v>113</v>
      </c>
      <c r="AA83" s="20" t="str">
        <f t="shared" si="7"/>
        <v/>
      </c>
      <c r="AB83" s="13" t="str">
        <f>IF(
  AND($A83&lt;&gt;"",$L83="○"),
  shortcut設定!$F$5&amp;"\"&amp;Z83&amp;"_"&amp;A83&amp;"（"&amp;B83&amp;"）"&amp;AA83&amp;".lnk",
  ""
)</f>
        <v/>
      </c>
      <c r="AC83" s="13" t="str">
        <f>IF(
  AND($A83&lt;&gt;"",$N83="○"),
  (
    """"&amp;shortcut設定!$F$7&amp;""""&amp;
    " """&amp;$AD83&amp;""""&amp;
    " """&amp;$C83&amp;""""&amp;
    IF($D83="-"," """""," """&amp;$D83&amp;"""")&amp;
    IF($E83="-"," """""," """&amp;$E83&amp;"""")
  ),
  ""
)</f>
        <v/>
      </c>
      <c r="AD83" s="9" t="str">
        <f>IF(
  AND($A83&lt;&gt;"",$N83="○"),
  shortcut設定!$F$6&amp;"\"&amp;A83&amp;"（"&amp;B83&amp;"）.lnk",
  ""
)</f>
        <v/>
      </c>
      <c r="AE83" s="13" t="str">
        <f>IF(
  AND($A83&lt;&gt;"",$O83&lt;&gt;"-",$O83&lt;&gt;""),
  (
    """"&amp;shortcut設定!$F$7&amp;""""&amp;
    " """&amp;$O83&amp;".lnk"""&amp;
    " """&amp;$C83&amp;""""&amp;
    IF($D83="-"," """""," """&amp;$D83&amp;"""")&amp;
    IF($E83="-"," """""," """&amp;$E83&amp;"""")
  ),
  ""
)</f>
        <v/>
      </c>
      <c r="AF83" s="95" t="s">
        <v>183</v>
      </c>
    </row>
    <row r="84" spans="1:32">
      <c r="A84" s="9" t="s">
        <v>652</v>
      </c>
      <c r="B84" s="9" t="s">
        <v>803</v>
      </c>
      <c r="C84" s="9" t="s">
        <v>276</v>
      </c>
      <c r="D84" s="15" t="s">
        <v>40</v>
      </c>
      <c r="E84" s="26" t="s">
        <v>40</v>
      </c>
      <c r="F84" s="15" t="s">
        <v>175</v>
      </c>
      <c r="G84" s="15" t="s">
        <v>156</v>
      </c>
      <c r="H84" s="9" t="s">
        <v>70</v>
      </c>
      <c r="I84" s="15" t="s">
        <v>878</v>
      </c>
      <c r="J84" s="15" t="s">
        <v>66</v>
      </c>
      <c r="K84" s="15" t="s">
        <v>66</v>
      </c>
      <c r="L84" s="97" t="s">
        <v>66</v>
      </c>
      <c r="M84" s="98" t="s">
        <v>579</v>
      </c>
      <c r="N84" s="15" t="s">
        <v>66</v>
      </c>
      <c r="O84" s="26" t="s">
        <v>981</v>
      </c>
      <c r="P84" s="9" t="str">
        <f t="shared" si="6"/>
        <v/>
      </c>
      <c r="Q84" s="9" t="str">
        <f t="shared" si="5"/>
        <v/>
      </c>
      <c r="R84" s="13" t="str">
        <f ca="1">IF(
  AND($A84&lt;&gt;"",$I84="○"),
  (
    "mkdir """&amp;T84&amp;""" &amp; "
  )&amp;(
    """"&amp;shortcut設定!$F$7&amp;""""&amp;
    " """&amp;T84&amp;"\"&amp;$A84&amp;"（"&amp;$B84&amp;"）.lnk"""&amp;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S84" s="9" t="str">
        <f ca="1">IFERROR(
  VLOOKUP(
    $H84,
    shortcut設定!$F:$J,
    MATCH(
      "ProgramsIndex",
      shortcut設定!$F$12:$J$12,
      0
    ),
    FALSE
  ),
  ""
)</f>
        <v>172</v>
      </c>
      <c r="T84" s="13" t="str">
        <f ca="1">IF(
  AND($A84&lt;&gt;"",$I84="○"),
  shortcut設定!$F$4&amp;"\"&amp;S84&amp;"_"&amp;H84,
  ""
)</f>
        <v>%USERPROFILE%\AppData\Roaming\Microsoft\Windows\Start Menu\Programs\172_Utility_Other</v>
      </c>
      <c r="U84" s="13" t="str">
        <f>IF(
  AND($A84&lt;&gt;"",$J84&lt;&gt;"-",$J84&lt;&gt;""),
  (
    "mkdir """&amp;shortcut設定!$F$4&amp;"\"&amp;shortcut設定!$F$8&amp;""" &amp; "
  )&amp;(
    """"&amp;shortcut設定!$F$7&amp;""""&amp;
    " """&amp;$V84&amp;""""&amp;
    " """&amp;$C84&amp;""""&amp;
    IF($D84="-"," """""," """&amp;$D84&amp;"""")&amp;
    IF($E84="-"," """""," """&amp;$E84&amp;"""")
  ),
  ""
)</f>
        <v/>
      </c>
      <c r="V84" s="14" t="str">
        <f>IF(
  AND($A84&lt;&gt;"",$J84&lt;&gt;"-",$J84&lt;&gt;""),
  shortcut設定!$F$4&amp;"\"&amp;shortcut設定!$F$8&amp;"\"&amp;$J84&amp;"（"&amp;$B84&amp;"）.lnk",
  ""
)</f>
        <v/>
      </c>
      <c r="W84" s="13" t="str">
        <f>IF(
  AND($A84&lt;&gt;"",$K84&lt;&gt;"-",$K84&lt;&gt;""),
  (
    "mkdir """&amp;shortcut設定!$F$4&amp;"\"&amp;shortcut設定!$F$9&amp;""" &amp; "
  )&amp;(
    """"&amp;shortcut設定!$F$7&amp;""""&amp;
    " """&amp;$X84&amp;""""&amp;
    " """&amp;$C84&amp;""""&amp;
    IF($D84="-"," """""," """&amp;$D84&amp;"""")&amp;
    IF($E84="-"," """""," """&amp;$E84&amp;"""")&amp;
    IF($K84="-"," """""," """&amp;$K84&amp;"""")
  ),
  ""
)</f>
        <v/>
      </c>
      <c r="X84" s="14" t="str">
        <f>IF(
  AND($A84&lt;&gt;"",$K84&lt;&gt;"-",$K84&lt;&gt;""),
  shortcut設定!$F$4&amp;"\"&amp;shortcut設定!$F$9&amp;"\"&amp;$A84&amp;"（"&amp;$B84&amp;"）.lnk",
  ""
)</f>
        <v/>
      </c>
      <c r="Y84" s="13" t="str">
        <f>IF(
  AND($A84&lt;&gt;"",$L84&lt;&gt;"-",$L84&lt;&gt;""),
  (
    """"&amp;shortcut設定!$F$7&amp;""""&amp;
    " """&amp;$AB84&amp;""""&amp;
    " """&amp;$C84&amp;""""&amp;
    IF($D84="-"," """""," """&amp;$D84&amp;"""")&amp;
    IF($E84="-"," """""," """&amp;$E84&amp;"""")
  ),
  ""
)</f>
        <v/>
      </c>
      <c r="Z84" s="9" t="str">
        <f ca="1">IFERROR(
  VLOOKUP(
    $H84,
    shortcut設定!$F:$J,
    MATCH(
      "ProgramsIndex",
      shortcut設定!$F$12:$J$12,
      0
    ),
    FALSE
  ),
  ""
)</f>
        <v>172</v>
      </c>
      <c r="AA84" s="20" t="str">
        <f t="shared" si="7"/>
        <v/>
      </c>
      <c r="AB84" s="13" t="str">
        <f>IF(
  AND($A84&lt;&gt;"",$L84="○"),
  shortcut設定!$F$5&amp;"\"&amp;Z84&amp;"_"&amp;A84&amp;"（"&amp;B84&amp;"）"&amp;AA84&amp;".lnk",
  ""
)</f>
        <v/>
      </c>
      <c r="AC84" s="13" t="str">
        <f>IF(
  AND($A84&lt;&gt;"",$N84="○"),
  (
    """"&amp;shortcut設定!$F$7&amp;""""&amp;
    " """&amp;$AD84&amp;""""&amp;
    " """&amp;$C84&amp;""""&amp;
    IF($D84="-"," """""," """&amp;$D84&amp;"""")&amp;
    IF($E84="-"," """""," """&amp;$E84&amp;"""")
  ),
  ""
)</f>
        <v/>
      </c>
      <c r="AD84" s="9" t="str">
        <f>IF(
  AND($A84&lt;&gt;"",$N84="○"),
  shortcut設定!$F$6&amp;"\"&amp;A84&amp;"（"&amp;B84&amp;"）.lnk",
  ""
)</f>
        <v/>
      </c>
      <c r="AE84" s="13" t="str">
        <f>IF(
  AND($A84&lt;&gt;"",$O84&lt;&gt;"-",$O84&lt;&gt;""),
  (
    """"&amp;shortcut設定!$F$7&amp;""""&amp;
    " """&amp;$O84&amp;".lnk"""&amp;
    " """&amp;$C84&amp;""""&amp;
    IF($D84="-"," """""," """&amp;$D84&amp;"""")&amp;
    IF($E84="-"," """""," """&amp;$E84&amp;"""")
  ),
  ""
)</f>
        <v/>
      </c>
      <c r="AF84" s="95" t="s">
        <v>183</v>
      </c>
    </row>
    <row r="85" spans="1:32">
      <c r="A85" s="9" t="s">
        <v>653</v>
      </c>
      <c r="B85" s="9" t="s">
        <v>766</v>
      </c>
      <c r="C85" s="9" t="s">
        <v>277</v>
      </c>
      <c r="D85" s="15" t="s">
        <v>40</v>
      </c>
      <c r="E85" s="26" t="str">
        <f>[1]!getdirpath(C85)</f>
        <v>C:\prg_exe\Rapture</v>
      </c>
      <c r="F85" s="15" t="s">
        <v>156</v>
      </c>
      <c r="G85" s="15" t="s">
        <v>156</v>
      </c>
      <c r="H85" s="9" t="s">
        <v>70</v>
      </c>
      <c r="I85" s="15" t="s">
        <v>878</v>
      </c>
      <c r="J85" s="15" t="s">
        <v>66</v>
      </c>
      <c r="K85" s="15" t="s">
        <v>66</v>
      </c>
      <c r="L85" s="97" t="s">
        <v>66</v>
      </c>
      <c r="M85" s="98" t="s">
        <v>579</v>
      </c>
      <c r="N85" s="15" t="s">
        <v>66</v>
      </c>
      <c r="O85" s="26" t="s">
        <v>981</v>
      </c>
      <c r="P85" s="9" t="str">
        <f t="shared" si="6"/>
        <v/>
      </c>
      <c r="Q85" s="9" t="str">
        <f t="shared" si="5"/>
        <v/>
      </c>
      <c r="R85" s="13" t="str">
        <f ca="1">IF(
  AND($A85&lt;&gt;"",$I85="○"),
  (
    "mkdir """&amp;T85&amp;""" &amp; "
  )&amp;(
    """"&amp;shortcut設定!$F$7&amp;""""&amp;
    " """&amp;T85&amp;"\"&amp;$A85&amp;"（"&amp;$B85&amp;"）.lnk"""&amp;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S85" s="9" t="str">
        <f ca="1">IFERROR(
  VLOOKUP(
    $H85,
    shortcut設定!$F:$J,
    MATCH(
      "ProgramsIndex",
      shortcut設定!$F$12:$J$12,
      0
    ),
    FALSE
  ),
  ""
)</f>
        <v>172</v>
      </c>
      <c r="T85" s="13" t="str">
        <f ca="1">IF(
  AND($A85&lt;&gt;"",$I85="○"),
  shortcut設定!$F$4&amp;"\"&amp;S85&amp;"_"&amp;H85,
  ""
)</f>
        <v>%USERPROFILE%\AppData\Roaming\Microsoft\Windows\Start Menu\Programs\172_Utility_Other</v>
      </c>
      <c r="U85" s="13" t="str">
        <f>IF(
  AND($A85&lt;&gt;"",$J85&lt;&gt;"-",$J85&lt;&gt;""),
  (
    "mkdir """&amp;shortcut設定!$F$4&amp;"\"&amp;shortcut設定!$F$8&amp;""" &amp; "
  )&amp;(
    """"&amp;shortcut設定!$F$7&amp;""""&amp;
    " """&amp;$V85&amp;""""&amp;
    " """&amp;$C85&amp;""""&amp;
    IF($D85="-"," """""," """&amp;$D85&amp;"""")&amp;
    IF($E85="-"," """""," """&amp;$E85&amp;"""")
  ),
  ""
)</f>
        <v/>
      </c>
      <c r="V85" s="14" t="str">
        <f>IF(
  AND($A85&lt;&gt;"",$J85&lt;&gt;"-",$J85&lt;&gt;""),
  shortcut設定!$F$4&amp;"\"&amp;shortcut設定!$F$8&amp;"\"&amp;$J85&amp;"（"&amp;$B85&amp;"）.lnk",
  ""
)</f>
        <v/>
      </c>
      <c r="W85" s="13" t="str">
        <f>IF(
  AND($A85&lt;&gt;"",$K85&lt;&gt;"-",$K85&lt;&gt;""),
  (
    "mkdir """&amp;shortcut設定!$F$4&amp;"\"&amp;shortcut設定!$F$9&amp;""" &amp; "
  )&amp;(
    """"&amp;shortcut設定!$F$7&amp;""""&amp;
    " """&amp;$X85&amp;""""&amp;
    " """&amp;$C85&amp;""""&amp;
    IF($D85="-"," """""," """&amp;$D85&amp;"""")&amp;
    IF($E85="-"," """""," """&amp;$E85&amp;"""")&amp;
    IF($K85="-"," """""," """&amp;$K85&amp;"""")
  ),
  ""
)</f>
        <v/>
      </c>
      <c r="X85" s="14" t="str">
        <f>IF(
  AND($A85&lt;&gt;"",$K85&lt;&gt;"-",$K85&lt;&gt;""),
  shortcut設定!$F$4&amp;"\"&amp;shortcut設定!$F$9&amp;"\"&amp;$A85&amp;"（"&amp;$B85&amp;"）.lnk",
  ""
)</f>
        <v/>
      </c>
      <c r="Y85" s="13" t="str">
        <f>IF(
  AND($A85&lt;&gt;"",$L85&lt;&gt;"-",$L85&lt;&gt;""),
  (
    """"&amp;shortcut設定!$F$7&amp;""""&amp;
    " """&amp;$AB85&amp;""""&amp;
    " """&amp;$C85&amp;""""&amp;
    IF($D85="-"," """""," """&amp;$D85&amp;"""")&amp;
    IF($E85="-"," """""," """&amp;$E85&amp;"""")
  ),
  ""
)</f>
        <v/>
      </c>
      <c r="Z85" s="9" t="str">
        <f ca="1">IFERROR(
  VLOOKUP(
    $H85,
    shortcut設定!$F:$J,
    MATCH(
      "ProgramsIndex",
      shortcut設定!$F$12:$J$12,
      0
    ),
    FALSE
  ),
  ""
)</f>
        <v>172</v>
      </c>
      <c r="AA85" s="20" t="str">
        <f t="shared" si="7"/>
        <v/>
      </c>
      <c r="AB85" s="13" t="str">
        <f>IF(
  AND($A85&lt;&gt;"",$L85="○"),
  shortcut設定!$F$5&amp;"\"&amp;Z85&amp;"_"&amp;A85&amp;"（"&amp;B85&amp;"）"&amp;AA85&amp;".lnk",
  ""
)</f>
        <v/>
      </c>
      <c r="AC85" s="13" t="str">
        <f>IF(
  AND($A85&lt;&gt;"",$N85="○"),
  (
    """"&amp;shortcut設定!$F$7&amp;""""&amp;
    " """&amp;$AD85&amp;""""&amp;
    " """&amp;$C85&amp;""""&amp;
    IF($D85="-"," """""," """&amp;$D85&amp;"""")&amp;
    IF($E85="-"," """""," """&amp;$E85&amp;"""")
  ),
  ""
)</f>
        <v/>
      </c>
      <c r="AD85" s="9" t="str">
        <f>IF(
  AND($A85&lt;&gt;"",$N85="○"),
  shortcut設定!$F$6&amp;"\"&amp;A85&amp;"（"&amp;B85&amp;"）.lnk",
  ""
)</f>
        <v/>
      </c>
      <c r="AE85" s="13" t="str">
        <f>IF(
  AND($A85&lt;&gt;"",$O85&lt;&gt;"-",$O85&lt;&gt;""),
  (
    """"&amp;shortcut設定!$F$7&amp;""""&amp;
    " """&amp;$O85&amp;".lnk"""&amp;
    " """&amp;$C85&amp;""""&amp;
    IF($D85="-"," """""," """&amp;$D85&amp;"""")&amp;
    IF($E85="-"," """""," """&amp;$E85&amp;"""")
  ),
  ""
)</f>
        <v/>
      </c>
      <c r="AF85" s="95" t="s">
        <v>183</v>
      </c>
    </row>
    <row r="86" spans="1:32">
      <c r="A86" s="9" t="s">
        <v>654</v>
      </c>
      <c r="B86" s="9" t="s">
        <v>788</v>
      </c>
      <c r="C86" s="9" t="s">
        <v>278</v>
      </c>
      <c r="D86" s="15" t="s">
        <v>40</v>
      </c>
      <c r="E86" s="26" t="s">
        <v>40</v>
      </c>
      <c r="F86" s="15" t="s">
        <v>175</v>
      </c>
      <c r="G86" s="15" t="s">
        <v>156</v>
      </c>
      <c r="H86" s="9" t="s">
        <v>65</v>
      </c>
      <c r="I86" s="15" t="s">
        <v>878</v>
      </c>
      <c r="J86" s="15" t="s">
        <v>66</v>
      </c>
      <c r="K86" s="15" t="s">
        <v>66</v>
      </c>
      <c r="L86" s="97" t="s">
        <v>66</v>
      </c>
      <c r="M86" s="98" t="s">
        <v>579</v>
      </c>
      <c r="N86" s="15" t="s">
        <v>66</v>
      </c>
      <c r="O86" s="26" t="s">
        <v>981</v>
      </c>
      <c r="P86" s="9" t="str">
        <f t="shared" si="6"/>
        <v/>
      </c>
      <c r="Q86" s="9" t="str">
        <f t="shared" si="5"/>
        <v/>
      </c>
      <c r="R86" s="13" t="str">
        <f ca="1">IF(
  AND($A86&lt;&gt;"",$I86="○"),
  (
    "mkdir """&amp;T86&amp;""" &amp; "
  )&amp;(
    """"&amp;shortcut設定!$F$7&amp;""""&amp;
    " """&amp;T86&amp;"\"&amp;$A86&amp;"（"&amp;$B86&amp;"）.lnk"""&amp;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S86" s="9" t="str">
        <f ca="1">IFERROR(
  VLOOKUP(
    $H86,
    shortcut設定!$F:$J,
    MATCH(
      "ProgramsIndex",
      shortcut設定!$F$12:$J$12,
      0
    ),
    FALSE
  ),
  ""
)</f>
        <v>113</v>
      </c>
      <c r="T86" s="13" t="str">
        <f ca="1">IF(
  AND($A86&lt;&gt;"",$I86="○"),
  shortcut設定!$F$4&amp;"\"&amp;S86&amp;"_"&amp;H86,
  ""
)</f>
        <v>%USERPROFILE%\AppData\Roaming\Microsoft\Windows\Start Menu\Programs\113_Common_Edit</v>
      </c>
      <c r="U86" s="13" t="str">
        <f>IF(
  AND($A86&lt;&gt;"",$J86&lt;&gt;"-",$J86&lt;&gt;""),
  (
    "mkdir """&amp;shortcut設定!$F$4&amp;"\"&amp;shortcut設定!$F$8&amp;""" &amp; "
  )&amp;(
    """"&amp;shortcut設定!$F$7&amp;""""&amp;
    " """&amp;$V86&amp;""""&amp;
    " """&amp;$C86&amp;""""&amp;
    IF($D86="-"," """""," """&amp;$D86&amp;"""")&amp;
    IF($E86="-"," """""," """&amp;$E86&amp;"""")
  ),
  ""
)</f>
        <v/>
      </c>
      <c r="V86" s="14" t="str">
        <f>IF(
  AND($A86&lt;&gt;"",$J86&lt;&gt;"-",$J86&lt;&gt;""),
  shortcut設定!$F$4&amp;"\"&amp;shortcut設定!$F$8&amp;"\"&amp;$J86&amp;"（"&amp;$B86&amp;"）.lnk",
  ""
)</f>
        <v/>
      </c>
      <c r="W86" s="13" t="str">
        <f>IF(
  AND($A86&lt;&gt;"",$K86&lt;&gt;"-",$K86&lt;&gt;""),
  (
    "mkdir """&amp;shortcut設定!$F$4&amp;"\"&amp;shortcut設定!$F$9&amp;""" &amp; "
  )&amp;(
    """"&amp;shortcut設定!$F$7&amp;""""&amp;
    " """&amp;$X86&amp;""""&amp;
    " """&amp;$C86&amp;""""&amp;
    IF($D86="-"," """""," """&amp;$D86&amp;"""")&amp;
    IF($E86="-"," """""," """&amp;$E86&amp;"""")&amp;
    IF($K86="-"," """""," """&amp;$K86&amp;"""")
  ),
  ""
)</f>
        <v/>
      </c>
      <c r="X86" s="14" t="str">
        <f>IF(
  AND($A86&lt;&gt;"",$K86&lt;&gt;"-",$K86&lt;&gt;""),
  shortcut設定!$F$4&amp;"\"&amp;shortcut設定!$F$9&amp;"\"&amp;$A86&amp;"（"&amp;$B86&amp;"）.lnk",
  ""
)</f>
        <v/>
      </c>
      <c r="Y86" s="13" t="str">
        <f>IF(
  AND($A86&lt;&gt;"",$L86&lt;&gt;"-",$L86&lt;&gt;""),
  (
    """"&amp;shortcut設定!$F$7&amp;""""&amp;
    " """&amp;$AB86&amp;""""&amp;
    " """&amp;$C86&amp;""""&amp;
    IF($D86="-"," """""," """&amp;$D86&amp;"""")&amp;
    IF($E86="-"," """""," """&amp;$E86&amp;"""")
  ),
  ""
)</f>
        <v/>
      </c>
      <c r="Z86" s="9" t="str">
        <f ca="1">IFERROR(
  VLOOKUP(
    $H86,
    shortcut設定!$F:$J,
    MATCH(
      "ProgramsIndex",
      shortcut設定!$F$12:$J$12,
      0
    ),
    FALSE
  ),
  ""
)</f>
        <v>113</v>
      </c>
      <c r="AA86" s="20" t="str">
        <f t="shared" si="7"/>
        <v/>
      </c>
      <c r="AB86" s="13" t="str">
        <f>IF(
  AND($A86&lt;&gt;"",$L86="○"),
  shortcut設定!$F$5&amp;"\"&amp;Z86&amp;"_"&amp;A86&amp;"（"&amp;B86&amp;"）"&amp;AA86&amp;".lnk",
  ""
)</f>
        <v/>
      </c>
      <c r="AC86" s="13" t="str">
        <f>IF(
  AND($A86&lt;&gt;"",$N86="○"),
  (
    """"&amp;shortcut設定!$F$7&amp;""""&amp;
    " """&amp;$AD86&amp;""""&amp;
    " """&amp;$C86&amp;""""&amp;
    IF($D86="-"," """""," """&amp;$D86&amp;"""")&amp;
    IF($E86="-"," """""," """&amp;$E86&amp;"""")
  ),
  ""
)</f>
        <v/>
      </c>
      <c r="AD86" s="9" t="str">
        <f>IF(
  AND($A86&lt;&gt;"",$N86="○"),
  shortcut設定!$F$6&amp;"\"&amp;A86&amp;"（"&amp;B86&amp;"）.lnk",
  ""
)</f>
        <v/>
      </c>
      <c r="AE86" s="13" t="str">
        <f>IF(
  AND($A86&lt;&gt;"",$O86&lt;&gt;"-",$O86&lt;&gt;""),
  (
    """"&amp;shortcut設定!$F$7&amp;""""&amp;
    " """&amp;$O86&amp;".lnk"""&amp;
    " """&amp;$C86&amp;""""&amp;
    IF($D86="-"," """""," """&amp;$D86&amp;"""")&amp;
    IF($E86="-"," """""," """&amp;$E86&amp;"""")
  ),
  ""
)</f>
        <v/>
      </c>
      <c r="AF86" s="95" t="s">
        <v>183</v>
      </c>
    </row>
    <row r="87" spans="1:32">
      <c r="A87" s="9" t="s">
        <v>655</v>
      </c>
      <c r="B87" s="9" t="s">
        <v>804</v>
      </c>
      <c r="C87" s="9" t="s">
        <v>279</v>
      </c>
      <c r="D87" s="15" t="s">
        <v>40</v>
      </c>
      <c r="E87" s="26" t="s">
        <v>40</v>
      </c>
      <c r="F87" s="15" t="s">
        <v>175</v>
      </c>
      <c r="G87" s="15" t="s">
        <v>156</v>
      </c>
      <c r="H87" s="9" t="s">
        <v>74</v>
      </c>
      <c r="I87" s="15" t="s">
        <v>878</v>
      </c>
      <c r="J87" s="15" t="s">
        <v>66</v>
      </c>
      <c r="K87" s="15" t="s">
        <v>66</v>
      </c>
      <c r="L87" s="97" t="s">
        <v>66</v>
      </c>
      <c r="M87" s="98" t="s">
        <v>579</v>
      </c>
      <c r="N87" s="15" t="s">
        <v>66</v>
      </c>
      <c r="O87" s="26" t="s">
        <v>981</v>
      </c>
      <c r="P87" s="9" t="str">
        <f t="shared" si="6"/>
        <v/>
      </c>
      <c r="Q87" s="9" t="str">
        <f t="shared" si="5"/>
        <v/>
      </c>
      <c r="R87" s="13" t="str">
        <f ca="1">IF(
  AND($A87&lt;&gt;"",$I87="○"),
  (
    "mkdir """&amp;T87&amp;""" &amp; "
  )&amp;(
    """"&amp;shortcut設定!$F$7&amp;""""&amp;
    " """&amp;T87&amp;"\"&amp;$A87&amp;"（"&amp;$B87&amp;"）.lnk"""&amp;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S87" s="9" t="str">
        <f ca="1">IFERROR(
  VLOOKUP(
    $H87,
    shortcut設定!$F:$J,
    MATCH(
      "ProgramsIndex",
      shortcut設定!$F$12:$J$12,
      0
    ),
    FALSE
  ),
  ""
)</f>
        <v>171</v>
      </c>
      <c r="T87" s="13" t="str">
        <f ca="1">IF(
  AND($A87&lt;&gt;"",$I87="○"),
  shortcut設定!$F$4&amp;"\"&amp;S87&amp;"_"&amp;H87,
  ""
)</f>
        <v>%USERPROFILE%\AppData\Roaming\Microsoft\Windows\Start Menu\Programs\171_Utility_System</v>
      </c>
      <c r="U87" s="13" t="str">
        <f>IF(
  AND($A87&lt;&gt;"",$J87&lt;&gt;"-",$J87&lt;&gt;""),
  (
    "mkdir """&amp;shortcut設定!$F$4&amp;"\"&amp;shortcut設定!$F$8&amp;""" &amp; "
  )&amp;(
    """"&amp;shortcut設定!$F$7&amp;""""&amp;
    " """&amp;$V87&amp;""""&amp;
    " """&amp;$C87&amp;""""&amp;
    IF($D87="-"," """""," """&amp;$D87&amp;"""")&amp;
    IF($E87="-"," """""," """&amp;$E87&amp;"""")
  ),
  ""
)</f>
        <v/>
      </c>
      <c r="V87" s="14" t="str">
        <f>IF(
  AND($A87&lt;&gt;"",$J87&lt;&gt;"-",$J87&lt;&gt;""),
  shortcut設定!$F$4&amp;"\"&amp;shortcut設定!$F$8&amp;"\"&amp;$J87&amp;"（"&amp;$B87&amp;"）.lnk",
  ""
)</f>
        <v/>
      </c>
      <c r="W87" s="13" t="str">
        <f>IF(
  AND($A87&lt;&gt;"",$K87&lt;&gt;"-",$K87&lt;&gt;""),
  (
    "mkdir """&amp;shortcut設定!$F$4&amp;"\"&amp;shortcut設定!$F$9&amp;""" &amp; "
  )&amp;(
    """"&amp;shortcut設定!$F$7&amp;""""&amp;
    " """&amp;$X87&amp;""""&amp;
    " """&amp;$C87&amp;""""&amp;
    IF($D87="-"," """""," """&amp;$D87&amp;"""")&amp;
    IF($E87="-"," """""," """&amp;$E87&amp;"""")&amp;
    IF($K87="-"," """""," """&amp;$K87&amp;"""")
  ),
  ""
)</f>
        <v/>
      </c>
      <c r="X87" s="14" t="str">
        <f>IF(
  AND($A87&lt;&gt;"",$K87&lt;&gt;"-",$K87&lt;&gt;""),
  shortcut設定!$F$4&amp;"\"&amp;shortcut設定!$F$9&amp;"\"&amp;$A87&amp;"（"&amp;$B87&amp;"）.lnk",
  ""
)</f>
        <v/>
      </c>
      <c r="Y87" s="13" t="str">
        <f>IF(
  AND($A87&lt;&gt;"",$L87&lt;&gt;"-",$L87&lt;&gt;""),
  (
    """"&amp;shortcut設定!$F$7&amp;""""&amp;
    " """&amp;$AB87&amp;""""&amp;
    " """&amp;$C87&amp;""""&amp;
    IF($D87="-"," """""," """&amp;$D87&amp;"""")&amp;
    IF($E87="-"," """""," """&amp;$E87&amp;"""")
  ),
  ""
)</f>
        <v/>
      </c>
      <c r="Z87" s="9" t="str">
        <f ca="1">IFERROR(
  VLOOKUP(
    $H87,
    shortcut設定!$F:$J,
    MATCH(
      "ProgramsIndex",
      shortcut設定!$F$12:$J$12,
      0
    ),
    FALSE
  ),
  ""
)</f>
        <v>171</v>
      </c>
      <c r="AA87" s="20" t="str">
        <f t="shared" si="7"/>
        <v/>
      </c>
      <c r="AB87" s="13" t="str">
        <f>IF(
  AND($A87&lt;&gt;"",$L87="○"),
  shortcut設定!$F$5&amp;"\"&amp;Z87&amp;"_"&amp;A87&amp;"（"&amp;B87&amp;"）"&amp;AA87&amp;".lnk",
  ""
)</f>
        <v/>
      </c>
      <c r="AC87" s="13" t="str">
        <f>IF(
  AND($A87&lt;&gt;"",$N87="○"),
  (
    """"&amp;shortcut設定!$F$7&amp;""""&amp;
    " """&amp;$AD87&amp;""""&amp;
    " """&amp;$C87&amp;""""&amp;
    IF($D87="-"," """""," """&amp;$D87&amp;"""")&amp;
    IF($E87="-"," """""," """&amp;$E87&amp;"""")
  ),
  ""
)</f>
        <v/>
      </c>
      <c r="AD87" s="9" t="str">
        <f>IF(
  AND($A87&lt;&gt;"",$N87="○"),
  shortcut設定!$F$6&amp;"\"&amp;A87&amp;"（"&amp;B87&amp;"）.lnk",
  ""
)</f>
        <v/>
      </c>
      <c r="AE87" s="13" t="str">
        <f>IF(
  AND($A87&lt;&gt;"",$O87&lt;&gt;"-",$O87&lt;&gt;""),
  (
    """"&amp;shortcut設定!$F$7&amp;""""&amp;
    " """&amp;$O87&amp;".lnk"""&amp;
    " """&amp;$C87&amp;""""&amp;
    IF($D87="-"," """""," """&amp;$D87&amp;"""")&amp;
    IF($E87="-"," """""," """&amp;$E87&amp;"""")
  ),
  ""
)</f>
        <v/>
      </c>
      <c r="AF87" s="95" t="s">
        <v>183</v>
      </c>
    </row>
    <row r="88" spans="1:32">
      <c r="A88" s="9" t="s">
        <v>656</v>
      </c>
      <c r="B88" s="9" t="s">
        <v>805</v>
      </c>
      <c r="C88" s="9" t="s">
        <v>280</v>
      </c>
      <c r="D88" s="15" t="s">
        <v>40</v>
      </c>
      <c r="E88" s="26" t="s">
        <v>40</v>
      </c>
      <c r="F88" s="15" t="s">
        <v>175</v>
      </c>
      <c r="G88" s="15" t="s">
        <v>156</v>
      </c>
      <c r="H88" s="9" t="s">
        <v>87</v>
      </c>
      <c r="I88" s="15" t="s">
        <v>878</v>
      </c>
      <c r="J88" s="15" t="s">
        <v>66</v>
      </c>
      <c r="K88" s="15" t="s">
        <v>66</v>
      </c>
      <c r="L88" s="97" t="s">
        <v>66</v>
      </c>
      <c r="M88" s="98" t="s">
        <v>579</v>
      </c>
      <c r="N88" s="15" t="s">
        <v>66</v>
      </c>
      <c r="O88" s="26" t="s">
        <v>981</v>
      </c>
      <c r="P88" s="9" t="str">
        <f t="shared" si="6"/>
        <v/>
      </c>
      <c r="Q88" s="9" t="str">
        <f t="shared" si="5"/>
        <v/>
      </c>
      <c r="R88" s="13" t="str">
        <f ca="1">IF(
  AND($A88&lt;&gt;"",$I88="○"),
  (
    "mkdir """&amp;T88&amp;""" &amp; "
  )&amp;(
    """"&amp;shortcut設定!$F$7&amp;""""&amp;
    " """&amp;T88&amp;"\"&amp;$A88&amp;"（"&amp;$B88&amp;"）.lnk"""&amp;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S88" s="9" t="str">
        <f ca="1">IFERROR(
  VLOOKUP(
    $H88,
    shortcut設定!$F:$J,
    MATCH(
      "ProgramsIndex",
      shortcut設定!$F$12:$J$12,
      0
    ),
    FALSE
  ),
  ""
)</f>
        <v>162</v>
      </c>
      <c r="T88" s="13" t="str">
        <f ca="1">IF(
  AND($A88&lt;&gt;"",$I88="○"),
  shortcut設定!$F$4&amp;"\"&amp;S88&amp;"_"&amp;H88,
  ""
)</f>
        <v>%USERPROFILE%\AppData\Roaming\Microsoft\Windows\Start Menu\Programs\162_Network_Local</v>
      </c>
      <c r="U88" s="13" t="str">
        <f>IF(
  AND($A88&lt;&gt;"",$J88&lt;&gt;"-",$J88&lt;&gt;""),
  (
    "mkdir """&amp;shortcut設定!$F$4&amp;"\"&amp;shortcut設定!$F$8&amp;""" &amp; "
  )&amp;(
    """"&amp;shortcut設定!$F$7&amp;""""&amp;
    " """&amp;$V88&amp;""""&amp;
    " """&amp;$C88&amp;""""&amp;
    IF($D88="-"," """""," """&amp;$D88&amp;"""")&amp;
    IF($E88="-"," """""," """&amp;$E88&amp;"""")
  ),
  ""
)</f>
        <v/>
      </c>
      <c r="V88" s="14" t="str">
        <f>IF(
  AND($A88&lt;&gt;"",$J88&lt;&gt;"-",$J88&lt;&gt;""),
  shortcut設定!$F$4&amp;"\"&amp;shortcut設定!$F$8&amp;"\"&amp;$J88&amp;"（"&amp;$B88&amp;"）.lnk",
  ""
)</f>
        <v/>
      </c>
      <c r="W88" s="13" t="str">
        <f>IF(
  AND($A88&lt;&gt;"",$K88&lt;&gt;"-",$K88&lt;&gt;""),
  (
    "mkdir """&amp;shortcut設定!$F$4&amp;"\"&amp;shortcut設定!$F$9&amp;""" &amp; "
  )&amp;(
    """"&amp;shortcut設定!$F$7&amp;""""&amp;
    " """&amp;$X88&amp;""""&amp;
    " """&amp;$C88&amp;""""&amp;
    IF($D88="-"," """""," """&amp;$D88&amp;"""")&amp;
    IF($E88="-"," """""," """&amp;$E88&amp;"""")&amp;
    IF($K88="-"," """""," """&amp;$K88&amp;"""")
  ),
  ""
)</f>
        <v/>
      </c>
      <c r="X88" s="14" t="str">
        <f>IF(
  AND($A88&lt;&gt;"",$K88&lt;&gt;"-",$K88&lt;&gt;""),
  shortcut設定!$F$4&amp;"\"&amp;shortcut設定!$F$9&amp;"\"&amp;$A88&amp;"（"&amp;$B88&amp;"）.lnk",
  ""
)</f>
        <v/>
      </c>
      <c r="Y88" s="13" t="str">
        <f>IF(
  AND($A88&lt;&gt;"",$L88&lt;&gt;"-",$L88&lt;&gt;""),
  (
    """"&amp;shortcut設定!$F$7&amp;""""&amp;
    " """&amp;$AB88&amp;""""&amp;
    " """&amp;$C88&amp;""""&amp;
    IF($D88="-"," """""," """&amp;$D88&amp;"""")&amp;
    IF($E88="-"," """""," """&amp;$E88&amp;"""")
  ),
  ""
)</f>
        <v/>
      </c>
      <c r="Z88" s="9" t="str">
        <f ca="1">IFERROR(
  VLOOKUP(
    $H88,
    shortcut設定!$F:$J,
    MATCH(
      "ProgramsIndex",
      shortcut設定!$F$12:$J$12,
      0
    ),
    FALSE
  ),
  ""
)</f>
        <v>162</v>
      </c>
      <c r="AA88" s="20" t="str">
        <f t="shared" si="7"/>
        <v/>
      </c>
      <c r="AB88" s="13" t="str">
        <f>IF(
  AND($A88&lt;&gt;"",$L88="○"),
  shortcut設定!$F$5&amp;"\"&amp;Z88&amp;"_"&amp;A88&amp;"（"&amp;B88&amp;"）"&amp;AA88&amp;".lnk",
  ""
)</f>
        <v/>
      </c>
      <c r="AC88" s="13" t="str">
        <f>IF(
  AND($A88&lt;&gt;"",$N88="○"),
  (
    """"&amp;shortcut設定!$F$7&amp;""""&amp;
    " """&amp;$AD88&amp;""""&amp;
    " """&amp;$C88&amp;""""&amp;
    IF($D88="-"," """""," """&amp;$D88&amp;"""")&amp;
    IF($E88="-"," """""," """&amp;$E88&amp;"""")
  ),
  ""
)</f>
        <v/>
      </c>
      <c r="AD88" s="9" t="str">
        <f>IF(
  AND($A88&lt;&gt;"",$N88="○"),
  shortcut設定!$F$6&amp;"\"&amp;A88&amp;"（"&amp;B88&amp;"）.lnk",
  ""
)</f>
        <v/>
      </c>
      <c r="AE88" s="13" t="str">
        <f>IF(
  AND($A88&lt;&gt;"",$O88&lt;&gt;"-",$O88&lt;&gt;""),
  (
    """"&amp;shortcut設定!$F$7&amp;""""&amp;
    " """&amp;$O88&amp;".lnk"""&amp;
    " """&amp;$C88&amp;""""&amp;
    IF($D88="-"," """""," """&amp;$D88&amp;"""")&amp;
    IF($E88="-"," """""," """&amp;$E88&amp;"""")
  ),
  ""
)</f>
        <v/>
      </c>
      <c r="AF88" s="95" t="s">
        <v>183</v>
      </c>
    </row>
    <row r="89" spans="1:32">
      <c r="A89" s="9" t="s">
        <v>657</v>
      </c>
      <c r="B89" s="9" t="s">
        <v>779</v>
      </c>
      <c r="C89" s="9" t="s">
        <v>281</v>
      </c>
      <c r="D89" s="15" t="s">
        <v>40</v>
      </c>
      <c r="E89" s="26" t="s">
        <v>40</v>
      </c>
      <c r="F89" s="15" t="s">
        <v>175</v>
      </c>
      <c r="G89" s="15" t="s">
        <v>156</v>
      </c>
      <c r="H89" s="9" t="s">
        <v>79</v>
      </c>
      <c r="I89" s="15" t="s">
        <v>878</v>
      </c>
      <c r="J89" s="15" t="s">
        <v>66</v>
      </c>
      <c r="K89" s="15" t="s">
        <v>66</v>
      </c>
      <c r="L89" s="97" t="s">
        <v>66</v>
      </c>
      <c r="M89" s="98" t="s">
        <v>579</v>
      </c>
      <c r="N89" s="15" t="s">
        <v>66</v>
      </c>
      <c r="O89" s="26" t="s">
        <v>981</v>
      </c>
      <c r="P89" s="9" t="str">
        <f t="shared" si="6"/>
        <v/>
      </c>
      <c r="Q89" s="9" t="str">
        <f t="shared" si="5"/>
        <v/>
      </c>
      <c r="R89" s="13" t="str">
        <f ca="1">IF(
  AND($A89&lt;&gt;"",$I89="○"),
  (
    "mkdir """&amp;T89&amp;""" &amp; "
  )&amp;(
    """"&amp;shortcut設定!$F$7&amp;""""&amp;
    " """&amp;T89&amp;"\"&amp;$A89&amp;"（"&amp;$B89&amp;"）.lnk"""&amp;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S89" s="9" t="str">
        <f ca="1">IFERROR(
  VLOOKUP(
    $H89,
    shortcut設定!$F:$J,
    MATCH(
      "ProgramsIndex",
      shortcut設定!$F$12:$J$12,
      0
    ),
    FALSE
  ),
  ""
)</f>
        <v>123</v>
      </c>
      <c r="T89" s="13" t="str">
        <f ca="1">IF(
  AND($A89&lt;&gt;"",$I89="○"),
  shortcut設定!$F$4&amp;"\"&amp;S89&amp;"_"&amp;H89,
  ""
)</f>
        <v>%USERPROFILE%\AppData\Roaming\Microsoft\Windows\Start Menu\Programs\123_Doc_Edit</v>
      </c>
      <c r="U89" s="13" t="str">
        <f>IF(
  AND($A89&lt;&gt;"",$J89&lt;&gt;"-",$J89&lt;&gt;""),
  (
    "mkdir """&amp;shortcut設定!$F$4&amp;"\"&amp;shortcut設定!$F$8&amp;""" &amp; "
  )&amp;(
    """"&amp;shortcut設定!$F$7&amp;""""&amp;
    " """&amp;$V89&amp;""""&amp;
    " """&amp;$C89&amp;""""&amp;
    IF($D89="-"," """""," """&amp;$D89&amp;"""")&amp;
    IF($E89="-"," """""," """&amp;$E89&amp;"""")
  ),
  ""
)</f>
        <v/>
      </c>
      <c r="V89" s="14" t="str">
        <f>IF(
  AND($A89&lt;&gt;"",$J89&lt;&gt;"-",$J89&lt;&gt;""),
  shortcut設定!$F$4&amp;"\"&amp;shortcut設定!$F$8&amp;"\"&amp;$J89&amp;"（"&amp;$B89&amp;"）.lnk",
  ""
)</f>
        <v/>
      </c>
      <c r="W89" s="13" t="str">
        <f>IF(
  AND($A89&lt;&gt;"",$K89&lt;&gt;"-",$K89&lt;&gt;""),
  (
    "mkdir """&amp;shortcut設定!$F$4&amp;"\"&amp;shortcut設定!$F$9&amp;""" &amp; "
  )&amp;(
    """"&amp;shortcut設定!$F$7&amp;""""&amp;
    " """&amp;$X89&amp;""""&amp;
    " """&amp;$C89&amp;""""&amp;
    IF($D89="-"," """""," """&amp;$D89&amp;"""")&amp;
    IF($E89="-"," """""," """&amp;$E89&amp;"""")&amp;
    IF($K89="-"," """""," """&amp;$K89&amp;"""")
  ),
  ""
)</f>
        <v/>
      </c>
      <c r="X89" s="14" t="str">
        <f>IF(
  AND($A89&lt;&gt;"",$K89&lt;&gt;"-",$K89&lt;&gt;""),
  shortcut設定!$F$4&amp;"\"&amp;shortcut設定!$F$9&amp;"\"&amp;$A89&amp;"（"&amp;$B89&amp;"）.lnk",
  ""
)</f>
        <v/>
      </c>
      <c r="Y89" s="13" t="str">
        <f>IF(
  AND($A89&lt;&gt;"",$L89&lt;&gt;"-",$L89&lt;&gt;""),
  (
    """"&amp;shortcut設定!$F$7&amp;""""&amp;
    " """&amp;$AB89&amp;""""&amp;
    " """&amp;$C89&amp;""""&amp;
    IF($D89="-"," """""," """&amp;$D89&amp;"""")&amp;
    IF($E89="-"," """""," """&amp;$E89&amp;"""")
  ),
  ""
)</f>
        <v/>
      </c>
      <c r="Z89" s="9" t="str">
        <f ca="1">IFERROR(
  VLOOKUP(
    $H89,
    shortcut設定!$F:$J,
    MATCH(
      "ProgramsIndex",
      shortcut設定!$F$12:$J$12,
      0
    ),
    FALSE
  ),
  ""
)</f>
        <v>123</v>
      </c>
      <c r="AA89" s="20" t="str">
        <f t="shared" si="7"/>
        <v/>
      </c>
      <c r="AB89" s="13" t="str">
        <f>IF(
  AND($A89&lt;&gt;"",$L89="○"),
  shortcut設定!$F$5&amp;"\"&amp;Z89&amp;"_"&amp;A89&amp;"（"&amp;B89&amp;"）"&amp;AA89&amp;".lnk",
  ""
)</f>
        <v/>
      </c>
      <c r="AC89" s="13" t="str">
        <f>IF(
  AND($A89&lt;&gt;"",$N89="○"),
  (
    """"&amp;shortcut設定!$F$7&amp;""""&amp;
    " """&amp;$AD89&amp;""""&amp;
    " """&amp;$C89&amp;""""&amp;
    IF($D89="-"," """""," """&amp;$D89&amp;"""")&amp;
    IF($E89="-"," """""," """&amp;$E89&amp;"""")
  ),
  ""
)</f>
        <v/>
      </c>
      <c r="AD89" s="9" t="str">
        <f>IF(
  AND($A89&lt;&gt;"",$N89="○"),
  shortcut設定!$F$6&amp;"\"&amp;A89&amp;"（"&amp;B89&amp;"）.lnk",
  ""
)</f>
        <v/>
      </c>
      <c r="AE89" s="13" t="str">
        <f>IF(
  AND($A89&lt;&gt;"",$O89&lt;&gt;"-",$O89&lt;&gt;""),
  (
    """"&amp;shortcut設定!$F$7&amp;""""&amp;
    " """&amp;$O89&amp;".lnk"""&amp;
    " """&amp;$C89&amp;""""&amp;
    IF($D89="-"," """""," """&amp;$D89&amp;"""")&amp;
    IF($E89="-"," """""," """&amp;$E89&amp;"""")
  ),
  ""
)</f>
        <v/>
      </c>
      <c r="AF89" s="95" t="s">
        <v>183</v>
      </c>
    </row>
    <row r="90" spans="1:32">
      <c r="A90" s="9" t="s">
        <v>658</v>
      </c>
      <c r="B90" s="9" t="s">
        <v>806</v>
      </c>
      <c r="C90" s="9" t="s">
        <v>282</v>
      </c>
      <c r="D90" s="15" t="s">
        <v>40</v>
      </c>
      <c r="E90" s="26" t="s">
        <v>40</v>
      </c>
      <c r="F90" s="15" t="s">
        <v>175</v>
      </c>
      <c r="G90" s="15" t="s">
        <v>156</v>
      </c>
      <c r="H90" s="9" t="s">
        <v>77</v>
      </c>
      <c r="I90" s="15" t="s">
        <v>878</v>
      </c>
      <c r="J90" s="15" t="s">
        <v>66</v>
      </c>
      <c r="K90" s="15" t="s">
        <v>66</v>
      </c>
      <c r="L90" s="97" t="s">
        <v>66</v>
      </c>
      <c r="M90" s="98" t="s">
        <v>579</v>
      </c>
      <c r="N90" s="15" t="s">
        <v>66</v>
      </c>
      <c r="O90" s="26" t="s">
        <v>981</v>
      </c>
      <c r="P90" s="9" t="str">
        <f t="shared" si="6"/>
        <v/>
      </c>
      <c r="Q90" s="9" t="str">
        <f t="shared" si="5"/>
        <v/>
      </c>
      <c r="R90" s="13" t="str">
        <f ca="1">IF(
  AND($A90&lt;&gt;"",$I90="○"),
  (
    "mkdir """&amp;T90&amp;""" &amp; "
  )&amp;(
    """"&amp;shortcut設定!$F$7&amp;""""&amp;
    " """&amp;T90&amp;"\"&amp;$A90&amp;"（"&amp;$B90&amp;"）.lnk"""&amp;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S90" s="9" t="str">
        <f ca="1">IFERROR(
  VLOOKUP(
    $H90,
    shortcut設定!$F:$J,
    MATCH(
      "ProgramsIndex",
      shortcut設定!$F$12:$J$12,
      0
    ),
    FALSE
  ),
  ""
)</f>
        <v>111</v>
      </c>
      <c r="T90" s="13" t="str">
        <f ca="1">IF(
  AND($A90&lt;&gt;"",$I90="○"),
  shortcut設定!$F$4&amp;"\"&amp;S90&amp;"_"&amp;H90,
  ""
)</f>
        <v>%USERPROFILE%\AppData\Roaming\Microsoft\Windows\Start Menu\Programs\111_Common_Analyze</v>
      </c>
      <c r="U90" s="13" t="str">
        <f>IF(
  AND($A90&lt;&gt;"",$J90&lt;&gt;"-",$J90&lt;&gt;""),
  (
    "mkdir """&amp;shortcut設定!$F$4&amp;"\"&amp;shortcut設定!$F$8&amp;""" &amp; "
  )&amp;(
    """"&amp;shortcut設定!$F$7&amp;""""&amp;
    " """&amp;$V90&amp;""""&amp;
    " """&amp;$C90&amp;""""&amp;
    IF($D90="-"," """""," """&amp;$D90&amp;"""")&amp;
    IF($E90="-"," """""," """&amp;$E90&amp;"""")
  ),
  ""
)</f>
        <v/>
      </c>
      <c r="V90" s="14" t="str">
        <f>IF(
  AND($A90&lt;&gt;"",$J90&lt;&gt;"-",$J90&lt;&gt;""),
  shortcut設定!$F$4&amp;"\"&amp;shortcut設定!$F$8&amp;"\"&amp;$J90&amp;"（"&amp;$B90&amp;"）.lnk",
  ""
)</f>
        <v/>
      </c>
      <c r="W90" s="13" t="str">
        <f>IF(
  AND($A90&lt;&gt;"",$K90&lt;&gt;"-",$K90&lt;&gt;""),
  (
    "mkdir """&amp;shortcut設定!$F$4&amp;"\"&amp;shortcut設定!$F$9&amp;""" &amp; "
  )&amp;(
    """"&amp;shortcut設定!$F$7&amp;""""&amp;
    " """&amp;$X90&amp;""""&amp;
    " """&amp;$C90&amp;""""&amp;
    IF($D90="-"," """""," """&amp;$D90&amp;"""")&amp;
    IF($E90="-"," """""," """&amp;$E90&amp;"""")&amp;
    IF($K90="-"," """""," """&amp;$K90&amp;"""")
  ),
  ""
)</f>
        <v/>
      </c>
      <c r="X90" s="14" t="str">
        <f>IF(
  AND($A90&lt;&gt;"",$K90&lt;&gt;"-",$K90&lt;&gt;""),
  shortcut設定!$F$4&amp;"\"&amp;shortcut設定!$F$9&amp;"\"&amp;$A90&amp;"（"&amp;$B90&amp;"）.lnk",
  ""
)</f>
        <v/>
      </c>
      <c r="Y90" s="13" t="str">
        <f>IF(
  AND($A90&lt;&gt;"",$L90&lt;&gt;"-",$L90&lt;&gt;""),
  (
    """"&amp;shortcut設定!$F$7&amp;""""&amp;
    " """&amp;$AB90&amp;""""&amp;
    " """&amp;$C90&amp;""""&amp;
    IF($D90="-"," """""," """&amp;$D90&amp;"""")&amp;
    IF($E90="-"," """""," """&amp;$E90&amp;"""")
  ),
  ""
)</f>
        <v/>
      </c>
      <c r="Z90" s="9" t="str">
        <f ca="1">IFERROR(
  VLOOKUP(
    $H90,
    shortcut設定!$F:$J,
    MATCH(
      "ProgramsIndex",
      shortcut設定!$F$12:$J$12,
      0
    ),
    FALSE
  ),
  ""
)</f>
        <v>111</v>
      </c>
      <c r="AA90" s="20" t="str">
        <f t="shared" si="7"/>
        <v/>
      </c>
      <c r="AB90" s="13" t="str">
        <f>IF(
  AND($A90&lt;&gt;"",$L90="○"),
  shortcut設定!$F$5&amp;"\"&amp;Z90&amp;"_"&amp;A90&amp;"（"&amp;B90&amp;"）"&amp;AA90&amp;".lnk",
  ""
)</f>
        <v/>
      </c>
      <c r="AC90" s="13" t="str">
        <f>IF(
  AND($A90&lt;&gt;"",$N90="○"),
  (
    """"&amp;shortcut設定!$F$7&amp;""""&amp;
    " """&amp;$AD90&amp;""""&amp;
    " """&amp;$C90&amp;""""&amp;
    IF($D90="-"," """""," """&amp;$D90&amp;"""")&amp;
    IF($E90="-"," """""," """&amp;$E90&amp;"""")
  ),
  ""
)</f>
        <v/>
      </c>
      <c r="AD90" s="9" t="str">
        <f>IF(
  AND($A90&lt;&gt;"",$N90="○"),
  shortcut設定!$F$6&amp;"\"&amp;A90&amp;"（"&amp;B90&amp;"）.lnk",
  ""
)</f>
        <v/>
      </c>
      <c r="AE90" s="13" t="str">
        <f>IF(
  AND($A90&lt;&gt;"",$O90&lt;&gt;"-",$O90&lt;&gt;""),
  (
    """"&amp;shortcut設定!$F$7&amp;""""&amp;
    " """&amp;$O90&amp;".lnk"""&amp;
    " """&amp;$C90&amp;""""&amp;
    IF($D90="-"," """""," """&amp;$D90&amp;"""")&amp;
    IF($E90="-"," """""," """&amp;$E90&amp;"""")
  ),
  ""
)</f>
        <v/>
      </c>
      <c r="AF90" s="95" t="s">
        <v>183</v>
      </c>
    </row>
    <row r="91" spans="1:32">
      <c r="A91" s="9" t="s">
        <v>659</v>
      </c>
      <c r="B91" s="9" t="s">
        <v>807</v>
      </c>
      <c r="C91" s="9" t="s">
        <v>283</v>
      </c>
      <c r="D91" s="15" t="s">
        <v>40</v>
      </c>
      <c r="E91" s="26" t="s">
        <v>40</v>
      </c>
      <c r="F91" s="15" t="s">
        <v>175</v>
      </c>
      <c r="G91" s="15" t="s">
        <v>156</v>
      </c>
      <c r="H91" s="9" t="s">
        <v>81</v>
      </c>
      <c r="I91" s="15" t="s">
        <v>878</v>
      </c>
      <c r="J91" s="15" t="s">
        <v>66</v>
      </c>
      <c r="K91" s="15" t="s">
        <v>66</v>
      </c>
      <c r="L91" s="97" t="s">
        <v>878</v>
      </c>
      <c r="M91" s="98" t="s">
        <v>579</v>
      </c>
      <c r="N91" s="15" t="s">
        <v>66</v>
      </c>
      <c r="O91" s="26" t="s">
        <v>981</v>
      </c>
      <c r="P91" s="9" t="str">
        <f t="shared" si="6"/>
        <v/>
      </c>
      <c r="Q91" s="9" t="str">
        <f t="shared" si="5"/>
        <v/>
      </c>
      <c r="R91" s="13" t="str">
        <f ca="1">IF(
  AND($A91&lt;&gt;"",$I91="○"),
  (
    "mkdir """&amp;T91&amp;""" &amp; "
  )&amp;(
    """"&amp;shortcut設定!$F$7&amp;""""&amp;
    " """&amp;T91&amp;"\"&amp;$A91&amp;"（"&amp;$B91&amp;"）.lnk"""&amp;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S91" s="9" t="str">
        <f ca="1">IFERROR(
  VLOOKUP(
    $H91,
    shortcut設定!$F:$J,
    MATCH(
      "ProgramsIndex",
      shortcut設定!$F$12:$J$12,
      0
    ),
    FALSE
  ),
  ""
)</f>
        <v>153</v>
      </c>
      <c r="T91" s="13" t="str">
        <f ca="1">IF(
  AND($A91&lt;&gt;"",$I91="○"),
  shortcut設定!$F$4&amp;"\"&amp;S91&amp;"_"&amp;H91,
  ""
)</f>
        <v>%USERPROFILE%\AppData\Roaming\Microsoft\Windows\Start Menu\Programs\153_Picture_Edit</v>
      </c>
      <c r="U91" s="13" t="str">
        <f>IF(
  AND($A91&lt;&gt;"",$J91&lt;&gt;"-",$J91&lt;&gt;""),
  (
    "mkdir """&amp;shortcut設定!$F$4&amp;"\"&amp;shortcut設定!$F$8&amp;""" &amp; "
  )&amp;(
    """"&amp;shortcut設定!$F$7&amp;""""&amp;
    " """&amp;$V91&amp;""""&amp;
    " """&amp;$C91&amp;""""&amp;
    IF($D91="-"," """""," """&amp;$D91&amp;"""")&amp;
    IF($E91="-"," """""," """&amp;$E91&amp;"""")
  ),
  ""
)</f>
        <v/>
      </c>
      <c r="V91" s="14" t="str">
        <f>IF(
  AND($A91&lt;&gt;"",$J91&lt;&gt;"-",$J91&lt;&gt;""),
  shortcut設定!$F$4&amp;"\"&amp;shortcut設定!$F$8&amp;"\"&amp;$J91&amp;"（"&amp;$B91&amp;"）.lnk",
  ""
)</f>
        <v/>
      </c>
      <c r="W91" s="13" t="str">
        <f>IF(
  AND($A91&lt;&gt;"",$K91&lt;&gt;"-",$K91&lt;&gt;""),
  (
    "mkdir """&amp;shortcut設定!$F$4&amp;"\"&amp;shortcut設定!$F$9&amp;""" &amp; "
  )&amp;(
    """"&amp;shortcut設定!$F$7&amp;""""&amp;
    " """&amp;$X91&amp;""""&amp;
    " """&amp;$C91&amp;""""&amp;
    IF($D91="-"," """""," """&amp;$D91&amp;"""")&amp;
    IF($E91="-"," """""," """&amp;$E91&amp;"""")&amp;
    IF($K91="-"," """""," """&amp;$K91&amp;"""")
  ),
  ""
)</f>
        <v/>
      </c>
      <c r="X91" s="14" t="str">
        <f>IF(
  AND($A91&lt;&gt;"",$K91&lt;&gt;"-",$K91&lt;&gt;""),
  shortcut設定!$F$4&amp;"\"&amp;shortcut設定!$F$9&amp;"\"&amp;$A91&amp;"（"&amp;$B91&amp;"）.lnk",
  ""
)</f>
        <v/>
      </c>
      <c r="Y91" s="13" t="str">
        <f ca="1">IF(
  AND($A91&lt;&gt;"",$L91&lt;&gt;"-",$L91&lt;&gt;""),
  (
    """"&amp;shortcut設定!$F$7&amp;""""&amp;
    " """&amp;$AB91&amp;""""&amp;
    " """&amp;$C91&amp;""""&amp;
    IF($D91="-"," """""," """&amp;$D91&amp;"""")&amp;
    IF($E91="-"," """""," """&amp;$E91&amp;"""")
  ),
  ""
)</f>
        <v>"C:\codes\vbs\command\CreateShortcutFile.vbs" "%USERPROFILE%\AppData\Roaming\Microsoft\Windows\SendTo\153_縮小専用（画像縮小）.lnk" "C:\prg_exe\Shukusen\ShukuSen.exe" "" ""</v>
      </c>
      <c r="Z91" s="9" t="str">
        <f ca="1">IFERROR(
  VLOOKUP(
    $H91,
    shortcut設定!$F:$J,
    MATCH(
      "ProgramsIndex",
      shortcut設定!$F$12:$J$12,
      0
    ),
    FALSE
  ),
  ""
)</f>
        <v>153</v>
      </c>
      <c r="AA91" s="20" t="str">
        <f t="shared" si="7"/>
        <v/>
      </c>
      <c r="AB91" s="13" t="str">
        <f ca="1">IF(
  AND($A91&lt;&gt;"",$L91="○"),
  shortcut設定!$F$5&amp;"\"&amp;Z91&amp;"_"&amp;A91&amp;"（"&amp;B91&amp;"）"&amp;AA91&amp;".lnk",
  ""
)</f>
        <v>%USERPROFILE%\AppData\Roaming\Microsoft\Windows\SendTo\153_縮小専用（画像縮小）.lnk</v>
      </c>
      <c r="AC91" s="13" t="str">
        <f>IF(
  AND($A91&lt;&gt;"",$N91="○"),
  (
    """"&amp;shortcut設定!$F$7&amp;""""&amp;
    " """&amp;$AD91&amp;""""&amp;
    " """&amp;$C91&amp;""""&amp;
    IF($D91="-"," """""," """&amp;$D91&amp;"""")&amp;
    IF($E91="-"," """""," """&amp;$E91&amp;"""")
  ),
  ""
)</f>
        <v/>
      </c>
      <c r="AD91" s="9" t="str">
        <f>IF(
  AND($A91&lt;&gt;"",$N91="○"),
  shortcut設定!$F$6&amp;"\"&amp;A91&amp;"（"&amp;B91&amp;"）.lnk",
  ""
)</f>
        <v/>
      </c>
      <c r="AE91" s="13" t="str">
        <f>IF(
  AND($A91&lt;&gt;"",$O91&lt;&gt;"-",$O91&lt;&gt;""),
  (
    """"&amp;shortcut設定!$F$7&amp;""""&amp;
    " """&amp;$O91&amp;".lnk"""&amp;
    " """&amp;$C91&amp;""""&amp;
    IF($D91="-"," """""," """&amp;$D91&amp;"""")&amp;
    IF($E91="-"," """""," """&amp;$E91&amp;"""")
  ),
  ""
)</f>
        <v/>
      </c>
      <c r="AF91" s="95" t="s">
        <v>183</v>
      </c>
    </row>
    <row r="92" spans="1:32">
      <c r="A92" s="9" t="s">
        <v>660</v>
      </c>
      <c r="B92" s="9" t="s">
        <v>808</v>
      </c>
      <c r="C92" s="9" t="s">
        <v>284</v>
      </c>
      <c r="D92" s="15" t="s">
        <v>40</v>
      </c>
      <c r="E92" s="26" t="s">
        <v>40</v>
      </c>
      <c r="F92" s="15" t="s">
        <v>175</v>
      </c>
      <c r="G92" s="15" t="s">
        <v>156</v>
      </c>
      <c r="H92" s="9" t="s">
        <v>71</v>
      </c>
      <c r="I92" s="15" t="s">
        <v>878</v>
      </c>
      <c r="J92" s="15" t="s">
        <v>66</v>
      </c>
      <c r="K92" s="15" t="s">
        <v>66</v>
      </c>
      <c r="L92" s="97" t="s">
        <v>66</v>
      </c>
      <c r="M92" s="98" t="s">
        <v>579</v>
      </c>
      <c r="N92" s="15" t="s">
        <v>66</v>
      </c>
      <c r="O92" s="26" t="s">
        <v>981</v>
      </c>
      <c r="P92" s="9" t="str">
        <f t="shared" si="6"/>
        <v/>
      </c>
      <c r="Q92" s="9" t="str">
        <f t="shared" si="5"/>
        <v/>
      </c>
      <c r="R92" s="13" t="str">
        <f ca="1">IF(
  AND($A92&lt;&gt;"",$I92="○"),
  (
    "mkdir """&amp;T92&amp;""" &amp; "
  )&amp;(
    """"&amp;shortcut設定!$F$7&amp;""""&amp;
    " """&amp;T92&amp;"\"&amp;$A92&amp;"（"&amp;$B92&amp;"）.lnk"""&amp;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S92" s="9" t="str">
        <f ca="1">IFERROR(
  VLOOKUP(
    $H92,
    shortcut設定!$F:$J,
    MATCH(
      "ProgramsIndex",
      shortcut設定!$F$12:$J$12,
      0
    ),
    FALSE
  ),
  ""
)</f>
        <v>161</v>
      </c>
      <c r="T92" s="13" t="str">
        <f ca="1">IF(
  AND($A92&lt;&gt;"",$I92="○"),
  shortcut設定!$F$4&amp;"\"&amp;S92&amp;"_"&amp;H92,
  ""
)</f>
        <v>%USERPROFILE%\AppData\Roaming\Microsoft\Windows\Start Menu\Programs\161_Network_Global</v>
      </c>
      <c r="U92" s="13" t="str">
        <f>IF(
  AND($A92&lt;&gt;"",$J92&lt;&gt;"-",$J92&lt;&gt;""),
  (
    "mkdir """&amp;shortcut設定!$F$4&amp;"\"&amp;shortcut設定!$F$8&amp;""" &amp; "
  )&amp;(
    """"&amp;shortcut設定!$F$7&amp;""""&amp;
    " """&amp;$V92&amp;""""&amp;
    " """&amp;$C92&amp;""""&amp;
    IF($D92="-"," """""," """&amp;$D92&amp;"""")&amp;
    IF($E92="-"," """""," """&amp;$E92&amp;"""")
  ),
  ""
)</f>
        <v/>
      </c>
      <c r="V92" s="14" t="str">
        <f>IF(
  AND($A92&lt;&gt;"",$J92&lt;&gt;"-",$J92&lt;&gt;""),
  shortcut設定!$F$4&amp;"\"&amp;shortcut設定!$F$8&amp;"\"&amp;$J92&amp;"（"&amp;$B92&amp;"）.lnk",
  ""
)</f>
        <v/>
      </c>
      <c r="W92" s="13" t="str">
        <f>IF(
  AND($A92&lt;&gt;"",$K92&lt;&gt;"-",$K92&lt;&gt;""),
  (
    "mkdir """&amp;shortcut設定!$F$4&amp;"\"&amp;shortcut設定!$F$9&amp;""" &amp; "
  )&amp;(
    """"&amp;shortcut設定!$F$7&amp;""""&amp;
    " """&amp;$X92&amp;""""&amp;
    " """&amp;$C92&amp;""""&amp;
    IF($D92="-"," """""," """&amp;$D92&amp;"""")&amp;
    IF($E92="-"," """""," """&amp;$E92&amp;"""")&amp;
    IF($K92="-"," """""," """&amp;$K92&amp;"""")
  ),
  ""
)</f>
        <v/>
      </c>
      <c r="X92" s="14" t="str">
        <f>IF(
  AND($A92&lt;&gt;"",$K92&lt;&gt;"-",$K92&lt;&gt;""),
  shortcut設定!$F$4&amp;"\"&amp;shortcut設定!$F$9&amp;"\"&amp;$A92&amp;"（"&amp;$B92&amp;"）.lnk",
  ""
)</f>
        <v/>
      </c>
      <c r="Y92" s="13" t="str">
        <f>IF(
  AND($A92&lt;&gt;"",$L92&lt;&gt;"-",$L92&lt;&gt;""),
  (
    """"&amp;shortcut設定!$F$7&amp;""""&amp;
    " """&amp;$AB92&amp;""""&amp;
    " """&amp;$C92&amp;""""&amp;
    IF($D92="-"," """""," """&amp;$D92&amp;"""")&amp;
    IF($E92="-"," """""," """&amp;$E92&amp;"""")
  ),
  ""
)</f>
        <v/>
      </c>
      <c r="Z92" s="9" t="str">
        <f ca="1">IFERROR(
  VLOOKUP(
    $H92,
    shortcut設定!$F:$J,
    MATCH(
      "ProgramsIndex",
      shortcut設定!$F$12:$J$12,
      0
    ),
    FALSE
  ),
  ""
)</f>
        <v>161</v>
      </c>
      <c r="AA92" s="20" t="str">
        <f t="shared" si="7"/>
        <v/>
      </c>
      <c r="AB92" s="13" t="str">
        <f>IF(
  AND($A92&lt;&gt;"",$L92="○"),
  shortcut設定!$F$5&amp;"\"&amp;Z92&amp;"_"&amp;A92&amp;"（"&amp;B92&amp;"）"&amp;AA92&amp;".lnk",
  ""
)</f>
        <v/>
      </c>
      <c r="AC92" s="13" t="str">
        <f>IF(
  AND($A92&lt;&gt;"",$N92="○"),
  (
    """"&amp;shortcut設定!$F$7&amp;""""&amp;
    " """&amp;$AD92&amp;""""&amp;
    " """&amp;$C92&amp;""""&amp;
    IF($D92="-"," """""," """&amp;$D92&amp;"""")&amp;
    IF($E92="-"," """""," """&amp;$E92&amp;"""")
  ),
  ""
)</f>
        <v/>
      </c>
      <c r="AD92" s="9" t="str">
        <f>IF(
  AND($A92&lt;&gt;"",$N92="○"),
  shortcut設定!$F$6&amp;"\"&amp;A92&amp;"（"&amp;B92&amp;"）.lnk",
  ""
)</f>
        <v/>
      </c>
      <c r="AE92" s="13" t="str">
        <f>IF(
  AND($A92&lt;&gt;"",$O92&lt;&gt;"-",$O92&lt;&gt;""),
  (
    """"&amp;shortcut設定!$F$7&amp;""""&amp;
    " """&amp;$O92&amp;".lnk"""&amp;
    " """&amp;$C92&amp;""""&amp;
    IF($D92="-"," """""," """&amp;$D92&amp;"""")&amp;
    IF($E92="-"," """""," """&amp;$E92&amp;"""")
  ),
  ""
)</f>
        <v/>
      </c>
      <c r="AF92" s="95" t="s">
        <v>183</v>
      </c>
    </row>
    <row r="93" spans="1:32">
      <c r="A93" s="9" t="s">
        <v>898</v>
      </c>
      <c r="B93" s="9" t="s">
        <v>788</v>
      </c>
      <c r="C93" s="9" t="s">
        <v>285</v>
      </c>
      <c r="D93" s="15" t="s">
        <v>40</v>
      </c>
      <c r="E93" s="26" t="s">
        <v>40</v>
      </c>
      <c r="F93" s="15" t="s">
        <v>175</v>
      </c>
      <c r="G93" s="15" t="s">
        <v>156</v>
      </c>
      <c r="H93" s="9" t="s">
        <v>65</v>
      </c>
      <c r="I93" s="15" t="s">
        <v>878</v>
      </c>
      <c r="J93" s="15" t="s">
        <v>66</v>
      </c>
      <c r="K93" s="15" t="s">
        <v>66</v>
      </c>
      <c r="L93" s="97" t="s">
        <v>66</v>
      </c>
      <c r="M93" s="98" t="s">
        <v>579</v>
      </c>
      <c r="N93" s="15" t="s">
        <v>66</v>
      </c>
      <c r="O93" s="26" t="s">
        <v>981</v>
      </c>
      <c r="P93" s="9" t="str">
        <f t="shared" si="6"/>
        <v/>
      </c>
      <c r="Q93" s="9" t="str">
        <f t="shared" si="5"/>
        <v/>
      </c>
      <c r="R93" s="13" t="str">
        <f ca="1">IF(
  AND($A93&lt;&gt;"",$I93="○"),
  (
    "mkdir """&amp;T93&amp;""" &amp; "
  )&amp;(
    """"&amp;shortcut設定!$F$7&amp;""""&amp;
    " """&amp;T93&amp;"\"&amp;$A93&amp;"（"&amp;$B93&amp;"）.lnk"""&amp;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S93" s="9" t="str">
        <f ca="1">IFERROR(
  VLOOKUP(
    $H93,
    shortcut設定!$F:$J,
    MATCH(
      "ProgramsIndex",
      shortcut設定!$F$12:$J$12,
      0
    ),
    FALSE
  ),
  ""
)</f>
        <v>113</v>
      </c>
      <c r="T93" s="13" t="str">
        <f ca="1">IF(
  AND($A93&lt;&gt;"",$I93="○"),
  shortcut設定!$F$4&amp;"\"&amp;S93&amp;"_"&amp;H93,
  ""
)</f>
        <v>%USERPROFILE%\AppData\Roaming\Microsoft\Windows\Start Menu\Programs\113_Common_Edit</v>
      </c>
      <c r="U93" s="13" t="str">
        <f>IF(
  AND($A93&lt;&gt;"",$J93&lt;&gt;"-",$J93&lt;&gt;""),
  (
    "mkdir """&amp;shortcut設定!$F$4&amp;"\"&amp;shortcut設定!$F$8&amp;""" &amp; "
  )&amp;(
    """"&amp;shortcut設定!$F$7&amp;""""&amp;
    " """&amp;$V93&amp;""""&amp;
    " """&amp;$C93&amp;""""&amp;
    IF($D93="-"," """""," """&amp;$D93&amp;"""")&amp;
    IF($E93="-"," """""," """&amp;$E93&amp;"""")
  ),
  ""
)</f>
        <v/>
      </c>
      <c r="V93" s="14" t="str">
        <f>IF(
  AND($A93&lt;&gt;"",$J93&lt;&gt;"-",$J93&lt;&gt;""),
  shortcut設定!$F$4&amp;"\"&amp;shortcut設定!$F$8&amp;"\"&amp;$J93&amp;"（"&amp;$B93&amp;"）.lnk",
  ""
)</f>
        <v/>
      </c>
      <c r="W93" s="13" t="str">
        <f>IF(
  AND($A93&lt;&gt;"",$K93&lt;&gt;"-",$K93&lt;&gt;""),
  (
    "mkdir """&amp;shortcut設定!$F$4&amp;"\"&amp;shortcut設定!$F$9&amp;""" &amp; "
  )&amp;(
    """"&amp;shortcut設定!$F$7&amp;""""&amp;
    " """&amp;$X93&amp;""""&amp;
    " """&amp;$C93&amp;""""&amp;
    IF($D93="-"," """""," """&amp;$D93&amp;"""")&amp;
    IF($E93="-"," """""," """&amp;$E93&amp;"""")&amp;
    IF($K93="-"," """""," """&amp;$K93&amp;"""")
  ),
  ""
)</f>
        <v/>
      </c>
      <c r="X93" s="14" t="str">
        <f>IF(
  AND($A93&lt;&gt;"",$K93&lt;&gt;"-",$K93&lt;&gt;""),
  shortcut設定!$F$4&amp;"\"&amp;shortcut設定!$F$9&amp;"\"&amp;$A93&amp;"（"&amp;$B93&amp;"）.lnk",
  ""
)</f>
        <v/>
      </c>
      <c r="Y93" s="13" t="str">
        <f>IF(
  AND($A93&lt;&gt;"",$L93&lt;&gt;"-",$L93&lt;&gt;""),
  (
    """"&amp;shortcut設定!$F$7&amp;""""&amp;
    " """&amp;$AB93&amp;""""&amp;
    " """&amp;$C93&amp;""""&amp;
    IF($D93="-"," """""," """&amp;$D93&amp;"""")&amp;
    IF($E93="-"," """""," """&amp;$E93&amp;"""")
  ),
  ""
)</f>
        <v/>
      </c>
      <c r="Z93" s="9" t="str">
        <f ca="1">IFERROR(
  VLOOKUP(
    $H93,
    shortcut設定!$F:$J,
    MATCH(
      "ProgramsIndex",
      shortcut設定!$F$12:$J$12,
      0
    ),
    FALSE
  ),
  ""
)</f>
        <v>113</v>
      </c>
      <c r="AA93" s="20" t="str">
        <f t="shared" si="7"/>
        <v/>
      </c>
      <c r="AB93" s="13" t="str">
        <f>IF(
  AND($A93&lt;&gt;"",$L93="○"),
  shortcut設定!$F$5&amp;"\"&amp;Z93&amp;"_"&amp;A93&amp;"（"&amp;B93&amp;"）"&amp;AA93&amp;".lnk",
  ""
)</f>
        <v/>
      </c>
      <c r="AC93" s="13" t="str">
        <f>IF(
  AND($A93&lt;&gt;"",$N93="○"),
  (
    """"&amp;shortcut設定!$F$7&amp;""""&amp;
    " """&amp;$AD93&amp;""""&amp;
    " """&amp;$C93&amp;""""&amp;
    IF($D93="-"," """""," """&amp;$D93&amp;"""")&amp;
    IF($E93="-"," """""," """&amp;$E93&amp;"""")
  ),
  ""
)</f>
        <v/>
      </c>
      <c r="AD93" s="9" t="str">
        <f>IF(
  AND($A93&lt;&gt;"",$N93="○"),
  shortcut設定!$F$6&amp;"\"&amp;A93&amp;"（"&amp;B93&amp;"）.lnk",
  ""
)</f>
        <v/>
      </c>
      <c r="AE93" s="13" t="str">
        <f>IF(
  AND($A93&lt;&gt;"",$O93&lt;&gt;"-",$O93&lt;&gt;""),
  (
    """"&amp;shortcut設定!$F$7&amp;""""&amp;
    " """&amp;$O93&amp;".lnk"""&amp;
    " """&amp;$C93&amp;""""&amp;
    IF($D93="-"," """""," """&amp;$D93&amp;"""")&amp;
    IF($E93="-"," """""," """&amp;$E93&amp;"""")
  ),
  ""
)</f>
        <v/>
      </c>
      <c r="AF93" s="95" t="s">
        <v>183</v>
      </c>
    </row>
    <row r="94" spans="1:32">
      <c r="A94" s="9" t="s">
        <v>661</v>
      </c>
      <c r="B94" s="9" t="s">
        <v>809</v>
      </c>
      <c r="C94" s="9" t="s">
        <v>286</v>
      </c>
      <c r="D94" s="15" t="s">
        <v>40</v>
      </c>
      <c r="E94" s="26" t="s">
        <v>40</v>
      </c>
      <c r="F94" s="15" t="s">
        <v>156</v>
      </c>
      <c r="G94" s="15" t="s">
        <v>156</v>
      </c>
      <c r="H94" s="9" t="s">
        <v>79</v>
      </c>
      <c r="I94" s="15" t="s">
        <v>878</v>
      </c>
      <c r="J94" s="15" t="s">
        <v>66</v>
      </c>
      <c r="K94" s="15" t="s">
        <v>66</v>
      </c>
      <c r="L94" s="97" t="s">
        <v>66</v>
      </c>
      <c r="M94" s="98" t="s">
        <v>579</v>
      </c>
      <c r="N94" s="15" t="s">
        <v>66</v>
      </c>
      <c r="O94" s="26" t="s">
        <v>981</v>
      </c>
      <c r="P94" s="9" t="str">
        <f t="shared" si="6"/>
        <v/>
      </c>
      <c r="Q94" s="9" t="str">
        <f t="shared" si="5"/>
        <v/>
      </c>
      <c r="R94" s="13" t="str">
        <f ca="1">IF(
  AND($A94&lt;&gt;"",$I94="○"),
  (
    "mkdir """&amp;T94&amp;""" &amp; "
  )&amp;(
    """"&amp;shortcut設定!$F$7&amp;""""&amp;
    " """&amp;T94&amp;"\"&amp;$A94&amp;"（"&amp;$B94&amp;"）.lnk"""&amp;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S94" s="9" t="str">
        <f ca="1">IFERROR(
  VLOOKUP(
    $H94,
    shortcut設定!$F:$J,
    MATCH(
      "ProgramsIndex",
      shortcut設定!$F$12:$J$12,
      0
    ),
    FALSE
  ),
  ""
)</f>
        <v>123</v>
      </c>
      <c r="T94" s="13" t="str">
        <f ca="1">IF(
  AND($A94&lt;&gt;"",$I94="○"),
  shortcut設定!$F$4&amp;"\"&amp;S94&amp;"_"&amp;H94,
  ""
)</f>
        <v>%USERPROFILE%\AppData\Roaming\Microsoft\Windows\Start Menu\Programs\123_Doc_Edit</v>
      </c>
      <c r="U94" s="13" t="str">
        <f>IF(
  AND($A94&lt;&gt;"",$J94&lt;&gt;"-",$J94&lt;&gt;""),
  (
    "mkdir """&amp;shortcut設定!$F$4&amp;"\"&amp;shortcut設定!$F$8&amp;""" &amp; "
  )&amp;(
    """"&amp;shortcut設定!$F$7&amp;""""&amp;
    " """&amp;$V94&amp;""""&amp;
    " """&amp;$C94&amp;""""&amp;
    IF($D94="-"," """""," """&amp;$D94&amp;"""")&amp;
    IF($E94="-"," """""," """&amp;$E94&amp;"""")
  ),
  ""
)</f>
        <v/>
      </c>
      <c r="V94" s="14" t="str">
        <f>IF(
  AND($A94&lt;&gt;"",$J94&lt;&gt;"-",$J94&lt;&gt;""),
  shortcut設定!$F$4&amp;"\"&amp;shortcut設定!$F$8&amp;"\"&amp;$J94&amp;"（"&amp;$B94&amp;"）.lnk",
  ""
)</f>
        <v/>
      </c>
      <c r="W94" s="13" t="str">
        <f>IF(
  AND($A94&lt;&gt;"",$K94&lt;&gt;"-",$K94&lt;&gt;""),
  (
    "mkdir """&amp;shortcut設定!$F$4&amp;"\"&amp;shortcut設定!$F$9&amp;""" &amp; "
  )&amp;(
    """"&amp;shortcut設定!$F$7&amp;""""&amp;
    " """&amp;$X94&amp;""""&amp;
    " """&amp;$C94&amp;""""&amp;
    IF($D94="-"," """""," """&amp;$D94&amp;"""")&amp;
    IF($E94="-"," """""," """&amp;$E94&amp;"""")&amp;
    IF($K94="-"," """""," """&amp;$K94&amp;"""")
  ),
  ""
)</f>
        <v/>
      </c>
      <c r="X94" s="14" t="str">
        <f>IF(
  AND($A94&lt;&gt;"",$K94&lt;&gt;"-",$K94&lt;&gt;""),
  shortcut設定!$F$4&amp;"\"&amp;shortcut設定!$F$9&amp;"\"&amp;$A94&amp;"（"&amp;$B94&amp;"）.lnk",
  ""
)</f>
        <v/>
      </c>
      <c r="Y94" s="13" t="str">
        <f>IF(
  AND($A94&lt;&gt;"",$L94&lt;&gt;"-",$L94&lt;&gt;""),
  (
    """"&amp;shortcut設定!$F$7&amp;""""&amp;
    " """&amp;$AB94&amp;""""&amp;
    " """&amp;$C94&amp;""""&amp;
    IF($D94="-"," """""," """&amp;$D94&amp;"""")&amp;
    IF($E94="-"," """""," """&amp;$E94&amp;"""")
  ),
  ""
)</f>
        <v/>
      </c>
      <c r="Z94" s="9" t="str">
        <f ca="1">IFERROR(
  VLOOKUP(
    $H94,
    shortcut設定!$F:$J,
    MATCH(
      "ProgramsIndex",
      shortcut設定!$F$12:$J$12,
      0
    ),
    FALSE
  ),
  ""
)</f>
        <v>123</v>
      </c>
      <c r="AA94" s="20" t="str">
        <f t="shared" si="7"/>
        <v/>
      </c>
      <c r="AB94" s="13" t="str">
        <f>IF(
  AND($A94&lt;&gt;"",$L94="○"),
  shortcut設定!$F$5&amp;"\"&amp;Z94&amp;"_"&amp;A94&amp;"（"&amp;B94&amp;"）"&amp;AA94&amp;".lnk",
  ""
)</f>
        <v/>
      </c>
      <c r="AC94" s="13" t="str">
        <f>IF(
  AND($A94&lt;&gt;"",$N94="○"),
  (
    """"&amp;shortcut設定!$F$7&amp;""""&amp;
    " """&amp;$AD94&amp;""""&amp;
    " """&amp;$C94&amp;""""&amp;
    IF($D94="-"," """""," """&amp;$D94&amp;"""")&amp;
    IF($E94="-"," """""," """&amp;$E94&amp;"""")
  ),
  ""
)</f>
        <v/>
      </c>
      <c r="AD94" s="9" t="str">
        <f>IF(
  AND($A94&lt;&gt;"",$N94="○"),
  shortcut設定!$F$6&amp;"\"&amp;A94&amp;"（"&amp;B94&amp;"）.lnk",
  ""
)</f>
        <v/>
      </c>
      <c r="AE94" s="13" t="str">
        <f>IF(
  AND($A94&lt;&gt;"",$O94&lt;&gt;"-",$O94&lt;&gt;""),
  (
    """"&amp;shortcut設定!$F$7&amp;""""&amp;
    " """&amp;$O94&amp;".lnk"""&amp;
    " """&amp;$C94&amp;""""&amp;
    IF($D94="-"," """""," """&amp;$D94&amp;"""")&amp;
    IF($E94="-"," """""," """&amp;$E94&amp;"""")
  ),
  ""
)</f>
        <v/>
      </c>
      <c r="AF94" s="95" t="s">
        <v>183</v>
      </c>
    </row>
    <row r="95" spans="1:32">
      <c r="A95" s="9" t="s">
        <v>662</v>
      </c>
      <c r="B95" s="9" t="s">
        <v>794</v>
      </c>
      <c r="C95" s="9" t="s">
        <v>287</v>
      </c>
      <c r="D95" s="15" t="s">
        <v>40</v>
      </c>
      <c r="E95" s="26" t="s">
        <v>40</v>
      </c>
      <c r="F95" s="15" t="s">
        <v>175</v>
      </c>
      <c r="G95" s="15" t="s">
        <v>156</v>
      </c>
      <c r="H95" s="9" t="s">
        <v>73</v>
      </c>
      <c r="I95" s="15" t="s">
        <v>878</v>
      </c>
      <c r="J95" s="15" t="s">
        <v>66</v>
      </c>
      <c r="K95" s="15" t="s">
        <v>66</v>
      </c>
      <c r="L95" s="97" t="s">
        <v>66</v>
      </c>
      <c r="M95" s="98" t="s">
        <v>579</v>
      </c>
      <c r="N95" s="15" t="s">
        <v>66</v>
      </c>
      <c r="O95" s="26" t="s">
        <v>981</v>
      </c>
      <c r="P95" s="9" t="str">
        <f t="shared" si="6"/>
        <v/>
      </c>
      <c r="Q95" s="9" t="str">
        <f t="shared" si="5"/>
        <v/>
      </c>
      <c r="R95" s="13" t="str">
        <f ca="1">IF(
  AND($A95&lt;&gt;"",$I95="○"),
  (
    "mkdir """&amp;T95&amp;""" &amp; "
  )&amp;(
    """"&amp;shortcut設定!$F$7&amp;""""&amp;
    " """&amp;T95&amp;"\"&amp;$A95&amp;"（"&amp;$B95&amp;"）.lnk"""&amp;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S95" s="9" t="str">
        <f ca="1">IFERROR(
  VLOOKUP(
    $H95,
    shortcut設定!$F:$J,
    MATCH(
      "ProgramsIndex",
      shortcut設定!$F$12:$J$12,
      0
    ),
    FALSE
  ),
  ""
)</f>
        <v>134</v>
      </c>
      <c r="T95" s="13" t="str">
        <f ca="1">IF(
  AND($A95&lt;&gt;"",$I95="○"),
  shortcut設定!$F$4&amp;"\"&amp;S95&amp;"_"&amp;H95,
  ""
)</f>
        <v>%USERPROFILE%\AppData\Roaming\Microsoft\Windows\Start Menu\Programs\134_Music_Edit</v>
      </c>
      <c r="U95" s="13" t="str">
        <f>IF(
  AND($A95&lt;&gt;"",$J95&lt;&gt;"-",$J95&lt;&gt;""),
  (
    "mkdir """&amp;shortcut設定!$F$4&amp;"\"&amp;shortcut設定!$F$8&amp;""" &amp; "
  )&amp;(
    """"&amp;shortcut設定!$F$7&amp;""""&amp;
    " """&amp;$V95&amp;""""&amp;
    " """&amp;$C95&amp;""""&amp;
    IF($D95="-"," """""," """&amp;$D95&amp;"""")&amp;
    IF($E95="-"," """""," """&amp;$E95&amp;"""")
  ),
  ""
)</f>
        <v/>
      </c>
      <c r="V95" s="14" t="str">
        <f>IF(
  AND($A95&lt;&gt;"",$J95&lt;&gt;"-",$J95&lt;&gt;""),
  shortcut設定!$F$4&amp;"\"&amp;shortcut設定!$F$8&amp;"\"&amp;$J95&amp;"（"&amp;$B95&amp;"）.lnk",
  ""
)</f>
        <v/>
      </c>
      <c r="W95" s="13" t="str">
        <f>IF(
  AND($A95&lt;&gt;"",$K95&lt;&gt;"-",$K95&lt;&gt;""),
  (
    "mkdir """&amp;shortcut設定!$F$4&amp;"\"&amp;shortcut設定!$F$9&amp;""" &amp; "
  )&amp;(
    """"&amp;shortcut設定!$F$7&amp;""""&amp;
    " """&amp;$X95&amp;""""&amp;
    " """&amp;$C95&amp;""""&amp;
    IF($D95="-"," """""," """&amp;$D95&amp;"""")&amp;
    IF($E95="-"," """""," """&amp;$E95&amp;"""")&amp;
    IF($K95="-"," """""," """&amp;$K95&amp;"""")
  ),
  ""
)</f>
        <v/>
      </c>
      <c r="X95" s="14" t="str">
        <f>IF(
  AND($A95&lt;&gt;"",$K95&lt;&gt;"-",$K95&lt;&gt;""),
  shortcut設定!$F$4&amp;"\"&amp;shortcut設定!$F$9&amp;"\"&amp;$A95&amp;"（"&amp;$B95&amp;"）.lnk",
  ""
)</f>
        <v/>
      </c>
      <c r="Y95" s="13" t="str">
        <f>IF(
  AND($A95&lt;&gt;"",$L95&lt;&gt;"-",$L95&lt;&gt;""),
  (
    """"&amp;shortcut設定!$F$7&amp;""""&amp;
    " """&amp;$AB95&amp;""""&amp;
    " """&amp;$C95&amp;""""&amp;
    IF($D95="-"," """""," """&amp;$D95&amp;"""")&amp;
    IF($E95="-"," """""," """&amp;$E95&amp;"""")
  ),
  ""
)</f>
        <v/>
      </c>
      <c r="Z95" s="9" t="str">
        <f ca="1">IFERROR(
  VLOOKUP(
    $H95,
    shortcut設定!$F:$J,
    MATCH(
      "ProgramsIndex",
      shortcut設定!$F$12:$J$12,
      0
    ),
    FALSE
  ),
  ""
)</f>
        <v>134</v>
      </c>
      <c r="AA95" s="20" t="str">
        <f t="shared" si="7"/>
        <v/>
      </c>
      <c r="AB95" s="13" t="str">
        <f>IF(
  AND($A95&lt;&gt;"",$L95="○"),
  shortcut設定!$F$5&amp;"\"&amp;Z95&amp;"_"&amp;A95&amp;"（"&amp;B95&amp;"）"&amp;AA95&amp;".lnk",
  ""
)</f>
        <v/>
      </c>
      <c r="AC95" s="13" t="str">
        <f>IF(
  AND($A95&lt;&gt;"",$N95="○"),
  (
    """"&amp;shortcut設定!$F$7&amp;""""&amp;
    " """&amp;$AD95&amp;""""&amp;
    " """&amp;$C95&amp;""""&amp;
    IF($D95="-"," """""," """&amp;$D95&amp;"""")&amp;
    IF($E95="-"," """""," """&amp;$E95&amp;"""")
  ),
  ""
)</f>
        <v/>
      </c>
      <c r="AD95" s="9" t="str">
        <f>IF(
  AND($A95&lt;&gt;"",$N95="○"),
  shortcut設定!$F$6&amp;"\"&amp;A95&amp;"（"&amp;B95&amp;"）.lnk",
  ""
)</f>
        <v/>
      </c>
      <c r="AE95" s="13" t="str">
        <f>IF(
  AND($A95&lt;&gt;"",$O95&lt;&gt;"-",$O95&lt;&gt;""),
  (
    """"&amp;shortcut設定!$F$7&amp;""""&amp;
    " """&amp;$O95&amp;".lnk"""&amp;
    " """&amp;$C95&amp;""""&amp;
    IF($D95="-"," """""," """&amp;$D95&amp;"""")&amp;
    IF($E95="-"," """""," """&amp;$E95&amp;"""")
  ),
  ""
)</f>
        <v/>
      </c>
      <c r="AF95" s="95" t="s">
        <v>183</v>
      </c>
    </row>
    <row r="96" spans="1:32">
      <c r="A96" s="9" t="s">
        <v>663</v>
      </c>
      <c r="B96" s="9" t="s">
        <v>745</v>
      </c>
      <c r="C96" s="9" t="s">
        <v>288</v>
      </c>
      <c r="D96" s="15" t="s">
        <v>40</v>
      </c>
      <c r="E96" s="26" t="s">
        <v>40</v>
      </c>
      <c r="F96" s="15" t="s">
        <v>175</v>
      </c>
      <c r="G96" s="15" t="s">
        <v>156</v>
      </c>
      <c r="H96" s="9" t="s">
        <v>67</v>
      </c>
      <c r="I96" s="15" t="s">
        <v>878</v>
      </c>
      <c r="J96" s="15" t="s">
        <v>66</v>
      </c>
      <c r="K96" s="15" t="s">
        <v>66</v>
      </c>
      <c r="L96" s="97" t="s">
        <v>66</v>
      </c>
      <c r="M96" s="98" t="s">
        <v>579</v>
      </c>
      <c r="N96" s="15" t="s">
        <v>66</v>
      </c>
      <c r="O96" s="26" t="s">
        <v>981</v>
      </c>
      <c r="P96" s="9" t="str">
        <f t="shared" si="6"/>
        <v/>
      </c>
      <c r="Q96" s="9" t="str">
        <f t="shared" si="5"/>
        <v/>
      </c>
      <c r="R96" s="13" t="str">
        <f ca="1">IF(
  AND($A96&lt;&gt;"",$I96="○"),
  (
    "mkdir """&amp;T96&amp;""" &amp; "
  )&amp;(
    """"&amp;shortcut設定!$F$7&amp;""""&amp;
    " """&amp;T96&amp;"\"&amp;$A96&amp;"（"&amp;$B96&amp;"）.lnk"""&amp;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S96" s="9" t="str">
        <f ca="1">IFERROR(
  VLOOKUP(
    $H96,
    shortcut設定!$F:$J,
    MATCH(
      "ProgramsIndex",
      shortcut設定!$F$12:$J$12,
      0
    ),
    FALSE
  ),
  ""
)</f>
        <v>122</v>
      </c>
      <c r="T96" s="13" t="str">
        <f ca="1">IF(
  AND($A96&lt;&gt;"",$I96="○"),
  shortcut設定!$F$4&amp;"\"&amp;S96&amp;"_"&amp;H96,
  ""
)</f>
        <v>%USERPROFILE%\AppData\Roaming\Microsoft\Windows\Start Menu\Programs\122_Doc_View</v>
      </c>
      <c r="U96" s="13" t="str">
        <f>IF(
  AND($A96&lt;&gt;"",$J96&lt;&gt;"-",$J96&lt;&gt;""),
  (
    "mkdir """&amp;shortcut設定!$F$4&amp;"\"&amp;shortcut設定!$F$8&amp;""" &amp; "
  )&amp;(
    """"&amp;shortcut設定!$F$7&amp;""""&amp;
    " """&amp;$V96&amp;""""&amp;
    " """&amp;$C96&amp;""""&amp;
    IF($D96="-"," """""," """&amp;$D96&amp;"""")&amp;
    IF($E96="-"," """""," """&amp;$E96&amp;"""")
  ),
  ""
)</f>
        <v/>
      </c>
      <c r="V96" s="14" t="str">
        <f>IF(
  AND($A96&lt;&gt;"",$J96&lt;&gt;"-",$J96&lt;&gt;""),
  shortcut設定!$F$4&amp;"\"&amp;shortcut設定!$F$8&amp;"\"&amp;$J96&amp;"（"&amp;$B96&amp;"）.lnk",
  ""
)</f>
        <v/>
      </c>
      <c r="W96" s="13" t="str">
        <f>IF(
  AND($A96&lt;&gt;"",$K96&lt;&gt;"-",$K96&lt;&gt;""),
  (
    "mkdir """&amp;shortcut設定!$F$4&amp;"\"&amp;shortcut設定!$F$9&amp;""" &amp; "
  )&amp;(
    """"&amp;shortcut設定!$F$7&amp;""""&amp;
    " """&amp;$X96&amp;""""&amp;
    " """&amp;$C96&amp;""""&amp;
    IF($D96="-"," """""," """&amp;$D96&amp;"""")&amp;
    IF($E96="-"," """""," """&amp;$E96&amp;"""")&amp;
    IF($K96="-"," """""," """&amp;$K96&amp;"""")
  ),
  ""
)</f>
        <v/>
      </c>
      <c r="X96" s="14" t="str">
        <f>IF(
  AND($A96&lt;&gt;"",$K96&lt;&gt;"-",$K96&lt;&gt;""),
  shortcut設定!$F$4&amp;"\"&amp;shortcut設定!$F$9&amp;"\"&amp;$A96&amp;"（"&amp;$B96&amp;"）.lnk",
  ""
)</f>
        <v/>
      </c>
      <c r="Y96" s="13" t="str">
        <f>IF(
  AND($A96&lt;&gt;"",$L96&lt;&gt;"-",$L96&lt;&gt;""),
  (
    """"&amp;shortcut設定!$F$7&amp;""""&amp;
    " """&amp;$AB96&amp;""""&amp;
    " """&amp;$C96&amp;""""&amp;
    IF($D96="-"," """""," """&amp;$D96&amp;"""")&amp;
    IF($E96="-"," """""," """&amp;$E96&amp;"""")
  ),
  ""
)</f>
        <v/>
      </c>
      <c r="Z96" s="9" t="str">
        <f ca="1">IFERROR(
  VLOOKUP(
    $H96,
    shortcut設定!$F:$J,
    MATCH(
      "ProgramsIndex",
      shortcut設定!$F$12:$J$12,
      0
    ),
    FALSE
  ),
  ""
)</f>
        <v>122</v>
      </c>
      <c r="AA96" s="20" t="str">
        <f t="shared" si="7"/>
        <v/>
      </c>
      <c r="AB96" s="13" t="str">
        <f>IF(
  AND($A96&lt;&gt;"",$L96="○"),
  shortcut設定!$F$5&amp;"\"&amp;Z96&amp;"_"&amp;A96&amp;"（"&amp;B96&amp;"）"&amp;AA96&amp;".lnk",
  ""
)</f>
        <v/>
      </c>
      <c r="AC96" s="13" t="str">
        <f>IF(
  AND($A96&lt;&gt;"",$N96="○"),
  (
    """"&amp;shortcut設定!$F$7&amp;""""&amp;
    " """&amp;$AD96&amp;""""&amp;
    " """&amp;$C96&amp;""""&amp;
    IF($D96="-"," """""," """&amp;$D96&amp;"""")&amp;
    IF($E96="-"," """""," """&amp;$E96&amp;"""")
  ),
  ""
)</f>
        <v/>
      </c>
      <c r="AD96" s="9" t="str">
        <f>IF(
  AND($A96&lt;&gt;"",$N96="○"),
  shortcut設定!$F$6&amp;"\"&amp;A96&amp;"（"&amp;B96&amp;"）.lnk",
  ""
)</f>
        <v/>
      </c>
      <c r="AE96" s="13" t="str">
        <f>IF(
  AND($A96&lt;&gt;"",$O96&lt;&gt;"-",$O96&lt;&gt;""),
  (
    """"&amp;shortcut設定!$F$7&amp;""""&amp;
    " """&amp;$O96&amp;".lnk"""&amp;
    " """&amp;$C96&amp;""""&amp;
    IF($D96="-"," """""," """&amp;$D96&amp;"""")&amp;
    IF($E96="-"," """""," """&amp;$E96&amp;"""")
  ),
  ""
)</f>
        <v/>
      </c>
      <c r="AF96" s="95" t="s">
        <v>183</v>
      </c>
    </row>
    <row r="97" spans="1:32">
      <c r="A97" s="9" t="s">
        <v>664</v>
      </c>
      <c r="B97" s="9" t="s">
        <v>805</v>
      </c>
      <c r="C97" s="9" t="s">
        <v>289</v>
      </c>
      <c r="D97" s="15" t="s">
        <v>40</v>
      </c>
      <c r="E97" s="26" t="s">
        <v>40</v>
      </c>
      <c r="F97" s="15" t="s">
        <v>156</v>
      </c>
      <c r="G97" s="15" t="s">
        <v>156</v>
      </c>
      <c r="H97" s="9" t="s">
        <v>87</v>
      </c>
      <c r="I97" s="15" t="s">
        <v>878</v>
      </c>
      <c r="J97" s="15" t="s">
        <v>66</v>
      </c>
      <c r="K97" s="15" t="s">
        <v>66</v>
      </c>
      <c r="L97" s="97" t="s">
        <v>66</v>
      </c>
      <c r="M97" s="98" t="s">
        <v>579</v>
      </c>
      <c r="N97" s="15" t="s">
        <v>66</v>
      </c>
      <c r="O97" s="26" t="s">
        <v>981</v>
      </c>
      <c r="P97" s="9" t="str">
        <f t="shared" si="6"/>
        <v/>
      </c>
      <c r="Q97" s="9" t="str">
        <f t="shared" si="5"/>
        <v/>
      </c>
      <c r="R97" s="13" t="str">
        <f ca="1">IF(
  AND($A97&lt;&gt;"",$I97="○"),
  (
    "mkdir """&amp;T97&amp;""" &amp; "
  )&amp;(
    """"&amp;shortcut設定!$F$7&amp;""""&amp;
    " """&amp;T97&amp;"\"&amp;$A97&amp;"（"&amp;$B97&amp;"）.lnk"""&amp;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S97" s="9" t="str">
        <f ca="1">IFERROR(
  VLOOKUP(
    $H97,
    shortcut設定!$F:$J,
    MATCH(
      "ProgramsIndex",
      shortcut設定!$F$12:$J$12,
      0
    ),
    FALSE
  ),
  ""
)</f>
        <v>162</v>
      </c>
      <c r="T97" s="13" t="str">
        <f ca="1">IF(
  AND($A97&lt;&gt;"",$I97="○"),
  shortcut設定!$F$4&amp;"\"&amp;S97&amp;"_"&amp;H97,
  ""
)</f>
        <v>%USERPROFILE%\AppData\Roaming\Microsoft\Windows\Start Menu\Programs\162_Network_Local</v>
      </c>
      <c r="U97" s="13" t="str">
        <f>IF(
  AND($A97&lt;&gt;"",$J97&lt;&gt;"-",$J97&lt;&gt;""),
  (
    "mkdir """&amp;shortcut設定!$F$4&amp;"\"&amp;shortcut設定!$F$8&amp;""" &amp; "
  )&amp;(
    """"&amp;shortcut設定!$F$7&amp;""""&amp;
    " """&amp;$V97&amp;""""&amp;
    " """&amp;$C97&amp;""""&amp;
    IF($D97="-"," """""," """&amp;$D97&amp;"""")&amp;
    IF($E97="-"," """""," """&amp;$E97&amp;"""")
  ),
  ""
)</f>
        <v/>
      </c>
      <c r="V97" s="14" t="str">
        <f>IF(
  AND($A97&lt;&gt;"",$J97&lt;&gt;"-",$J97&lt;&gt;""),
  shortcut設定!$F$4&amp;"\"&amp;shortcut設定!$F$8&amp;"\"&amp;$J97&amp;"（"&amp;$B97&amp;"）.lnk",
  ""
)</f>
        <v/>
      </c>
      <c r="W97" s="13" t="str">
        <f>IF(
  AND($A97&lt;&gt;"",$K97&lt;&gt;"-",$K97&lt;&gt;""),
  (
    "mkdir """&amp;shortcut設定!$F$4&amp;"\"&amp;shortcut設定!$F$9&amp;""" &amp; "
  )&amp;(
    """"&amp;shortcut設定!$F$7&amp;""""&amp;
    " """&amp;$X97&amp;""""&amp;
    " """&amp;$C97&amp;""""&amp;
    IF($D97="-"," """""," """&amp;$D97&amp;"""")&amp;
    IF($E97="-"," """""," """&amp;$E97&amp;"""")&amp;
    IF($K97="-"," """""," """&amp;$K97&amp;"""")
  ),
  ""
)</f>
        <v/>
      </c>
      <c r="X97" s="14" t="str">
        <f>IF(
  AND($A97&lt;&gt;"",$K97&lt;&gt;"-",$K97&lt;&gt;""),
  shortcut設定!$F$4&amp;"\"&amp;shortcut設定!$F$9&amp;"\"&amp;$A97&amp;"（"&amp;$B97&amp;"）.lnk",
  ""
)</f>
        <v/>
      </c>
      <c r="Y97" s="13" t="str">
        <f>IF(
  AND($A97&lt;&gt;"",$L97&lt;&gt;"-",$L97&lt;&gt;""),
  (
    """"&amp;shortcut設定!$F$7&amp;""""&amp;
    " """&amp;$AB97&amp;""""&amp;
    " """&amp;$C97&amp;""""&amp;
    IF($D97="-"," """""," """&amp;$D97&amp;"""")&amp;
    IF($E97="-"," """""," """&amp;$E97&amp;"""")
  ),
  ""
)</f>
        <v/>
      </c>
      <c r="Z97" s="9" t="str">
        <f ca="1">IFERROR(
  VLOOKUP(
    $H97,
    shortcut設定!$F:$J,
    MATCH(
      "ProgramsIndex",
      shortcut設定!$F$12:$J$12,
      0
    ),
    FALSE
  ),
  ""
)</f>
        <v>162</v>
      </c>
      <c r="AA97" s="20" t="str">
        <f t="shared" si="7"/>
        <v/>
      </c>
      <c r="AB97" s="13" t="str">
        <f>IF(
  AND($A97&lt;&gt;"",$L97="○"),
  shortcut設定!$F$5&amp;"\"&amp;Z97&amp;"_"&amp;A97&amp;"（"&amp;B97&amp;"）"&amp;AA97&amp;".lnk",
  ""
)</f>
        <v/>
      </c>
      <c r="AC97" s="13" t="str">
        <f>IF(
  AND($A97&lt;&gt;"",$N97="○"),
  (
    """"&amp;shortcut設定!$F$7&amp;""""&amp;
    " """&amp;$AD97&amp;""""&amp;
    " """&amp;$C97&amp;""""&amp;
    IF($D97="-"," """""," """&amp;$D97&amp;"""")&amp;
    IF($E97="-"," """""," """&amp;$E97&amp;"""")
  ),
  ""
)</f>
        <v/>
      </c>
      <c r="AD97" s="9" t="str">
        <f>IF(
  AND($A97&lt;&gt;"",$N97="○"),
  shortcut設定!$F$6&amp;"\"&amp;A97&amp;"（"&amp;B97&amp;"）.lnk",
  ""
)</f>
        <v/>
      </c>
      <c r="AE97" s="13" t="str">
        <f>IF(
  AND($A97&lt;&gt;"",$O97&lt;&gt;"-",$O97&lt;&gt;""),
  (
    """"&amp;shortcut設定!$F$7&amp;""""&amp;
    " """&amp;$O97&amp;".lnk"""&amp;
    " """&amp;$C97&amp;""""&amp;
    IF($D97="-"," """""," """&amp;$D97&amp;"""")&amp;
    IF($E97="-"," """""," """&amp;$E97&amp;"""")
  ),
  ""
)</f>
        <v/>
      </c>
      <c r="AF97" s="95" t="s">
        <v>183</v>
      </c>
    </row>
    <row r="98" spans="1:32">
      <c r="A98" s="9" t="s">
        <v>665</v>
      </c>
      <c r="B98" s="9" t="s">
        <v>751</v>
      </c>
      <c r="C98" s="9" t="s">
        <v>290</v>
      </c>
      <c r="D98" s="15" t="s">
        <v>40</v>
      </c>
      <c r="E98" s="26" t="s">
        <v>40</v>
      </c>
      <c r="F98" s="15" t="s">
        <v>175</v>
      </c>
      <c r="G98" s="15" t="s">
        <v>156</v>
      </c>
      <c r="H98" s="9" t="s">
        <v>71</v>
      </c>
      <c r="I98" s="15" t="s">
        <v>878</v>
      </c>
      <c r="J98" s="15" t="s">
        <v>66</v>
      </c>
      <c r="K98" s="15" t="s">
        <v>66</v>
      </c>
      <c r="L98" s="97" t="s">
        <v>66</v>
      </c>
      <c r="M98" s="98" t="s">
        <v>579</v>
      </c>
      <c r="N98" s="15" t="s">
        <v>66</v>
      </c>
      <c r="O98" s="26" t="s">
        <v>981</v>
      </c>
      <c r="P98" s="9" t="str">
        <f t="shared" si="6"/>
        <v/>
      </c>
      <c r="Q98" s="9" t="str">
        <f t="shared" si="5"/>
        <v/>
      </c>
      <c r="R98" s="13" t="str">
        <f ca="1">IF(
  AND($A98&lt;&gt;"",$I98="○"),
  (
    "mkdir """&amp;T98&amp;""" &amp; "
  )&amp;(
    """"&amp;shortcut設定!$F$7&amp;""""&amp;
    " """&amp;T98&amp;"\"&amp;$A98&amp;"（"&amp;$B98&amp;"）.lnk"""&amp;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S98" s="9" t="str">
        <f ca="1">IFERROR(
  VLOOKUP(
    $H98,
    shortcut設定!$F:$J,
    MATCH(
      "ProgramsIndex",
      shortcut設定!$F$12:$J$12,
      0
    ),
    FALSE
  ),
  ""
)</f>
        <v>161</v>
      </c>
      <c r="T98" s="13" t="str">
        <f ca="1">IF(
  AND($A98&lt;&gt;"",$I98="○"),
  shortcut設定!$F$4&amp;"\"&amp;S98&amp;"_"&amp;H98,
  ""
)</f>
        <v>%USERPROFILE%\AppData\Roaming\Microsoft\Windows\Start Menu\Programs\161_Network_Global</v>
      </c>
      <c r="U98" s="13" t="str">
        <f>IF(
  AND($A98&lt;&gt;"",$J98&lt;&gt;"-",$J98&lt;&gt;""),
  (
    "mkdir """&amp;shortcut設定!$F$4&amp;"\"&amp;shortcut設定!$F$8&amp;""" &amp; "
  )&amp;(
    """"&amp;shortcut設定!$F$7&amp;""""&amp;
    " """&amp;$V98&amp;""""&amp;
    " """&amp;$C98&amp;""""&amp;
    IF($D98="-"," """""," """&amp;$D98&amp;"""")&amp;
    IF($E98="-"," """""," """&amp;$E98&amp;"""")
  ),
  ""
)</f>
        <v/>
      </c>
      <c r="V98" s="14" t="str">
        <f>IF(
  AND($A98&lt;&gt;"",$J98&lt;&gt;"-",$J98&lt;&gt;""),
  shortcut設定!$F$4&amp;"\"&amp;shortcut設定!$F$8&amp;"\"&amp;$J98&amp;"（"&amp;$B98&amp;"）.lnk",
  ""
)</f>
        <v/>
      </c>
      <c r="W98" s="13" t="str">
        <f>IF(
  AND($A98&lt;&gt;"",$K98&lt;&gt;"-",$K98&lt;&gt;""),
  (
    "mkdir """&amp;shortcut設定!$F$4&amp;"\"&amp;shortcut設定!$F$9&amp;""" &amp; "
  )&amp;(
    """"&amp;shortcut設定!$F$7&amp;""""&amp;
    " """&amp;$X98&amp;""""&amp;
    " """&amp;$C98&amp;""""&amp;
    IF($D98="-"," """""," """&amp;$D98&amp;"""")&amp;
    IF($E98="-"," """""," """&amp;$E98&amp;"""")&amp;
    IF($K98="-"," """""," """&amp;$K98&amp;"""")
  ),
  ""
)</f>
        <v/>
      </c>
      <c r="X98" s="14" t="str">
        <f>IF(
  AND($A98&lt;&gt;"",$K98&lt;&gt;"-",$K98&lt;&gt;""),
  shortcut設定!$F$4&amp;"\"&amp;shortcut設定!$F$9&amp;"\"&amp;$A98&amp;"（"&amp;$B98&amp;"）.lnk",
  ""
)</f>
        <v/>
      </c>
      <c r="Y98" s="13" t="str">
        <f>IF(
  AND($A98&lt;&gt;"",$L98&lt;&gt;"-",$L98&lt;&gt;""),
  (
    """"&amp;shortcut設定!$F$7&amp;""""&amp;
    " """&amp;$AB98&amp;""""&amp;
    " """&amp;$C98&amp;""""&amp;
    IF($D98="-"," """""," """&amp;$D98&amp;"""")&amp;
    IF($E98="-"," """""," """&amp;$E98&amp;"""")
  ),
  ""
)</f>
        <v/>
      </c>
      <c r="Z98" s="9" t="str">
        <f ca="1">IFERROR(
  VLOOKUP(
    $H98,
    shortcut設定!$F:$J,
    MATCH(
      "ProgramsIndex",
      shortcut設定!$F$12:$J$12,
      0
    ),
    FALSE
  ),
  ""
)</f>
        <v>161</v>
      </c>
      <c r="AA98" s="20" t="str">
        <f t="shared" si="7"/>
        <v/>
      </c>
      <c r="AB98" s="13" t="str">
        <f>IF(
  AND($A98&lt;&gt;"",$L98="○"),
  shortcut設定!$F$5&amp;"\"&amp;Z98&amp;"_"&amp;A98&amp;"（"&amp;B98&amp;"）"&amp;AA98&amp;".lnk",
  ""
)</f>
        <v/>
      </c>
      <c r="AC98" s="13" t="str">
        <f>IF(
  AND($A98&lt;&gt;"",$N98="○"),
  (
    """"&amp;shortcut設定!$F$7&amp;""""&amp;
    " """&amp;$AD98&amp;""""&amp;
    " """&amp;$C98&amp;""""&amp;
    IF($D98="-"," """""," """&amp;$D98&amp;"""")&amp;
    IF($E98="-"," """""," """&amp;$E98&amp;"""")
  ),
  ""
)</f>
        <v/>
      </c>
      <c r="AD98" s="9" t="str">
        <f>IF(
  AND($A98&lt;&gt;"",$N98="○"),
  shortcut設定!$F$6&amp;"\"&amp;A98&amp;"（"&amp;B98&amp;"）.lnk",
  ""
)</f>
        <v/>
      </c>
      <c r="AE98" s="13" t="str">
        <f>IF(
  AND($A98&lt;&gt;"",$O98&lt;&gt;"-",$O98&lt;&gt;""),
  (
    """"&amp;shortcut設定!$F$7&amp;""""&amp;
    " """&amp;$O98&amp;".lnk"""&amp;
    " """&amp;$C98&amp;""""&amp;
    IF($D98="-"," """""," """&amp;$D98&amp;"""")&amp;
    IF($E98="-"," """""," """&amp;$E98&amp;"""")
  ),
  ""
)</f>
        <v/>
      </c>
      <c r="AF98" s="95" t="s">
        <v>183</v>
      </c>
    </row>
    <row r="99" spans="1:32">
      <c r="A99" s="9" t="s">
        <v>666</v>
      </c>
      <c r="B99" s="9" t="s">
        <v>780</v>
      </c>
      <c r="C99" s="9" t="s">
        <v>291</v>
      </c>
      <c r="D99" s="15" t="s">
        <v>40</v>
      </c>
      <c r="E99" s="26" t="s">
        <v>40</v>
      </c>
      <c r="F99" s="15" t="s">
        <v>156</v>
      </c>
      <c r="G99" s="15" t="s">
        <v>156</v>
      </c>
      <c r="H99" s="9" t="s">
        <v>69</v>
      </c>
      <c r="I99" s="15" t="s">
        <v>878</v>
      </c>
      <c r="J99" s="15" t="s">
        <v>66</v>
      </c>
      <c r="K99" s="15" t="s">
        <v>66</v>
      </c>
      <c r="L99" s="97" t="s">
        <v>66</v>
      </c>
      <c r="M99" s="98" t="s">
        <v>579</v>
      </c>
      <c r="N99" s="15" t="s">
        <v>66</v>
      </c>
      <c r="O99" s="26" t="s">
        <v>981</v>
      </c>
      <c r="P99" s="9" t="str">
        <f t="shared" si="6"/>
        <v/>
      </c>
      <c r="Q99" s="9" t="str">
        <f t="shared" si="5"/>
        <v/>
      </c>
      <c r="R99" s="13" t="str">
        <f ca="1">IF(
  AND($A99&lt;&gt;"",$I99="○"),
  (
    "mkdir """&amp;T99&amp;""" &amp; "
  )&amp;(
    """"&amp;shortcut設定!$F$7&amp;""""&amp;
    " """&amp;T99&amp;"\"&amp;$A99&amp;"（"&amp;$B99&amp;"）.lnk"""&amp;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S99" s="9" t="str">
        <f ca="1">IFERROR(
  VLOOKUP(
    $H99,
    shortcut設定!$F:$J,
    MATCH(
      "ProgramsIndex",
      shortcut設定!$F$12:$J$12,
      0
    ),
    FALSE
  ),
  ""
)</f>
        <v>121</v>
      </c>
      <c r="T99" s="13" t="str">
        <f ca="1">IF(
  AND($A99&lt;&gt;"",$I99="○"),
  shortcut設定!$F$4&amp;"\"&amp;S99&amp;"_"&amp;H99,
  ""
)</f>
        <v>%USERPROFILE%\AppData\Roaming\Microsoft\Windows\Start Menu\Programs\121_Doc_Analyze</v>
      </c>
      <c r="U99" s="13" t="str">
        <f>IF(
  AND($A99&lt;&gt;"",$J99&lt;&gt;"-",$J99&lt;&gt;""),
  (
    "mkdir """&amp;shortcut設定!$F$4&amp;"\"&amp;shortcut設定!$F$8&amp;""" &amp; "
  )&amp;(
    """"&amp;shortcut設定!$F$7&amp;""""&amp;
    " """&amp;$V99&amp;""""&amp;
    " """&amp;$C99&amp;""""&amp;
    IF($D99="-"," """""," """&amp;$D99&amp;"""")&amp;
    IF($E99="-"," """""," """&amp;$E99&amp;"""")
  ),
  ""
)</f>
        <v/>
      </c>
      <c r="V99" s="14" t="str">
        <f>IF(
  AND($A99&lt;&gt;"",$J99&lt;&gt;"-",$J99&lt;&gt;""),
  shortcut設定!$F$4&amp;"\"&amp;shortcut設定!$F$8&amp;"\"&amp;$J99&amp;"（"&amp;$B99&amp;"）.lnk",
  ""
)</f>
        <v/>
      </c>
      <c r="W99" s="13" t="str">
        <f>IF(
  AND($A99&lt;&gt;"",$K99&lt;&gt;"-",$K99&lt;&gt;""),
  (
    "mkdir """&amp;shortcut設定!$F$4&amp;"\"&amp;shortcut設定!$F$9&amp;""" &amp; "
  )&amp;(
    """"&amp;shortcut設定!$F$7&amp;""""&amp;
    " """&amp;$X99&amp;""""&amp;
    " """&amp;$C99&amp;""""&amp;
    IF($D99="-"," """""," """&amp;$D99&amp;"""")&amp;
    IF($E99="-"," """""," """&amp;$E99&amp;"""")&amp;
    IF($K99="-"," """""," """&amp;$K99&amp;"""")
  ),
  ""
)</f>
        <v/>
      </c>
      <c r="X99" s="14" t="str">
        <f>IF(
  AND($A99&lt;&gt;"",$K99&lt;&gt;"-",$K99&lt;&gt;""),
  shortcut設定!$F$4&amp;"\"&amp;shortcut設定!$F$9&amp;"\"&amp;$A99&amp;"（"&amp;$B99&amp;"）.lnk",
  ""
)</f>
        <v/>
      </c>
      <c r="Y99" s="13" t="str">
        <f>IF(
  AND($A99&lt;&gt;"",$L99&lt;&gt;"-",$L99&lt;&gt;""),
  (
    """"&amp;shortcut設定!$F$7&amp;""""&amp;
    " """&amp;$AB99&amp;""""&amp;
    " """&amp;$C99&amp;""""&amp;
    IF($D99="-"," """""," """&amp;$D99&amp;"""")&amp;
    IF($E99="-"," """""," """&amp;$E99&amp;"""")
  ),
  ""
)</f>
        <v/>
      </c>
      <c r="Z99" s="9" t="str">
        <f ca="1">IFERROR(
  VLOOKUP(
    $H99,
    shortcut設定!$F:$J,
    MATCH(
      "ProgramsIndex",
      shortcut設定!$F$12:$J$12,
      0
    ),
    FALSE
  ),
  ""
)</f>
        <v>121</v>
      </c>
      <c r="AA99" s="20" t="str">
        <f t="shared" si="7"/>
        <v/>
      </c>
      <c r="AB99" s="13" t="str">
        <f>IF(
  AND($A99&lt;&gt;"",$L99="○"),
  shortcut設定!$F$5&amp;"\"&amp;Z99&amp;"_"&amp;A99&amp;"（"&amp;B99&amp;"）"&amp;AA99&amp;".lnk",
  ""
)</f>
        <v/>
      </c>
      <c r="AC99" s="13" t="str">
        <f>IF(
  AND($A99&lt;&gt;"",$N99="○"),
  (
    """"&amp;shortcut設定!$F$7&amp;""""&amp;
    " """&amp;$AD99&amp;""""&amp;
    " """&amp;$C99&amp;""""&amp;
    IF($D99="-"," """""," """&amp;$D99&amp;"""")&amp;
    IF($E99="-"," """""," """&amp;$E99&amp;"""")
  ),
  ""
)</f>
        <v/>
      </c>
      <c r="AD99" s="9" t="str">
        <f>IF(
  AND($A99&lt;&gt;"",$N99="○"),
  shortcut設定!$F$6&amp;"\"&amp;A99&amp;"（"&amp;B99&amp;"）.lnk",
  ""
)</f>
        <v/>
      </c>
      <c r="AE99" s="13" t="str">
        <f>IF(
  AND($A99&lt;&gt;"",$O99&lt;&gt;"-",$O99&lt;&gt;""),
  (
    """"&amp;shortcut設定!$F$7&amp;""""&amp;
    " """&amp;$O99&amp;".lnk"""&amp;
    " """&amp;$C99&amp;""""&amp;
    IF($D99="-"," """""," """&amp;$D99&amp;"""")&amp;
    IF($E99="-"," """""," """&amp;$E99&amp;"""")
  ),
  ""
)</f>
        <v/>
      </c>
      <c r="AF99" s="95" t="s">
        <v>183</v>
      </c>
    </row>
    <row r="100" spans="1:32">
      <c r="A100" s="9" t="s">
        <v>88</v>
      </c>
      <c r="B100" s="9" t="s">
        <v>810</v>
      </c>
      <c r="C100" s="9" t="s">
        <v>292</v>
      </c>
      <c r="D100" s="15" t="s">
        <v>40</v>
      </c>
      <c r="E100" s="26" t="s">
        <v>40</v>
      </c>
      <c r="F100" s="15" t="s">
        <v>175</v>
      </c>
      <c r="G100" s="15" t="s">
        <v>156</v>
      </c>
      <c r="H100" s="9" t="s">
        <v>70</v>
      </c>
      <c r="I100" s="15" t="s">
        <v>878</v>
      </c>
      <c r="J100" s="15" t="s">
        <v>66</v>
      </c>
      <c r="K100" s="15" t="s">
        <v>66</v>
      </c>
      <c r="L100" s="97" t="s">
        <v>66</v>
      </c>
      <c r="M100" s="98" t="s">
        <v>579</v>
      </c>
      <c r="N100" s="15" t="s">
        <v>66</v>
      </c>
      <c r="O100" s="26" t="s">
        <v>981</v>
      </c>
      <c r="P100" s="9" t="str">
        <f t="shared" si="6"/>
        <v/>
      </c>
      <c r="Q100" s="9" t="str">
        <f t="shared" si="5"/>
        <v/>
      </c>
      <c r="R100" s="13" t="str">
        <f ca="1">IF(
  AND($A100&lt;&gt;"",$I100="○"),
  (
    "mkdir """&amp;T100&amp;""" &amp; "
  )&amp;(
    """"&amp;shortcut設定!$F$7&amp;""""&amp;
    " """&amp;T100&amp;"\"&amp;$A100&amp;"（"&amp;$B100&amp;"）.lnk"""&amp;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S100" s="9" t="str">
        <f ca="1">IFERROR(
  VLOOKUP(
    $H100,
    shortcut設定!$F:$J,
    MATCH(
      "ProgramsIndex",
      shortcut設定!$F$12:$J$12,
      0
    ),
    FALSE
  ),
  ""
)</f>
        <v>172</v>
      </c>
      <c r="T100" s="13" t="str">
        <f ca="1">IF(
  AND($A100&lt;&gt;"",$I100="○"),
  shortcut設定!$F$4&amp;"\"&amp;S100&amp;"_"&amp;H100,
  ""
)</f>
        <v>%USERPROFILE%\AppData\Roaming\Microsoft\Windows\Start Menu\Programs\172_Utility_Other</v>
      </c>
      <c r="U100" s="13" t="str">
        <f>IF(
  AND($A100&lt;&gt;"",$J100&lt;&gt;"-",$J100&lt;&gt;""),
  (
    "mkdir """&amp;shortcut設定!$F$4&amp;"\"&amp;shortcut設定!$F$8&amp;""" &amp; "
  )&amp;(
    """"&amp;shortcut設定!$F$7&amp;""""&amp;
    " """&amp;$V100&amp;""""&amp;
    " """&amp;$C100&amp;""""&amp;
    IF($D100="-"," """""," """&amp;$D100&amp;"""")&amp;
    IF($E100="-"," """""," """&amp;$E100&amp;"""")
  ),
  ""
)</f>
        <v/>
      </c>
      <c r="V100" s="14" t="str">
        <f>IF(
  AND($A100&lt;&gt;"",$J100&lt;&gt;"-",$J100&lt;&gt;""),
  shortcut設定!$F$4&amp;"\"&amp;shortcut設定!$F$8&amp;"\"&amp;$J100&amp;"（"&amp;$B100&amp;"）.lnk",
  ""
)</f>
        <v/>
      </c>
      <c r="W100" s="13" t="str">
        <f>IF(
  AND($A100&lt;&gt;"",$K100&lt;&gt;"-",$K100&lt;&gt;""),
  (
    "mkdir """&amp;shortcut設定!$F$4&amp;"\"&amp;shortcut設定!$F$9&amp;""" &amp; "
  )&amp;(
    """"&amp;shortcut設定!$F$7&amp;""""&amp;
    " """&amp;$X100&amp;""""&amp;
    " """&amp;$C100&amp;""""&amp;
    IF($D100="-"," """""," """&amp;$D100&amp;"""")&amp;
    IF($E100="-"," """""," """&amp;$E100&amp;"""")&amp;
    IF($K100="-"," """""," """&amp;$K100&amp;"""")
  ),
  ""
)</f>
        <v/>
      </c>
      <c r="X100" s="14" t="str">
        <f>IF(
  AND($A100&lt;&gt;"",$K100&lt;&gt;"-",$K100&lt;&gt;""),
  shortcut設定!$F$4&amp;"\"&amp;shortcut設定!$F$9&amp;"\"&amp;$A100&amp;"（"&amp;$B100&amp;"）.lnk",
  ""
)</f>
        <v/>
      </c>
      <c r="Y100" s="13" t="str">
        <f>IF(
  AND($A100&lt;&gt;"",$L100&lt;&gt;"-",$L100&lt;&gt;""),
  (
    """"&amp;shortcut設定!$F$7&amp;""""&amp;
    " """&amp;$AB100&amp;""""&amp;
    " """&amp;$C100&amp;""""&amp;
    IF($D100="-"," """""," """&amp;$D100&amp;"""")&amp;
    IF($E100="-"," """""," """&amp;$E100&amp;"""")
  ),
  ""
)</f>
        <v/>
      </c>
      <c r="Z100" s="9" t="str">
        <f ca="1">IFERROR(
  VLOOKUP(
    $H100,
    shortcut設定!$F:$J,
    MATCH(
      "ProgramsIndex",
      shortcut設定!$F$12:$J$12,
      0
    ),
    FALSE
  ),
  ""
)</f>
        <v>172</v>
      </c>
      <c r="AA100" s="20" t="str">
        <f t="shared" si="7"/>
        <v/>
      </c>
      <c r="AB100" s="13" t="str">
        <f>IF(
  AND($A100&lt;&gt;"",$L100="○"),
  shortcut設定!$F$5&amp;"\"&amp;Z100&amp;"_"&amp;A100&amp;"（"&amp;B100&amp;"）"&amp;AA100&amp;".lnk",
  ""
)</f>
        <v/>
      </c>
      <c r="AC100" s="13" t="str">
        <f>IF(
  AND($A100&lt;&gt;"",$N100="○"),
  (
    """"&amp;shortcut設定!$F$7&amp;""""&amp;
    " """&amp;$AD100&amp;""""&amp;
    " """&amp;$C100&amp;""""&amp;
    IF($D100="-"," """""," """&amp;$D100&amp;"""")&amp;
    IF($E100="-"," """""," """&amp;$E100&amp;"""")
  ),
  ""
)</f>
        <v/>
      </c>
      <c r="AD100" s="9" t="str">
        <f>IF(
  AND($A100&lt;&gt;"",$N100="○"),
  shortcut設定!$F$6&amp;"\"&amp;A100&amp;"（"&amp;B100&amp;"）.lnk",
  ""
)</f>
        <v/>
      </c>
      <c r="AE100" s="13" t="str">
        <f>IF(
  AND($A100&lt;&gt;"",$O100&lt;&gt;"-",$O100&lt;&gt;""),
  (
    """"&amp;shortcut設定!$F$7&amp;""""&amp;
    " """&amp;$O100&amp;".lnk"""&amp;
    " """&amp;$C100&amp;""""&amp;
    IF($D100="-"," """""," """&amp;$D100&amp;"""")&amp;
    IF($E100="-"," """""," """&amp;$E100&amp;"""")
  ),
  ""
)</f>
        <v/>
      </c>
      <c r="AF100" s="95" t="s">
        <v>183</v>
      </c>
    </row>
    <row r="101" spans="1:32">
      <c r="A101" s="9" t="s">
        <v>667</v>
      </c>
      <c r="B101" s="9" t="s">
        <v>811</v>
      </c>
      <c r="C101" s="9" t="s">
        <v>293</v>
      </c>
      <c r="D101" s="15" t="s">
        <v>40</v>
      </c>
      <c r="E101" s="26" t="s">
        <v>40</v>
      </c>
      <c r="F101" s="15" t="s">
        <v>175</v>
      </c>
      <c r="G101" s="15" t="s">
        <v>156</v>
      </c>
      <c r="H101" s="9" t="s">
        <v>77</v>
      </c>
      <c r="I101" s="15" t="s">
        <v>878</v>
      </c>
      <c r="J101" s="15" t="s">
        <v>66</v>
      </c>
      <c r="K101" s="15" t="s">
        <v>66</v>
      </c>
      <c r="L101" s="97" t="s">
        <v>66</v>
      </c>
      <c r="M101" s="98" t="s">
        <v>579</v>
      </c>
      <c r="N101" s="15" t="s">
        <v>66</v>
      </c>
      <c r="O101" s="26" t="s">
        <v>981</v>
      </c>
      <c r="P101" s="9" t="str">
        <f t="shared" si="6"/>
        <v/>
      </c>
      <c r="Q101" s="9" t="str">
        <f t="shared" si="5"/>
        <v/>
      </c>
      <c r="R101" s="13" t="str">
        <f ca="1">IF(
  AND($A101&lt;&gt;"",$I101="○"),
  (
    "mkdir """&amp;T101&amp;""" &amp; "
  )&amp;(
    """"&amp;shortcut設定!$F$7&amp;""""&amp;
    " """&amp;T101&amp;"\"&amp;$A101&amp;"（"&amp;$B101&amp;"）.lnk"""&amp;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S101" s="9" t="str">
        <f ca="1">IFERROR(
  VLOOKUP(
    $H101,
    shortcut設定!$F:$J,
    MATCH(
      "ProgramsIndex",
      shortcut設定!$F$12:$J$12,
      0
    ),
    FALSE
  ),
  ""
)</f>
        <v>111</v>
      </c>
      <c r="T101" s="13" t="str">
        <f ca="1">IF(
  AND($A101&lt;&gt;"",$I101="○"),
  shortcut設定!$F$4&amp;"\"&amp;S101&amp;"_"&amp;H101,
  ""
)</f>
        <v>%USERPROFILE%\AppData\Roaming\Microsoft\Windows\Start Menu\Programs\111_Common_Analyze</v>
      </c>
      <c r="U101" s="13" t="str">
        <f>IF(
  AND($A101&lt;&gt;"",$J101&lt;&gt;"-",$J101&lt;&gt;""),
  (
    "mkdir """&amp;shortcut設定!$F$4&amp;"\"&amp;shortcut設定!$F$8&amp;""" &amp; "
  )&amp;(
    """"&amp;shortcut設定!$F$7&amp;""""&amp;
    " """&amp;$V101&amp;""""&amp;
    " """&amp;$C101&amp;""""&amp;
    IF($D101="-"," """""," """&amp;$D101&amp;"""")&amp;
    IF($E101="-"," """""," """&amp;$E101&amp;"""")
  ),
  ""
)</f>
        <v/>
      </c>
      <c r="V101" s="14" t="str">
        <f>IF(
  AND($A101&lt;&gt;"",$J101&lt;&gt;"-",$J101&lt;&gt;""),
  shortcut設定!$F$4&amp;"\"&amp;shortcut設定!$F$8&amp;"\"&amp;$J101&amp;"（"&amp;$B101&amp;"）.lnk",
  ""
)</f>
        <v/>
      </c>
      <c r="W101" s="13" t="str">
        <f>IF(
  AND($A101&lt;&gt;"",$K101&lt;&gt;"-",$K101&lt;&gt;""),
  (
    "mkdir """&amp;shortcut設定!$F$4&amp;"\"&amp;shortcut設定!$F$9&amp;""" &amp; "
  )&amp;(
    """"&amp;shortcut設定!$F$7&amp;""""&amp;
    " """&amp;$X101&amp;""""&amp;
    " """&amp;$C101&amp;""""&amp;
    IF($D101="-"," """""," """&amp;$D101&amp;"""")&amp;
    IF($E101="-"," """""," """&amp;$E101&amp;"""")&amp;
    IF($K101="-"," """""," """&amp;$K101&amp;"""")
  ),
  ""
)</f>
        <v/>
      </c>
      <c r="X101" s="14" t="str">
        <f>IF(
  AND($A101&lt;&gt;"",$K101&lt;&gt;"-",$K101&lt;&gt;""),
  shortcut設定!$F$4&amp;"\"&amp;shortcut設定!$F$9&amp;"\"&amp;$A101&amp;"（"&amp;$B101&amp;"）.lnk",
  ""
)</f>
        <v/>
      </c>
      <c r="Y101" s="13" t="str">
        <f>IF(
  AND($A101&lt;&gt;"",$L101&lt;&gt;"-",$L101&lt;&gt;""),
  (
    """"&amp;shortcut設定!$F$7&amp;""""&amp;
    " """&amp;$AB101&amp;""""&amp;
    " """&amp;$C101&amp;""""&amp;
    IF($D101="-"," """""," """&amp;$D101&amp;"""")&amp;
    IF($E101="-"," """""," """&amp;$E101&amp;"""")
  ),
  ""
)</f>
        <v/>
      </c>
      <c r="Z101" s="9" t="str">
        <f ca="1">IFERROR(
  VLOOKUP(
    $H101,
    shortcut設定!$F:$J,
    MATCH(
      "ProgramsIndex",
      shortcut設定!$F$12:$J$12,
      0
    ),
    FALSE
  ),
  ""
)</f>
        <v>111</v>
      </c>
      <c r="AA101" s="20" t="str">
        <f t="shared" si="7"/>
        <v/>
      </c>
      <c r="AB101" s="13" t="str">
        <f>IF(
  AND($A101&lt;&gt;"",$L101="○"),
  shortcut設定!$F$5&amp;"\"&amp;Z101&amp;"_"&amp;A101&amp;"（"&amp;B101&amp;"）"&amp;AA101&amp;".lnk",
  ""
)</f>
        <v/>
      </c>
      <c r="AC101" s="13" t="str">
        <f>IF(
  AND($A101&lt;&gt;"",$N101="○"),
  (
    """"&amp;shortcut設定!$F$7&amp;""""&amp;
    " """&amp;$AD101&amp;""""&amp;
    " """&amp;$C101&amp;""""&amp;
    IF($D101="-"," """""," """&amp;$D101&amp;"""")&amp;
    IF($E101="-"," """""," """&amp;$E101&amp;"""")
  ),
  ""
)</f>
        <v/>
      </c>
      <c r="AD101" s="9" t="str">
        <f>IF(
  AND($A101&lt;&gt;"",$N101="○"),
  shortcut設定!$F$6&amp;"\"&amp;A101&amp;"（"&amp;B101&amp;"）.lnk",
  ""
)</f>
        <v/>
      </c>
      <c r="AE101" s="13" t="str">
        <f>IF(
  AND($A101&lt;&gt;"",$O101&lt;&gt;"-",$O101&lt;&gt;""),
  (
    """"&amp;shortcut設定!$F$7&amp;""""&amp;
    " """&amp;$O101&amp;".lnk"""&amp;
    " """&amp;$C101&amp;""""&amp;
    IF($D101="-"," """""," """&amp;$D101&amp;"""")&amp;
    IF($E101="-"," """""," """&amp;$E101&amp;"""")
  ),
  ""
)</f>
        <v/>
      </c>
      <c r="AF101" s="95" t="s">
        <v>183</v>
      </c>
    </row>
    <row r="102" spans="1:32">
      <c r="A102" s="9" t="s">
        <v>668</v>
      </c>
      <c r="B102" s="9" t="s">
        <v>812</v>
      </c>
      <c r="C102" s="9" t="s">
        <v>294</v>
      </c>
      <c r="D102" s="15" t="s">
        <v>40</v>
      </c>
      <c r="E102" s="26" t="s">
        <v>40</v>
      </c>
      <c r="F102" s="15" t="s">
        <v>175</v>
      </c>
      <c r="G102" s="15" t="s">
        <v>156</v>
      </c>
      <c r="H102" s="9" t="s">
        <v>70</v>
      </c>
      <c r="I102" s="15" t="s">
        <v>878</v>
      </c>
      <c r="J102" s="15" t="s">
        <v>66</v>
      </c>
      <c r="K102" s="15" t="s">
        <v>66</v>
      </c>
      <c r="L102" s="97" t="s">
        <v>66</v>
      </c>
      <c r="M102" s="98" t="s">
        <v>579</v>
      </c>
      <c r="N102" s="15" t="s">
        <v>66</v>
      </c>
      <c r="O102" s="26" t="s">
        <v>981</v>
      </c>
      <c r="P102" s="9" t="str">
        <f t="shared" si="6"/>
        <v/>
      </c>
      <c r="Q102" s="9" t="str">
        <f t="shared" si="5"/>
        <v/>
      </c>
      <c r="R102" s="13" t="str">
        <f ca="1">IF(
  AND($A102&lt;&gt;"",$I102="○"),
  (
    "mkdir """&amp;T102&amp;""" &amp; "
  )&amp;(
    """"&amp;shortcut設定!$F$7&amp;""""&amp;
    " """&amp;T102&amp;"\"&amp;$A102&amp;"（"&amp;$B102&amp;"）.lnk"""&amp;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S102" s="9" t="str">
        <f ca="1">IFERROR(
  VLOOKUP(
    $H102,
    shortcut設定!$F:$J,
    MATCH(
      "ProgramsIndex",
      shortcut設定!$F$12:$J$12,
      0
    ),
    FALSE
  ),
  ""
)</f>
        <v>172</v>
      </c>
      <c r="T102" s="13" t="str">
        <f ca="1">IF(
  AND($A102&lt;&gt;"",$I102="○"),
  shortcut設定!$F$4&amp;"\"&amp;S102&amp;"_"&amp;H102,
  ""
)</f>
        <v>%USERPROFILE%\AppData\Roaming\Microsoft\Windows\Start Menu\Programs\172_Utility_Other</v>
      </c>
      <c r="U102" s="13" t="str">
        <f>IF(
  AND($A102&lt;&gt;"",$J102&lt;&gt;"-",$J102&lt;&gt;""),
  (
    "mkdir """&amp;shortcut設定!$F$4&amp;"\"&amp;shortcut設定!$F$8&amp;""" &amp; "
  )&amp;(
    """"&amp;shortcut設定!$F$7&amp;""""&amp;
    " """&amp;$V102&amp;""""&amp;
    " """&amp;$C102&amp;""""&amp;
    IF($D102="-"," """""," """&amp;$D102&amp;"""")&amp;
    IF($E102="-"," """""," """&amp;$E102&amp;"""")
  ),
  ""
)</f>
        <v/>
      </c>
      <c r="V102" s="14" t="str">
        <f>IF(
  AND($A102&lt;&gt;"",$J102&lt;&gt;"-",$J102&lt;&gt;""),
  shortcut設定!$F$4&amp;"\"&amp;shortcut設定!$F$8&amp;"\"&amp;$J102&amp;"（"&amp;$B102&amp;"）.lnk",
  ""
)</f>
        <v/>
      </c>
      <c r="W102" s="13" t="str">
        <f>IF(
  AND($A102&lt;&gt;"",$K102&lt;&gt;"-",$K102&lt;&gt;""),
  (
    "mkdir """&amp;shortcut設定!$F$4&amp;"\"&amp;shortcut設定!$F$9&amp;""" &amp; "
  )&amp;(
    """"&amp;shortcut設定!$F$7&amp;""""&amp;
    " """&amp;$X102&amp;""""&amp;
    " """&amp;$C102&amp;""""&amp;
    IF($D102="-"," """""," """&amp;$D102&amp;"""")&amp;
    IF($E102="-"," """""," """&amp;$E102&amp;"""")&amp;
    IF($K102="-"," """""," """&amp;$K102&amp;"""")
  ),
  ""
)</f>
        <v/>
      </c>
      <c r="X102" s="14" t="str">
        <f>IF(
  AND($A102&lt;&gt;"",$K102&lt;&gt;"-",$K102&lt;&gt;""),
  shortcut設定!$F$4&amp;"\"&amp;shortcut設定!$F$9&amp;"\"&amp;$A102&amp;"（"&amp;$B102&amp;"）.lnk",
  ""
)</f>
        <v/>
      </c>
      <c r="Y102" s="13" t="str">
        <f>IF(
  AND($A102&lt;&gt;"",$L102&lt;&gt;"-",$L102&lt;&gt;""),
  (
    """"&amp;shortcut設定!$F$7&amp;""""&amp;
    " """&amp;$AB102&amp;""""&amp;
    " """&amp;$C102&amp;""""&amp;
    IF($D102="-"," """""," """&amp;$D102&amp;"""")&amp;
    IF($E102="-"," """""," """&amp;$E102&amp;"""")
  ),
  ""
)</f>
        <v/>
      </c>
      <c r="Z102" s="9" t="str">
        <f ca="1">IFERROR(
  VLOOKUP(
    $H102,
    shortcut設定!$F:$J,
    MATCH(
      "ProgramsIndex",
      shortcut設定!$F$12:$J$12,
      0
    ),
    FALSE
  ),
  ""
)</f>
        <v>172</v>
      </c>
      <c r="AA102" s="20" t="str">
        <f t="shared" si="7"/>
        <v/>
      </c>
      <c r="AB102" s="13" t="str">
        <f>IF(
  AND($A102&lt;&gt;"",$L102="○"),
  shortcut設定!$F$5&amp;"\"&amp;Z102&amp;"_"&amp;A102&amp;"（"&amp;B102&amp;"）"&amp;AA102&amp;".lnk",
  ""
)</f>
        <v/>
      </c>
      <c r="AC102" s="13" t="str">
        <f>IF(
  AND($A102&lt;&gt;"",$N102="○"),
  (
    """"&amp;shortcut設定!$F$7&amp;""""&amp;
    " """&amp;$AD102&amp;""""&amp;
    " """&amp;$C102&amp;""""&amp;
    IF($D102="-"," """""," """&amp;$D102&amp;"""")&amp;
    IF($E102="-"," """""," """&amp;$E102&amp;"""")
  ),
  ""
)</f>
        <v/>
      </c>
      <c r="AD102" s="9" t="str">
        <f>IF(
  AND($A102&lt;&gt;"",$N102="○"),
  shortcut設定!$F$6&amp;"\"&amp;A102&amp;"（"&amp;B102&amp;"）.lnk",
  ""
)</f>
        <v/>
      </c>
      <c r="AE102" s="13" t="str">
        <f>IF(
  AND($A102&lt;&gt;"",$O102&lt;&gt;"-",$O102&lt;&gt;""),
  (
    """"&amp;shortcut設定!$F$7&amp;""""&amp;
    " """&amp;$O102&amp;".lnk"""&amp;
    " """&amp;$C102&amp;""""&amp;
    IF($D102="-"," """""," """&amp;$D102&amp;"""")&amp;
    IF($E102="-"," """""," """&amp;$E102&amp;"""")
  ),
  ""
)</f>
        <v/>
      </c>
      <c r="AF102" s="95" t="s">
        <v>183</v>
      </c>
    </row>
    <row r="103" spans="1:32">
      <c r="A103" s="9" t="s">
        <v>669</v>
      </c>
      <c r="B103" s="9" t="s">
        <v>813</v>
      </c>
      <c r="C103" s="9" t="s">
        <v>295</v>
      </c>
      <c r="D103" s="15" t="s">
        <v>40</v>
      </c>
      <c r="E103" s="26" t="s">
        <v>40</v>
      </c>
      <c r="F103" s="15" t="s">
        <v>175</v>
      </c>
      <c r="G103" s="15" t="s">
        <v>156</v>
      </c>
      <c r="H103" s="9" t="s">
        <v>70</v>
      </c>
      <c r="I103" s="15" t="s">
        <v>878</v>
      </c>
      <c r="J103" s="15" t="s">
        <v>66</v>
      </c>
      <c r="K103" s="15" t="s">
        <v>66</v>
      </c>
      <c r="L103" s="97" t="s">
        <v>66</v>
      </c>
      <c r="M103" s="98" t="s">
        <v>579</v>
      </c>
      <c r="N103" s="15" t="s">
        <v>66</v>
      </c>
      <c r="O103" s="26" t="s">
        <v>981</v>
      </c>
      <c r="P103" s="9" t="str">
        <f t="shared" si="6"/>
        <v/>
      </c>
      <c r="Q103" s="9" t="str">
        <f t="shared" si="5"/>
        <v/>
      </c>
      <c r="R103" s="13" t="str">
        <f ca="1">IF(
  AND($A103&lt;&gt;"",$I103="○"),
  (
    "mkdir """&amp;T103&amp;""" &amp; "
  )&amp;(
    """"&amp;shortcut設定!$F$7&amp;""""&amp;
    " """&amp;T103&amp;"\"&amp;$A103&amp;"（"&amp;$B103&amp;"）.lnk"""&amp;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S103" s="9" t="str">
        <f ca="1">IFERROR(
  VLOOKUP(
    $H103,
    shortcut設定!$F:$J,
    MATCH(
      "ProgramsIndex",
      shortcut設定!$F$12:$J$12,
      0
    ),
    FALSE
  ),
  ""
)</f>
        <v>172</v>
      </c>
      <c r="T103" s="13" t="str">
        <f ca="1">IF(
  AND($A103&lt;&gt;"",$I103="○"),
  shortcut設定!$F$4&amp;"\"&amp;S103&amp;"_"&amp;H103,
  ""
)</f>
        <v>%USERPROFILE%\AppData\Roaming\Microsoft\Windows\Start Menu\Programs\172_Utility_Other</v>
      </c>
      <c r="U103" s="13" t="str">
        <f>IF(
  AND($A103&lt;&gt;"",$J103&lt;&gt;"-",$J103&lt;&gt;""),
  (
    "mkdir """&amp;shortcut設定!$F$4&amp;"\"&amp;shortcut設定!$F$8&amp;""" &amp; "
  )&amp;(
    """"&amp;shortcut設定!$F$7&amp;""""&amp;
    " """&amp;$V103&amp;""""&amp;
    " """&amp;$C103&amp;""""&amp;
    IF($D103="-"," """""," """&amp;$D103&amp;"""")&amp;
    IF($E103="-"," """""," """&amp;$E103&amp;"""")
  ),
  ""
)</f>
        <v/>
      </c>
      <c r="V103" s="14" t="str">
        <f>IF(
  AND($A103&lt;&gt;"",$J103&lt;&gt;"-",$J103&lt;&gt;""),
  shortcut設定!$F$4&amp;"\"&amp;shortcut設定!$F$8&amp;"\"&amp;$J103&amp;"（"&amp;$B103&amp;"）.lnk",
  ""
)</f>
        <v/>
      </c>
      <c r="W103" s="13" t="str">
        <f>IF(
  AND($A103&lt;&gt;"",$K103&lt;&gt;"-",$K103&lt;&gt;""),
  (
    "mkdir """&amp;shortcut設定!$F$4&amp;"\"&amp;shortcut設定!$F$9&amp;""" &amp; "
  )&amp;(
    """"&amp;shortcut設定!$F$7&amp;""""&amp;
    " """&amp;$X103&amp;""""&amp;
    " """&amp;$C103&amp;""""&amp;
    IF($D103="-"," """""," """&amp;$D103&amp;"""")&amp;
    IF($E103="-"," """""," """&amp;$E103&amp;"""")&amp;
    IF($K103="-"," """""," """&amp;$K103&amp;"""")
  ),
  ""
)</f>
        <v/>
      </c>
      <c r="X103" s="14" t="str">
        <f>IF(
  AND($A103&lt;&gt;"",$K103&lt;&gt;"-",$K103&lt;&gt;""),
  shortcut設定!$F$4&amp;"\"&amp;shortcut設定!$F$9&amp;"\"&amp;$A103&amp;"（"&amp;$B103&amp;"）.lnk",
  ""
)</f>
        <v/>
      </c>
      <c r="Y103" s="13" t="str">
        <f>IF(
  AND($A103&lt;&gt;"",$L103&lt;&gt;"-",$L103&lt;&gt;""),
  (
    """"&amp;shortcut設定!$F$7&amp;""""&amp;
    " """&amp;$AB103&amp;""""&amp;
    " """&amp;$C103&amp;""""&amp;
    IF($D103="-"," """""," """&amp;$D103&amp;"""")&amp;
    IF($E103="-"," """""," """&amp;$E103&amp;"""")
  ),
  ""
)</f>
        <v/>
      </c>
      <c r="Z103" s="9" t="str">
        <f ca="1">IFERROR(
  VLOOKUP(
    $H103,
    shortcut設定!$F:$J,
    MATCH(
      "ProgramsIndex",
      shortcut設定!$F$12:$J$12,
      0
    ),
    FALSE
  ),
  ""
)</f>
        <v>172</v>
      </c>
      <c r="AA103" s="20" t="str">
        <f t="shared" si="7"/>
        <v/>
      </c>
      <c r="AB103" s="13" t="str">
        <f>IF(
  AND($A103&lt;&gt;"",$L103="○"),
  shortcut設定!$F$5&amp;"\"&amp;Z103&amp;"_"&amp;A103&amp;"（"&amp;B103&amp;"）"&amp;AA103&amp;".lnk",
  ""
)</f>
        <v/>
      </c>
      <c r="AC103" s="13" t="str">
        <f>IF(
  AND($A103&lt;&gt;"",$N103="○"),
  (
    """"&amp;shortcut設定!$F$7&amp;""""&amp;
    " """&amp;$AD103&amp;""""&amp;
    " """&amp;$C103&amp;""""&amp;
    IF($D103="-"," """""," """&amp;$D103&amp;"""")&amp;
    IF($E103="-"," """""," """&amp;$E103&amp;"""")
  ),
  ""
)</f>
        <v/>
      </c>
      <c r="AD103" s="9" t="str">
        <f>IF(
  AND($A103&lt;&gt;"",$N103="○"),
  shortcut設定!$F$6&amp;"\"&amp;A103&amp;"（"&amp;B103&amp;"）.lnk",
  ""
)</f>
        <v/>
      </c>
      <c r="AE103" s="13" t="str">
        <f>IF(
  AND($A103&lt;&gt;"",$O103&lt;&gt;"-",$O103&lt;&gt;""),
  (
    """"&amp;shortcut設定!$F$7&amp;""""&amp;
    " """&amp;$O103&amp;".lnk"""&amp;
    " """&amp;$C103&amp;""""&amp;
    IF($D103="-"," """""," """&amp;$D103&amp;"""")&amp;
    IF($E103="-"," """""," """&amp;$E103&amp;"""")
  ),
  ""
)</f>
        <v/>
      </c>
      <c r="AF103" s="95" t="s">
        <v>183</v>
      </c>
    </row>
    <row r="104" spans="1:32">
      <c r="A104" s="9" t="s">
        <v>670</v>
      </c>
      <c r="B104" s="9" t="s">
        <v>779</v>
      </c>
      <c r="C104" s="9" t="s">
        <v>296</v>
      </c>
      <c r="D104" s="15" t="s">
        <v>40</v>
      </c>
      <c r="E104" s="26" t="s">
        <v>40</v>
      </c>
      <c r="F104" s="15" t="s">
        <v>156</v>
      </c>
      <c r="G104" s="15" t="s">
        <v>156</v>
      </c>
      <c r="H104" s="9" t="s">
        <v>79</v>
      </c>
      <c r="I104" s="15" t="s">
        <v>878</v>
      </c>
      <c r="J104" s="15" t="s">
        <v>66</v>
      </c>
      <c r="K104" s="15" t="s">
        <v>66</v>
      </c>
      <c r="L104" s="97" t="s">
        <v>0</v>
      </c>
      <c r="M104" s="98" t="s">
        <v>1236</v>
      </c>
      <c r="N104" s="15" t="s">
        <v>66</v>
      </c>
      <c r="O104" s="26" t="s">
        <v>981</v>
      </c>
      <c r="P104" s="9" t="str">
        <f t="shared" si="6"/>
        <v/>
      </c>
      <c r="Q104" s="9" t="str">
        <f t="shared" si="5"/>
        <v/>
      </c>
      <c r="R104" s="13" t="str">
        <f ca="1">IF(
  AND($A104&lt;&gt;"",$I104="○"),
  (
    "mkdir """&amp;T104&amp;""" &amp; "
  )&amp;(
    """"&amp;shortcut設定!$F$7&amp;""""&amp;
    " """&amp;T104&amp;"\"&amp;$A104&amp;"（"&amp;$B104&amp;"）.lnk"""&amp;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S104" s="9" t="str">
        <f ca="1">IFERROR(
  VLOOKUP(
    $H104,
    shortcut設定!$F:$J,
    MATCH(
      "ProgramsIndex",
      shortcut設定!$F$12:$J$12,
      0
    ),
    FALSE
  ),
  ""
)</f>
        <v>123</v>
      </c>
      <c r="T104" s="13" t="str">
        <f ca="1">IF(
  AND($A104&lt;&gt;"",$I104="○"),
  shortcut設定!$F$4&amp;"\"&amp;S104&amp;"_"&amp;H104,
  ""
)</f>
        <v>%USERPROFILE%\AppData\Roaming\Microsoft\Windows\Start Menu\Programs\123_Doc_Edit</v>
      </c>
      <c r="U104" s="13" t="str">
        <f>IF(
  AND($A104&lt;&gt;"",$J104&lt;&gt;"-",$J104&lt;&gt;""),
  (
    "mkdir """&amp;shortcut設定!$F$4&amp;"\"&amp;shortcut設定!$F$8&amp;""" &amp; "
  )&amp;(
    """"&amp;shortcut設定!$F$7&amp;""""&amp;
    " """&amp;$V104&amp;""""&amp;
    " """&amp;$C104&amp;""""&amp;
    IF($D104="-"," """""," """&amp;$D104&amp;"""")&amp;
    IF($E104="-"," """""," """&amp;$E104&amp;"""")
  ),
  ""
)</f>
        <v/>
      </c>
      <c r="V104" s="14" t="str">
        <f>IF(
  AND($A104&lt;&gt;"",$J104&lt;&gt;"-",$J104&lt;&gt;""),
  shortcut設定!$F$4&amp;"\"&amp;shortcut設定!$F$8&amp;"\"&amp;$J104&amp;"（"&amp;$B104&amp;"）.lnk",
  ""
)</f>
        <v/>
      </c>
      <c r="W104" s="13" t="str">
        <f>IF(
  AND($A104&lt;&gt;"",$K104&lt;&gt;"-",$K104&lt;&gt;""),
  (
    "mkdir """&amp;shortcut設定!$F$4&amp;"\"&amp;shortcut設定!$F$9&amp;""" &amp; "
  )&amp;(
    """"&amp;shortcut設定!$F$7&amp;""""&amp;
    " """&amp;$X104&amp;""""&amp;
    " """&amp;$C104&amp;""""&amp;
    IF($D104="-"," """""," """&amp;$D104&amp;"""")&amp;
    IF($E104="-"," """""," """&amp;$E104&amp;"""")&amp;
    IF($K104="-"," """""," """&amp;$K104&amp;"""")
  ),
  ""
)</f>
        <v/>
      </c>
      <c r="X104" s="14" t="str">
        <f>IF(
  AND($A104&lt;&gt;"",$K104&lt;&gt;"-",$K104&lt;&gt;""),
  shortcut設定!$F$4&amp;"\"&amp;shortcut設定!$F$9&amp;"\"&amp;$A104&amp;"（"&amp;$B104&amp;"）.lnk",
  ""
)</f>
        <v/>
      </c>
      <c r="Y104" s="13" t="str">
        <f ca="1">IF(
  AND($A104&lt;&gt;"",$L104&lt;&gt;"-",$L104&lt;&gt;""),
  (
    """"&amp;shortcut設定!$F$7&amp;""""&amp;
    " """&amp;$AB104&amp;""""&amp;
    " """&amp;$C104&amp;""""&amp;
    IF($D104="-"," """""," """&amp;$D104&amp;"""")&amp;
    IF($E104="-"," """""," """&amp;$E104&amp;"""")
  ),
  ""
)</f>
        <v>"C:\codes\vbs\command\CreateShortcutFile.vbs" "%USERPROFILE%\AppData\Roaming\Microsoft\Windows\SendTo\123_Vim（テキストエディタ） (&amp;V).lnk" "C:\prg_exe\Vim\gvim.exe" "" ""</v>
      </c>
      <c r="Z104" s="9" t="str">
        <f ca="1">IFERROR(
  VLOOKUP(
    $H104,
    shortcut設定!$F:$J,
    MATCH(
      "ProgramsIndex",
      shortcut設定!$F$12:$J$12,
      0
    ),
    FALSE
  ),
  ""
)</f>
        <v>123</v>
      </c>
      <c r="AA104" s="20" t="str">
        <f t="shared" si="7"/>
        <v xml:space="preserve"> (&amp;V)</v>
      </c>
      <c r="AB104" s="13" t="str">
        <f ca="1">IF(
  AND($A104&lt;&gt;"",$L104="○"),
  shortcut設定!$F$5&amp;"\"&amp;Z104&amp;"_"&amp;A104&amp;"（"&amp;B104&amp;"）"&amp;AA104&amp;".lnk",
  ""
)</f>
        <v>%USERPROFILE%\AppData\Roaming\Microsoft\Windows\SendTo\123_Vim（テキストエディタ） (&amp;V).lnk</v>
      </c>
      <c r="AC104" s="13" t="str">
        <f>IF(
  AND($A104&lt;&gt;"",$N104="○"),
  (
    """"&amp;shortcut設定!$F$7&amp;""""&amp;
    " """&amp;$AD104&amp;""""&amp;
    " """&amp;$C104&amp;""""&amp;
    IF($D104="-"," """""," """&amp;$D104&amp;"""")&amp;
    IF($E104="-"," """""," """&amp;$E104&amp;"""")
  ),
  ""
)</f>
        <v/>
      </c>
      <c r="AD104" s="9" t="str">
        <f>IF(
  AND($A104&lt;&gt;"",$N104="○"),
  shortcut設定!$F$6&amp;"\"&amp;A104&amp;"（"&amp;B104&amp;"）.lnk",
  ""
)</f>
        <v/>
      </c>
      <c r="AE104" s="13" t="str">
        <f>IF(
  AND($A104&lt;&gt;"",$O104&lt;&gt;"-",$O104&lt;&gt;""),
  (
    """"&amp;shortcut設定!$F$7&amp;""""&amp;
    " """&amp;$O104&amp;".lnk"""&amp;
    " """&amp;$C104&amp;""""&amp;
    IF($D104="-"," """""," """&amp;$D104&amp;"""")&amp;
    IF($E104="-"," """""," """&amp;$E104&amp;"""")
  ),
  ""
)</f>
        <v/>
      </c>
      <c r="AF104" s="95" t="s">
        <v>183</v>
      </c>
    </row>
    <row r="105" spans="1:32">
      <c r="A105" s="9" t="s">
        <v>671</v>
      </c>
      <c r="B105" s="9" t="s">
        <v>779</v>
      </c>
      <c r="C105" s="9" t="s">
        <v>297</v>
      </c>
      <c r="D105" s="15" t="s">
        <v>40</v>
      </c>
      <c r="E105" s="26" t="s">
        <v>40</v>
      </c>
      <c r="F105" s="15" t="s">
        <v>156</v>
      </c>
      <c r="G105" s="15" t="s">
        <v>156</v>
      </c>
      <c r="H105" s="9" t="s">
        <v>79</v>
      </c>
      <c r="I105" s="15" t="s">
        <v>878</v>
      </c>
      <c r="J105" s="15" t="s">
        <v>66</v>
      </c>
      <c r="K105" s="15" t="s">
        <v>66</v>
      </c>
      <c r="L105" s="97" t="s">
        <v>0</v>
      </c>
      <c r="M105" s="98" t="s">
        <v>1237</v>
      </c>
      <c r="N105" s="15" t="s">
        <v>66</v>
      </c>
      <c r="O105" s="26" t="s">
        <v>981</v>
      </c>
      <c r="P105" s="9" t="str">
        <f t="shared" si="6"/>
        <v/>
      </c>
      <c r="Q105" s="9" t="str">
        <f t="shared" ref="Q105:Q139" si="8">IF(
  OR(
    $H105="-",
    COUNTIF(カテゴリ,$H105)&gt;0
  ),
  "",
  "★NG★"
)</f>
        <v/>
      </c>
      <c r="R105" s="13" t="str">
        <f ca="1">IF(
  AND($A105&lt;&gt;"",$I105="○"),
  (
    "mkdir """&amp;T105&amp;""" &amp; "
  )&amp;(
    """"&amp;shortcut設定!$F$7&amp;""""&amp;
    " """&amp;T105&amp;"\"&amp;$A105&amp;"（"&amp;$B105&amp;"）.lnk"""&amp;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S105" s="9" t="str">
        <f ca="1">IFERROR(
  VLOOKUP(
    $H105,
    shortcut設定!$F:$J,
    MATCH(
      "ProgramsIndex",
      shortcut設定!$F$12:$J$12,
      0
    ),
    FALSE
  ),
  ""
)</f>
        <v>123</v>
      </c>
      <c r="T105" s="13" t="str">
        <f ca="1">IF(
  AND($A105&lt;&gt;"",$I105="○"),
  shortcut設定!$F$4&amp;"\"&amp;S105&amp;"_"&amp;H105,
  ""
)</f>
        <v>%USERPROFILE%\AppData\Roaming\Microsoft\Windows\Start Menu\Programs\123_Doc_Edit</v>
      </c>
      <c r="U105" s="13" t="str">
        <f>IF(
  AND($A105&lt;&gt;"",$J105&lt;&gt;"-",$J105&lt;&gt;""),
  (
    "mkdir """&amp;shortcut設定!$F$4&amp;"\"&amp;shortcut設定!$F$8&amp;""" &amp; "
  )&amp;(
    """"&amp;shortcut設定!$F$7&amp;""""&amp;
    " """&amp;$V105&amp;""""&amp;
    " """&amp;$C105&amp;""""&amp;
    IF($D105="-"," """""," """&amp;$D105&amp;"""")&amp;
    IF($E105="-"," """""," """&amp;$E105&amp;"""")
  ),
  ""
)</f>
        <v/>
      </c>
      <c r="V105" s="14" t="str">
        <f>IF(
  AND($A105&lt;&gt;"",$J105&lt;&gt;"-",$J105&lt;&gt;""),
  shortcut設定!$F$4&amp;"\"&amp;shortcut設定!$F$8&amp;"\"&amp;$J105&amp;"（"&amp;$B105&amp;"）.lnk",
  ""
)</f>
        <v/>
      </c>
      <c r="W105" s="13" t="str">
        <f>IF(
  AND($A105&lt;&gt;"",$K105&lt;&gt;"-",$K105&lt;&gt;""),
  (
    "mkdir """&amp;shortcut設定!$F$4&amp;"\"&amp;shortcut設定!$F$9&amp;""" &amp; "
  )&amp;(
    """"&amp;shortcut設定!$F$7&amp;""""&amp;
    " """&amp;$X105&amp;""""&amp;
    " """&amp;$C105&amp;""""&amp;
    IF($D105="-"," """""," """&amp;$D105&amp;"""")&amp;
    IF($E105="-"," """""," """&amp;$E105&amp;"""")&amp;
    IF($K105="-"," """""," """&amp;$K105&amp;"""")
  ),
  ""
)</f>
        <v/>
      </c>
      <c r="X105" s="14" t="str">
        <f>IF(
  AND($A105&lt;&gt;"",$K105&lt;&gt;"-",$K105&lt;&gt;""),
  shortcut設定!$F$4&amp;"\"&amp;shortcut設定!$F$9&amp;"\"&amp;$A105&amp;"（"&amp;$B105&amp;"）.lnk",
  ""
)</f>
        <v/>
      </c>
      <c r="Y105" s="13" t="str">
        <f ca="1">IF(
  AND($A105&lt;&gt;"",$L105&lt;&gt;"-",$L105&lt;&gt;""),
  (
    """"&amp;shortcut設定!$F$7&amp;""""&amp;
    " """&amp;$AB105&amp;""""&amp;
    " """&amp;$C105&amp;""""&amp;
    IF($D105="-"," """""," """&amp;$D105&amp;"""")&amp;
    IF($E105="-"," """""," """&amp;$E105&amp;"""")
  ),
  ""
)</f>
        <v>"C:\codes\vbs\command\CreateShortcutFile.vbs" "%USERPROFILE%\AppData\Roaming\Microsoft\Windows\SendTo\123_VSCode（テキストエディタ） (&amp;C).lnk" "C:\prg_exe\VSCode\Code.exe" "" ""</v>
      </c>
      <c r="Z105" s="9" t="str">
        <f ca="1">IFERROR(
  VLOOKUP(
    $H105,
    shortcut設定!$F:$J,
    MATCH(
      "ProgramsIndex",
      shortcut設定!$F$12:$J$12,
      0
    ),
    FALSE
  ),
  ""
)</f>
        <v>123</v>
      </c>
      <c r="AA105" s="20" t="str">
        <f t="shared" si="7"/>
        <v xml:space="preserve"> (&amp;C)</v>
      </c>
      <c r="AB105" s="13" t="str">
        <f ca="1">IF(
  AND($A105&lt;&gt;"",$L105="○"),
  shortcut設定!$F$5&amp;"\"&amp;Z105&amp;"_"&amp;A105&amp;"（"&amp;B105&amp;"）"&amp;AA105&amp;".lnk",
  ""
)</f>
        <v>%USERPROFILE%\AppData\Roaming\Microsoft\Windows\SendTo\123_VSCode（テキストエディタ） (&amp;C).lnk</v>
      </c>
      <c r="AC105" s="13" t="str">
        <f>IF(
  AND($A105&lt;&gt;"",$N105="○"),
  (
    """"&amp;shortcut設定!$F$7&amp;""""&amp;
    " """&amp;$AD105&amp;""""&amp;
    " """&amp;$C105&amp;""""&amp;
    IF($D105="-"," """""," """&amp;$D105&amp;"""")&amp;
    IF($E105="-"," """""," """&amp;$E105&amp;"""")
  ),
  ""
)</f>
        <v/>
      </c>
      <c r="AD105" s="9" t="str">
        <f>IF(
  AND($A105&lt;&gt;"",$N105="○"),
  shortcut設定!$F$6&amp;"\"&amp;A105&amp;"（"&amp;B105&amp;"）.lnk",
  ""
)</f>
        <v/>
      </c>
      <c r="AE105" s="13" t="str">
        <f>IF(
  AND($A105&lt;&gt;"",$O105&lt;&gt;"-",$O105&lt;&gt;""),
  (
    """"&amp;shortcut設定!$F$7&amp;""""&amp;
    " """&amp;$O105&amp;".lnk"""&amp;
    " """&amp;$C105&amp;""""&amp;
    IF($D105="-"," """""," """&amp;$D105&amp;"""")&amp;
    IF($E105="-"," """""," """&amp;$E105&amp;"""")
  ),
  ""
)</f>
        <v/>
      </c>
      <c r="AF105" s="95" t="s">
        <v>183</v>
      </c>
    </row>
    <row r="106" spans="1:32">
      <c r="A106" s="9" t="s">
        <v>672</v>
      </c>
      <c r="B106" s="9" t="s">
        <v>756</v>
      </c>
      <c r="C106" s="9" t="s">
        <v>298</v>
      </c>
      <c r="D106" s="15" t="s">
        <v>40</v>
      </c>
      <c r="E106" s="26" t="s">
        <v>40</v>
      </c>
      <c r="F106" s="15" t="s">
        <v>175</v>
      </c>
      <c r="G106" s="15" t="s">
        <v>156</v>
      </c>
      <c r="H106" s="9" t="s">
        <v>65</v>
      </c>
      <c r="I106" s="15" t="s">
        <v>878</v>
      </c>
      <c r="J106" s="15" t="s">
        <v>66</v>
      </c>
      <c r="K106" s="15" t="s">
        <v>66</v>
      </c>
      <c r="L106" s="97" t="s">
        <v>66</v>
      </c>
      <c r="M106" s="98" t="s">
        <v>579</v>
      </c>
      <c r="N106" s="15" t="s">
        <v>66</v>
      </c>
      <c r="O106" s="26" t="s">
        <v>981</v>
      </c>
      <c r="P106" s="9" t="str">
        <f t="shared" si="6"/>
        <v/>
      </c>
      <c r="Q106" s="9" t="str">
        <f t="shared" si="8"/>
        <v/>
      </c>
      <c r="R106" s="13" t="str">
        <f ca="1">IF(
  AND($A106&lt;&gt;"",$I106="○"),
  (
    "mkdir """&amp;T106&amp;""" &amp; "
  )&amp;(
    """"&amp;shortcut設定!$F$7&amp;""""&amp;
    " """&amp;T106&amp;"\"&amp;$A106&amp;"（"&amp;$B106&amp;"）.lnk"""&amp;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S106" s="9" t="str">
        <f ca="1">IFERROR(
  VLOOKUP(
    $H106,
    shortcut設定!$F:$J,
    MATCH(
      "ProgramsIndex",
      shortcut設定!$F$12:$J$12,
      0
    ),
    FALSE
  ),
  ""
)</f>
        <v>113</v>
      </c>
      <c r="T106" s="13" t="str">
        <f ca="1">IF(
  AND($A106&lt;&gt;"",$I106="○"),
  shortcut設定!$F$4&amp;"\"&amp;S106&amp;"_"&amp;H106,
  ""
)</f>
        <v>%USERPROFILE%\AppData\Roaming\Microsoft\Windows\Start Menu\Programs\113_Common_Edit</v>
      </c>
      <c r="U106" s="13" t="str">
        <f>IF(
  AND($A106&lt;&gt;"",$J106&lt;&gt;"-",$J106&lt;&gt;""),
  (
    "mkdir """&amp;shortcut設定!$F$4&amp;"\"&amp;shortcut設定!$F$8&amp;""" &amp; "
  )&amp;(
    """"&amp;shortcut設定!$F$7&amp;""""&amp;
    " """&amp;$V106&amp;""""&amp;
    " """&amp;$C106&amp;""""&amp;
    IF($D106="-"," """""," """&amp;$D106&amp;"""")&amp;
    IF($E106="-"," """""," """&amp;$E106&amp;"""")
  ),
  ""
)</f>
        <v/>
      </c>
      <c r="V106" s="14" t="str">
        <f>IF(
  AND($A106&lt;&gt;"",$J106&lt;&gt;"-",$J106&lt;&gt;""),
  shortcut設定!$F$4&amp;"\"&amp;shortcut設定!$F$8&amp;"\"&amp;$J106&amp;"（"&amp;$B106&amp;"）.lnk",
  ""
)</f>
        <v/>
      </c>
      <c r="W106" s="13" t="str">
        <f>IF(
  AND($A106&lt;&gt;"",$K106&lt;&gt;"-",$K106&lt;&gt;""),
  (
    "mkdir """&amp;shortcut設定!$F$4&amp;"\"&amp;shortcut設定!$F$9&amp;""" &amp; "
  )&amp;(
    """"&amp;shortcut設定!$F$7&amp;""""&amp;
    " """&amp;$X106&amp;""""&amp;
    " """&amp;$C106&amp;""""&amp;
    IF($D106="-"," """""," """&amp;$D106&amp;"""")&amp;
    IF($E106="-"," """""," """&amp;$E106&amp;"""")&amp;
    IF($K106="-"," """""," """&amp;$K106&amp;"""")
  ),
  ""
)</f>
        <v/>
      </c>
      <c r="X106" s="14" t="str">
        <f>IF(
  AND($A106&lt;&gt;"",$K106&lt;&gt;"-",$K106&lt;&gt;""),
  shortcut設定!$F$4&amp;"\"&amp;shortcut設定!$F$9&amp;"\"&amp;$A106&amp;"（"&amp;$B106&amp;"）.lnk",
  ""
)</f>
        <v/>
      </c>
      <c r="Y106" s="13" t="str">
        <f>IF(
  AND($A106&lt;&gt;"",$L106&lt;&gt;"-",$L106&lt;&gt;""),
  (
    """"&amp;shortcut設定!$F$7&amp;""""&amp;
    " """&amp;$AB106&amp;""""&amp;
    " """&amp;$C106&amp;""""&amp;
    IF($D106="-"," """""," """&amp;$D106&amp;"""")&amp;
    IF($E106="-"," """""," """&amp;$E106&amp;"""")
  ),
  ""
)</f>
        <v/>
      </c>
      <c r="Z106" s="9" t="str">
        <f ca="1">IFERROR(
  VLOOKUP(
    $H106,
    shortcut設定!$F:$J,
    MATCH(
      "ProgramsIndex",
      shortcut設定!$F$12:$J$12,
      0
    ),
    FALSE
  ),
  ""
)</f>
        <v>113</v>
      </c>
      <c r="AA106" s="20" t="str">
        <f t="shared" si="7"/>
        <v/>
      </c>
      <c r="AB106" s="13" t="str">
        <f>IF(
  AND($A106&lt;&gt;"",$L106="○"),
  shortcut設定!$F$5&amp;"\"&amp;Z106&amp;"_"&amp;A106&amp;"（"&amp;B106&amp;"）"&amp;AA106&amp;".lnk",
  ""
)</f>
        <v/>
      </c>
      <c r="AC106" s="13" t="str">
        <f>IF(
  AND($A106&lt;&gt;"",$N106="○"),
  (
    """"&amp;shortcut設定!$F$7&amp;""""&amp;
    " """&amp;$AD106&amp;""""&amp;
    " """&amp;$C106&amp;""""&amp;
    IF($D106="-"," """""," """&amp;$D106&amp;"""")&amp;
    IF($E106="-"," """""," """&amp;$E106&amp;"""")
  ),
  ""
)</f>
        <v/>
      </c>
      <c r="AD106" s="9" t="str">
        <f>IF(
  AND($A106&lt;&gt;"",$N106="○"),
  shortcut設定!$F$6&amp;"\"&amp;A106&amp;"（"&amp;B106&amp;"）.lnk",
  ""
)</f>
        <v/>
      </c>
      <c r="AE106" s="13" t="str">
        <f>IF(
  AND($A106&lt;&gt;"",$O106&lt;&gt;"-",$O106&lt;&gt;""),
  (
    """"&amp;shortcut設定!$F$7&amp;""""&amp;
    " """&amp;$O106&amp;".lnk"""&amp;
    " """&amp;$C106&amp;""""&amp;
    IF($D106="-"," """""," """&amp;$D106&amp;"""")&amp;
    IF($E106="-"," """""," """&amp;$E106&amp;"""")
  ),
  ""
)</f>
        <v/>
      </c>
      <c r="AF106" s="95" t="s">
        <v>183</v>
      </c>
    </row>
    <row r="107" spans="1:32">
      <c r="A107" s="9" t="s">
        <v>673</v>
      </c>
      <c r="B107" s="9" t="s">
        <v>814</v>
      </c>
      <c r="C107" s="9" t="s">
        <v>299</v>
      </c>
      <c r="D107" s="15" t="s">
        <v>40</v>
      </c>
      <c r="E107" s="26" t="s">
        <v>40</v>
      </c>
      <c r="F107" s="15" t="s">
        <v>175</v>
      </c>
      <c r="G107" s="15" t="s">
        <v>156</v>
      </c>
      <c r="H107" s="9" t="s">
        <v>74</v>
      </c>
      <c r="I107" s="15" t="s">
        <v>878</v>
      </c>
      <c r="J107" s="15" t="s">
        <v>66</v>
      </c>
      <c r="K107" s="15" t="s">
        <v>66</v>
      </c>
      <c r="L107" s="97" t="s">
        <v>66</v>
      </c>
      <c r="M107" s="98" t="s">
        <v>579</v>
      </c>
      <c r="N107" s="15" t="s">
        <v>66</v>
      </c>
      <c r="O107" s="26" t="s">
        <v>981</v>
      </c>
      <c r="P107" s="9" t="str">
        <f t="shared" ref="P107:P138" si="9">IF(
  AND(
    $A107&lt;&gt;"",
    COUNTIF(C:C,$A107)&gt;1
  ),
  "★NG★",
  ""
)</f>
        <v/>
      </c>
      <c r="Q107" s="9" t="str">
        <f t="shared" si="8"/>
        <v/>
      </c>
      <c r="R107" s="13" t="str">
        <f ca="1">IF(
  AND($A107&lt;&gt;"",$I107="○"),
  (
    "mkdir """&amp;T107&amp;""" &amp; "
  )&amp;(
    """"&amp;shortcut設定!$F$7&amp;""""&amp;
    " """&amp;T107&amp;"\"&amp;$A107&amp;"（"&amp;$B107&amp;"）.lnk"""&amp;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S107" s="9" t="str">
        <f ca="1">IFERROR(
  VLOOKUP(
    $H107,
    shortcut設定!$F:$J,
    MATCH(
      "ProgramsIndex",
      shortcut設定!$F$12:$J$12,
      0
    ),
    FALSE
  ),
  ""
)</f>
        <v>171</v>
      </c>
      <c r="T107" s="13" t="str">
        <f ca="1">IF(
  AND($A107&lt;&gt;"",$I107="○"),
  shortcut設定!$F$4&amp;"\"&amp;S107&amp;"_"&amp;H107,
  ""
)</f>
        <v>%USERPROFILE%\AppData\Roaming\Microsoft\Windows\Start Menu\Programs\171_Utility_System</v>
      </c>
      <c r="U107" s="13" t="str">
        <f>IF(
  AND($A107&lt;&gt;"",$J107&lt;&gt;"-",$J107&lt;&gt;""),
  (
    "mkdir """&amp;shortcut設定!$F$4&amp;"\"&amp;shortcut設定!$F$8&amp;""" &amp; "
  )&amp;(
    """"&amp;shortcut設定!$F$7&amp;""""&amp;
    " """&amp;$V107&amp;""""&amp;
    " """&amp;$C107&amp;""""&amp;
    IF($D107="-"," """""," """&amp;$D107&amp;"""")&amp;
    IF($E107="-"," """""," """&amp;$E107&amp;"""")
  ),
  ""
)</f>
        <v/>
      </c>
      <c r="V107" s="14" t="str">
        <f>IF(
  AND($A107&lt;&gt;"",$J107&lt;&gt;"-",$J107&lt;&gt;""),
  shortcut設定!$F$4&amp;"\"&amp;shortcut設定!$F$8&amp;"\"&amp;$J107&amp;"（"&amp;$B107&amp;"）.lnk",
  ""
)</f>
        <v/>
      </c>
      <c r="W107" s="13" t="str">
        <f>IF(
  AND($A107&lt;&gt;"",$K107&lt;&gt;"-",$K107&lt;&gt;""),
  (
    "mkdir """&amp;shortcut設定!$F$4&amp;"\"&amp;shortcut設定!$F$9&amp;""" &amp; "
  )&amp;(
    """"&amp;shortcut設定!$F$7&amp;""""&amp;
    " """&amp;$X107&amp;""""&amp;
    " """&amp;$C107&amp;""""&amp;
    IF($D107="-"," """""," """&amp;$D107&amp;"""")&amp;
    IF($E107="-"," """""," """&amp;$E107&amp;"""")&amp;
    IF($K107="-"," """""," """&amp;$K107&amp;"""")
  ),
  ""
)</f>
        <v/>
      </c>
      <c r="X107" s="14" t="str">
        <f>IF(
  AND($A107&lt;&gt;"",$K107&lt;&gt;"-",$K107&lt;&gt;""),
  shortcut設定!$F$4&amp;"\"&amp;shortcut設定!$F$9&amp;"\"&amp;$A107&amp;"（"&amp;$B107&amp;"）.lnk",
  ""
)</f>
        <v/>
      </c>
      <c r="Y107" s="13" t="str">
        <f>IF(
  AND($A107&lt;&gt;"",$L107&lt;&gt;"-",$L107&lt;&gt;""),
  (
    """"&amp;shortcut設定!$F$7&amp;""""&amp;
    " """&amp;$AB107&amp;""""&amp;
    " """&amp;$C107&amp;""""&amp;
    IF($D107="-"," """""," """&amp;$D107&amp;"""")&amp;
    IF($E107="-"," """""," """&amp;$E107&amp;"""")
  ),
  ""
)</f>
        <v/>
      </c>
      <c r="Z107" s="9" t="str">
        <f ca="1">IFERROR(
  VLOOKUP(
    $H107,
    shortcut設定!$F:$J,
    MATCH(
      "ProgramsIndex",
      shortcut設定!$F$12:$J$12,
      0
    ),
    FALSE
  ),
  ""
)</f>
        <v>171</v>
      </c>
      <c r="AA107" s="20" t="str">
        <f t="shared" si="7"/>
        <v/>
      </c>
      <c r="AB107" s="13" t="str">
        <f>IF(
  AND($A107&lt;&gt;"",$L107="○"),
  shortcut設定!$F$5&amp;"\"&amp;Z107&amp;"_"&amp;A107&amp;"（"&amp;B107&amp;"）"&amp;AA107&amp;".lnk",
  ""
)</f>
        <v/>
      </c>
      <c r="AC107" s="13" t="str">
        <f>IF(
  AND($A107&lt;&gt;"",$N107="○"),
  (
    """"&amp;shortcut設定!$F$7&amp;""""&amp;
    " """&amp;$AD107&amp;""""&amp;
    " """&amp;$C107&amp;""""&amp;
    IF($D107="-"," """""," """&amp;$D107&amp;"""")&amp;
    IF($E107="-"," """""," """&amp;$E107&amp;"""")
  ),
  ""
)</f>
        <v/>
      </c>
      <c r="AD107" s="9" t="str">
        <f>IF(
  AND($A107&lt;&gt;"",$N107="○"),
  shortcut設定!$F$6&amp;"\"&amp;A107&amp;"（"&amp;B107&amp;"）.lnk",
  ""
)</f>
        <v/>
      </c>
      <c r="AE107" s="13" t="str">
        <f>IF(
  AND($A107&lt;&gt;"",$O107&lt;&gt;"-",$O107&lt;&gt;""),
  (
    """"&amp;shortcut設定!$F$7&amp;""""&amp;
    " """&amp;$O107&amp;".lnk"""&amp;
    " """&amp;$C107&amp;""""&amp;
    IF($D107="-"," """""," """&amp;$D107&amp;"""")&amp;
    IF($E107="-"," """""," """&amp;$E107&amp;"""")
  ),
  ""
)</f>
        <v/>
      </c>
      <c r="AF107" s="95" t="s">
        <v>183</v>
      </c>
    </row>
    <row r="108" spans="1:32">
      <c r="A108" s="9" t="s">
        <v>674</v>
      </c>
      <c r="B108" s="9" t="s">
        <v>815</v>
      </c>
      <c r="C108" s="9" t="s">
        <v>300</v>
      </c>
      <c r="D108" s="15" t="s">
        <v>40</v>
      </c>
      <c r="E108" s="26" t="s">
        <v>40</v>
      </c>
      <c r="F108" s="15" t="s">
        <v>156</v>
      </c>
      <c r="G108" s="15" t="s">
        <v>156</v>
      </c>
      <c r="H108" s="9" t="s">
        <v>79</v>
      </c>
      <c r="I108" s="15" t="s">
        <v>878</v>
      </c>
      <c r="J108" s="15" t="s">
        <v>66</v>
      </c>
      <c r="K108" s="15" t="s">
        <v>66</v>
      </c>
      <c r="L108" s="97" t="s">
        <v>66</v>
      </c>
      <c r="M108" s="98" t="s">
        <v>579</v>
      </c>
      <c r="N108" s="15" t="s">
        <v>66</v>
      </c>
      <c r="O108" s="26" t="s">
        <v>981</v>
      </c>
      <c r="P108" s="9" t="str">
        <f t="shared" si="9"/>
        <v/>
      </c>
      <c r="Q108" s="9" t="str">
        <f t="shared" si="8"/>
        <v/>
      </c>
      <c r="R108" s="13" t="str">
        <f ca="1">IF(
  AND($A108&lt;&gt;"",$I108="○"),
  (
    "mkdir """&amp;T108&amp;""" &amp; "
  )&amp;(
    """"&amp;shortcut設定!$F$7&amp;""""&amp;
    " """&amp;T108&amp;"\"&amp;$A108&amp;"（"&amp;$B108&amp;"）.lnk"""&amp;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S108" s="9" t="str">
        <f ca="1">IFERROR(
  VLOOKUP(
    $H108,
    shortcut設定!$F:$J,
    MATCH(
      "ProgramsIndex",
      shortcut設定!$F$12:$J$12,
      0
    ),
    FALSE
  ),
  ""
)</f>
        <v>123</v>
      </c>
      <c r="T108" s="13" t="str">
        <f ca="1">IF(
  AND($A108&lt;&gt;"",$I108="○"),
  shortcut設定!$F$4&amp;"\"&amp;S108&amp;"_"&amp;H108,
  ""
)</f>
        <v>%USERPROFILE%\AppData\Roaming\Microsoft\Windows\Start Menu\Programs\123_Doc_Edit</v>
      </c>
      <c r="U108" s="13" t="str">
        <f>IF(
  AND($A108&lt;&gt;"",$J108&lt;&gt;"-",$J108&lt;&gt;""),
  (
    "mkdir """&amp;shortcut設定!$F$4&amp;"\"&amp;shortcut設定!$F$8&amp;""" &amp; "
  )&amp;(
    """"&amp;shortcut設定!$F$7&amp;""""&amp;
    " """&amp;$V108&amp;""""&amp;
    " """&amp;$C108&amp;""""&amp;
    IF($D108="-"," """""," """&amp;$D108&amp;"""")&amp;
    IF($E108="-"," """""," """&amp;$E108&amp;"""")
  ),
  ""
)</f>
        <v/>
      </c>
      <c r="V108" s="14" t="str">
        <f>IF(
  AND($A108&lt;&gt;"",$J108&lt;&gt;"-",$J108&lt;&gt;""),
  shortcut設定!$F$4&amp;"\"&amp;shortcut設定!$F$8&amp;"\"&amp;$J108&amp;"（"&amp;$B108&amp;"）.lnk",
  ""
)</f>
        <v/>
      </c>
      <c r="W108" s="13" t="str">
        <f>IF(
  AND($A108&lt;&gt;"",$K108&lt;&gt;"-",$K108&lt;&gt;""),
  (
    "mkdir """&amp;shortcut設定!$F$4&amp;"\"&amp;shortcut設定!$F$9&amp;""" &amp; "
  )&amp;(
    """"&amp;shortcut設定!$F$7&amp;""""&amp;
    " """&amp;$X108&amp;""""&amp;
    " """&amp;$C108&amp;""""&amp;
    IF($D108="-"," """""," """&amp;$D108&amp;"""")&amp;
    IF($E108="-"," """""," """&amp;$E108&amp;"""")&amp;
    IF($K108="-"," """""," """&amp;$K108&amp;"""")
  ),
  ""
)</f>
        <v/>
      </c>
      <c r="X108" s="14" t="str">
        <f>IF(
  AND($A108&lt;&gt;"",$K108&lt;&gt;"-",$K108&lt;&gt;""),
  shortcut設定!$F$4&amp;"\"&amp;shortcut設定!$F$9&amp;"\"&amp;$A108&amp;"（"&amp;$B108&amp;"）.lnk",
  ""
)</f>
        <v/>
      </c>
      <c r="Y108" s="13" t="str">
        <f>IF(
  AND($A108&lt;&gt;"",$L108&lt;&gt;"-",$L108&lt;&gt;""),
  (
    """"&amp;shortcut設定!$F$7&amp;""""&amp;
    " """&amp;$AB108&amp;""""&amp;
    " """&amp;$C108&amp;""""&amp;
    IF($D108="-"," """""," """&amp;$D108&amp;"""")&amp;
    IF($E108="-"," """""," """&amp;$E108&amp;"""")
  ),
  ""
)</f>
        <v/>
      </c>
      <c r="Z108" s="9" t="str">
        <f ca="1">IFERROR(
  VLOOKUP(
    $H108,
    shortcut設定!$F:$J,
    MATCH(
      "ProgramsIndex",
      shortcut設定!$F$12:$J$12,
      0
    ),
    FALSE
  ),
  ""
)</f>
        <v>123</v>
      </c>
      <c r="AA108" s="20" t="str">
        <f t="shared" si="7"/>
        <v/>
      </c>
      <c r="AB108" s="13" t="str">
        <f>IF(
  AND($A108&lt;&gt;"",$L108="○"),
  shortcut設定!$F$5&amp;"\"&amp;Z108&amp;"_"&amp;A108&amp;"（"&amp;B108&amp;"）"&amp;AA108&amp;".lnk",
  ""
)</f>
        <v/>
      </c>
      <c r="AC108" s="13" t="str">
        <f>IF(
  AND($A108&lt;&gt;"",$N108="○"),
  (
    """"&amp;shortcut設定!$F$7&amp;""""&amp;
    " """&amp;$AD108&amp;""""&amp;
    " """&amp;$C108&amp;""""&amp;
    IF($D108="-"," """""," """&amp;$D108&amp;"""")&amp;
    IF($E108="-"," """""," """&amp;$E108&amp;"""")
  ),
  ""
)</f>
        <v/>
      </c>
      <c r="AD108" s="9" t="str">
        <f>IF(
  AND($A108&lt;&gt;"",$N108="○"),
  shortcut設定!$F$6&amp;"\"&amp;A108&amp;"（"&amp;B108&amp;"）.lnk",
  ""
)</f>
        <v/>
      </c>
      <c r="AE108" s="13" t="str">
        <f>IF(
  AND($A108&lt;&gt;"",$O108&lt;&gt;"-",$O108&lt;&gt;""),
  (
    """"&amp;shortcut設定!$F$7&amp;""""&amp;
    " """&amp;$O108&amp;".lnk"""&amp;
    " """&amp;$C108&amp;""""&amp;
    IF($D108="-"," """""," """&amp;$D108&amp;"""")&amp;
    IF($E108="-"," """""," """&amp;$E108&amp;"""")
  ),
  ""
)</f>
        <v/>
      </c>
      <c r="AF108" s="95" t="s">
        <v>183</v>
      </c>
    </row>
    <row r="109" spans="1:32">
      <c r="A109" s="9" t="s">
        <v>675</v>
      </c>
      <c r="B109" s="9" t="s">
        <v>816</v>
      </c>
      <c r="C109" s="9" t="s">
        <v>301</v>
      </c>
      <c r="D109" s="15" t="s">
        <v>40</v>
      </c>
      <c r="E109" s="26" t="s">
        <v>40</v>
      </c>
      <c r="F109" s="15" t="s">
        <v>156</v>
      </c>
      <c r="G109" s="15" t="s">
        <v>156</v>
      </c>
      <c r="H109" s="9" t="s">
        <v>67</v>
      </c>
      <c r="I109" s="15" t="s">
        <v>878</v>
      </c>
      <c r="J109" s="15" t="s">
        <v>66</v>
      </c>
      <c r="K109" s="15" t="s">
        <v>66</v>
      </c>
      <c r="L109" s="97" t="s">
        <v>66</v>
      </c>
      <c r="M109" s="98" t="s">
        <v>579</v>
      </c>
      <c r="N109" s="15" t="s">
        <v>66</v>
      </c>
      <c r="O109" s="26" t="s">
        <v>981</v>
      </c>
      <c r="P109" s="9" t="str">
        <f t="shared" si="9"/>
        <v/>
      </c>
      <c r="Q109" s="9" t="str">
        <f t="shared" si="8"/>
        <v/>
      </c>
      <c r="R109" s="13" t="str">
        <f ca="1">IF(
  AND($A109&lt;&gt;"",$I109="○"),
  (
    "mkdir """&amp;T109&amp;""" &amp; "
  )&amp;(
    """"&amp;shortcut設定!$F$7&amp;""""&amp;
    " """&amp;T109&amp;"\"&amp;$A109&amp;"（"&amp;$B109&amp;"）.lnk"""&amp;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S109" s="9" t="str">
        <f ca="1">IFERROR(
  VLOOKUP(
    $H109,
    shortcut設定!$F:$J,
    MATCH(
      "ProgramsIndex",
      shortcut設定!$F$12:$J$12,
      0
    ),
    FALSE
  ),
  ""
)</f>
        <v>122</v>
      </c>
      <c r="T109" s="13" t="str">
        <f ca="1">IF(
  AND($A109&lt;&gt;"",$I109="○"),
  shortcut設定!$F$4&amp;"\"&amp;S109&amp;"_"&amp;H109,
  ""
)</f>
        <v>%USERPROFILE%\AppData\Roaming\Microsoft\Windows\Start Menu\Programs\122_Doc_View</v>
      </c>
      <c r="U109" s="13" t="str">
        <f>IF(
  AND($A109&lt;&gt;"",$J109&lt;&gt;"-",$J109&lt;&gt;""),
  (
    "mkdir """&amp;shortcut設定!$F$4&amp;"\"&amp;shortcut設定!$F$8&amp;""" &amp; "
  )&amp;(
    """"&amp;shortcut設定!$F$7&amp;""""&amp;
    " """&amp;$V109&amp;""""&amp;
    " """&amp;$C109&amp;""""&amp;
    IF($D109="-"," """""," """&amp;$D109&amp;"""")&amp;
    IF($E109="-"," """""," """&amp;$E109&amp;"""")
  ),
  ""
)</f>
        <v/>
      </c>
      <c r="V109" s="14" t="str">
        <f>IF(
  AND($A109&lt;&gt;"",$J109&lt;&gt;"-",$J109&lt;&gt;""),
  shortcut設定!$F$4&amp;"\"&amp;shortcut設定!$F$8&amp;"\"&amp;$J109&amp;"（"&amp;$B109&amp;"）.lnk",
  ""
)</f>
        <v/>
      </c>
      <c r="W109" s="13" t="str">
        <f>IF(
  AND($A109&lt;&gt;"",$K109&lt;&gt;"-",$K109&lt;&gt;""),
  (
    "mkdir """&amp;shortcut設定!$F$4&amp;"\"&amp;shortcut設定!$F$9&amp;""" &amp; "
  )&amp;(
    """"&amp;shortcut設定!$F$7&amp;""""&amp;
    " """&amp;$X109&amp;""""&amp;
    " """&amp;$C109&amp;""""&amp;
    IF($D109="-"," """""," """&amp;$D109&amp;"""")&amp;
    IF($E109="-"," """""," """&amp;$E109&amp;"""")&amp;
    IF($K109="-"," """""," """&amp;$K109&amp;"""")
  ),
  ""
)</f>
        <v/>
      </c>
      <c r="X109" s="14" t="str">
        <f>IF(
  AND($A109&lt;&gt;"",$K109&lt;&gt;"-",$K109&lt;&gt;""),
  shortcut設定!$F$4&amp;"\"&amp;shortcut設定!$F$9&amp;"\"&amp;$A109&amp;"（"&amp;$B109&amp;"）.lnk",
  ""
)</f>
        <v/>
      </c>
      <c r="Y109" s="13" t="str">
        <f>IF(
  AND($A109&lt;&gt;"",$L109&lt;&gt;"-",$L109&lt;&gt;""),
  (
    """"&amp;shortcut設定!$F$7&amp;""""&amp;
    " """&amp;$AB109&amp;""""&amp;
    " """&amp;$C109&amp;""""&amp;
    IF($D109="-"," """""," """&amp;$D109&amp;"""")&amp;
    IF($E109="-"," """""," """&amp;$E109&amp;"""")
  ),
  ""
)</f>
        <v/>
      </c>
      <c r="Z109" s="9" t="str">
        <f ca="1">IFERROR(
  VLOOKUP(
    $H109,
    shortcut設定!$F:$J,
    MATCH(
      "ProgramsIndex",
      shortcut設定!$F$12:$J$12,
      0
    ),
    FALSE
  ),
  ""
)</f>
        <v>122</v>
      </c>
      <c r="AA109" s="20" t="str">
        <f t="shared" si="7"/>
        <v/>
      </c>
      <c r="AB109" s="13" t="str">
        <f>IF(
  AND($A109&lt;&gt;"",$L109="○"),
  shortcut設定!$F$5&amp;"\"&amp;Z109&amp;"_"&amp;A109&amp;"（"&amp;B109&amp;"）"&amp;AA109&amp;".lnk",
  ""
)</f>
        <v/>
      </c>
      <c r="AC109" s="13" t="str">
        <f>IF(
  AND($A109&lt;&gt;"",$N109="○"),
  (
    """"&amp;shortcut設定!$F$7&amp;""""&amp;
    " """&amp;$AD109&amp;""""&amp;
    " """&amp;$C109&amp;""""&amp;
    IF($D109="-"," """""," """&amp;$D109&amp;"""")&amp;
    IF($E109="-"," """""," """&amp;$E109&amp;"""")
  ),
  ""
)</f>
        <v/>
      </c>
      <c r="AD109" s="9" t="str">
        <f>IF(
  AND($A109&lt;&gt;"",$N109="○"),
  shortcut設定!$F$6&amp;"\"&amp;A109&amp;"（"&amp;B109&amp;"）.lnk",
  ""
)</f>
        <v/>
      </c>
      <c r="AE109" s="13" t="str">
        <f>IF(
  AND($A109&lt;&gt;"",$O109&lt;&gt;"-",$O109&lt;&gt;""),
  (
    """"&amp;shortcut設定!$F$7&amp;""""&amp;
    " """&amp;$O109&amp;".lnk"""&amp;
    " """&amp;$C109&amp;""""&amp;
    IF($D109="-"," """""," """&amp;$D109&amp;"""")&amp;
    IF($E109="-"," """""," """&amp;$E109&amp;"""")
  ),
  ""
)</f>
        <v/>
      </c>
      <c r="AF109" s="95" t="s">
        <v>183</v>
      </c>
    </row>
    <row r="110" spans="1:32">
      <c r="A110" s="9" t="s">
        <v>676</v>
      </c>
      <c r="B110" s="9" t="s">
        <v>766</v>
      </c>
      <c r="C110" s="9" t="s">
        <v>302</v>
      </c>
      <c r="D110" s="15" t="s">
        <v>40</v>
      </c>
      <c r="E110" s="26" t="s">
        <v>40</v>
      </c>
      <c r="F110" s="15" t="s">
        <v>156</v>
      </c>
      <c r="G110" s="15" t="s">
        <v>156</v>
      </c>
      <c r="H110" s="9" t="s">
        <v>70</v>
      </c>
      <c r="I110" s="15" t="s">
        <v>878</v>
      </c>
      <c r="J110" s="15" t="s">
        <v>66</v>
      </c>
      <c r="K110" s="15" t="s">
        <v>66</v>
      </c>
      <c r="L110" s="97" t="s">
        <v>66</v>
      </c>
      <c r="M110" s="98" t="s">
        <v>579</v>
      </c>
      <c r="N110" s="15" t="s">
        <v>66</v>
      </c>
      <c r="O110" s="26" t="s">
        <v>981</v>
      </c>
      <c r="P110" s="9" t="str">
        <f t="shared" si="9"/>
        <v/>
      </c>
      <c r="Q110" s="9" t="str">
        <f t="shared" si="8"/>
        <v/>
      </c>
      <c r="R110" s="13" t="str">
        <f ca="1">IF(
  AND($A110&lt;&gt;"",$I110="○"),
  (
    "mkdir """&amp;T110&amp;""" &amp; "
  )&amp;(
    """"&amp;shortcut設定!$F$7&amp;""""&amp;
    " """&amp;T110&amp;"\"&amp;$A110&amp;"（"&amp;$B110&amp;"）.lnk"""&amp;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S110" s="9" t="str">
        <f ca="1">IFERROR(
  VLOOKUP(
    $H110,
    shortcut設定!$F:$J,
    MATCH(
      "ProgramsIndex",
      shortcut設定!$F$12:$J$12,
      0
    ),
    FALSE
  ),
  ""
)</f>
        <v>172</v>
      </c>
      <c r="T110" s="13" t="str">
        <f ca="1">IF(
  AND($A110&lt;&gt;"",$I110="○"),
  shortcut設定!$F$4&amp;"\"&amp;S110&amp;"_"&amp;H110,
  ""
)</f>
        <v>%USERPROFILE%\AppData\Roaming\Microsoft\Windows\Start Menu\Programs\172_Utility_Other</v>
      </c>
      <c r="U110" s="13" t="str">
        <f>IF(
  AND($A110&lt;&gt;"",$J110&lt;&gt;"-",$J110&lt;&gt;""),
  (
    "mkdir """&amp;shortcut設定!$F$4&amp;"\"&amp;shortcut設定!$F$8&amp;""" &amp; "
  )&amp;(
    """"&amp;shortcut設定!$F$7&amp;""""&amp;
    " """&amp;$V110&amp;""""&amp;
    " """&amp;$C110&amp;""""&amp;
    IF($D110="-"," """""," """&amp;$D110&amp;"""")&amp;
    IF($E110="-"," """""," """&amp;$E110&amp;"""")
  ),
  ""
)</f>
        <v/>
      </c>
      <c r="V110" s="14" t="str">
        <f>IF(
  AND($A110&lt;&gt;"",$J110&lt;&gt;"-",$J110&lt;&gt;""),
  shortcut設定!$F$4&amp;"\"&amp;shortcut設定!$F$8&amp;"\"&amp;$J110&amp;"（"&amp;$B110&amp;"）.lnk",
  ""
)</f>
        <v/>
      </c>
      <c r="W110" s="13" t="str">
        <f>IF(
  AND($A110&lt;&gt;"",$K110&lt;&gt;"-",$K110&lt;&gt;""),
  (
    "mkdir """&amp;shortcut設定!$F$4&amp;"\"&amp;shortcut設定!$F$9&amp;""" &amp; "
  )&amp;(
    """"&amp;shortcut設定!$F$7&amp;""""&amp;
    " """&amp;$X110&amp;""""&amp;
    " """&amp;$C110&amp;""""&amp;
    IF($D110="-"," """""," """&amp;$D110&amp;"""")&amp;
    IF($E110="-"," """""," """&amp;$E110&amp;"""")&amp;
    IF($K110="-"," """""," """&amp;$K110&amp;"""")
  ),
  ""
)</f>
        <v/>
      </c>
      <c r="X110" s="14" t="str">
        <f>IF(
  AND($A110&lt;&gt;"",$K110&lt;&gt;"-",$K110&lt;&gt;""),
  shortcut設定!$F$4&amp;"\"&amp;shortcut設定!$F$9&amp;"\"&amp;$A110&amp;"（"&amp;$B110&amp;"）.lnk",
  ""
)</f>
        <v/>
      </c>
      <c r="Y110" s="13" t="str">
        <f>IF(
  AND($A110&lt;&gt;"",$L110&lt;&gt;"-",$L110&lt;&gt;""),
  (
    """"&amp;shortcut設定!$F$7&amp;""""&amp;
    " """&amp;$AB110&amp;""""&amp;
    " """&amp;$C110&amp;""""&amp;
    IF($D110="-"," """""," """&amp;$D110&amp;"""")&amp;
    IF($E110="-"," """""," """&amp;$E110&amp;"""")
  ),
  ""
)</f>
        <v/>
      </c>
      <c r="Z110" s="9" t="str">
        <f ca="1">IFERROR(
  VLOOKUP(
    $H110,
    shortcut設定!$F:$J,
    MATCH(
      "ProgramsIndex",
      shortcut設定!$F$12:$J$12,
      0
    ),
    FALSE
  ),
  ""
)</f>
        <v>172</v>
      </c>
      <c r="AA110" s="20" t="str">
        <f t="shared" si="7"/>
        <v/>
      </c>
      <c r="AB110" s="13" t="str">
        <f>IF(
  AND($A110&lt;&gt;"",$L110="○"),
  shortcut設定!$F$5&amp;"\"&amp;Z110&amp;"_"&amp;A110&amp;"（"&amp;B110&amp;"）"&amp;AA110&amp;".lnk",
  ""
)</f>
        <v/>
      </c>
      <c r="AC110" s="13" t="str">
        <f>IF(
  AND($A110&lt;&gt;"",$N110="○"),
  (
    """"&amp;shortcut設定!$F$7&amp;""""&amp;
    " """&amp;$AD110&amp;""""&amp;
    " """&amp;$C110&amp;""""&amp;
    IF($D110="-"," """""," """&amp;$D110&amp;"""")&amp;
    IF($E110="-"," """""," """&amp;$E110&amp;"""")
  ),
  ""
)</f>
        <v/>
      </c>
      <c r="AD110" s="9" t="str">
        <f>IF(
  AND($A110&lt;&gt;"",$N110="○"),
  shortcut設定!$F$6&amp;"\"&amp;A110&amp;"（"&amp;B110&amp;"）.lnk",
  ""
)</f>
        <v/>
      </c>
      <c r="AE110" s="13" t="str">
        <f>IF(
  AND($A110&lt;&gt;"",$O110&lt;&gt;"-",$O110&lt;&gt;""),
  (
    """"&amp;shortcut設定!$F$7&amp;""""&amp;
    " """&amp;$O110&amp;".lnk"""&amp;
    " """&amp;$C110&amp;""""&amp;
    IF($D110="-"," """""," """&amp;$D110&amp;"""")&amp;
    IF($E110="-"," """""," """&amp;$E110&amp;"""")
  ),
  ""
)</f>
        <v/>
      </c>
      <c r="AF110" s="95" t="s">
        <v>183</v>
      </c>
    </row>
    <row r="111" spans="1:32">
      <c r="A111" s="9" t="s">
        <v>677</v>
      </c>
      <c r="B111" s="9" t="s">
        <v>817</v>
      </c>
      <c r="C111" s="9" t="s">
        <v>303</v>
      </c>
      <c r="D111" s="15" t="s">
        <v>40</v>
      </c>
      <c r="E111" s="26" t="s">
        <v>40</v>
      </c>
      <c r="F111" s="15" t="s">
        <v>175</v>
      </c>
      <c r="G111" s="15" t="s">
        <v>156</v>
      </c>
      <c r="H111" s="9" t="s">
        <v>70</v>
      </c>
      <c r="I111" s="15" t="s">
        <v>878</v>
      </c>
      <c r="J111" s="15" t="s">
        <v>66</v>
      </c>
      <c r="K111" s="15" t="s">
        <v>66</v>
      </c>
      <c r="L111" s="97" t="s">
        <v>66</v>
      </c>
      <c r="M111" s="98" t="s">
        <v>579</v>
      </c>
      <c r="N111" s="15" t="s">
        <v>66</v>
      </c>
      <c r="O111" s="26" t="s">
        <v>981</v>
      </c>
      <c r="P111" s="9" t="str">
        <f t="shared" si="9"/>
        <v/>
      </c>
      <c r="Q111" s="9" t="str">
        <f t="shared" si="8"/>
        <v/>
      </c>
      <c r="R111" s="13" t="str">
        <f ca="1">IF(
  AND($A111&lt;&gt;"",$I111="○"),
  (
    "mkdir """&amp;T111&amp;""" &amp; "
  )&amp;(
    """"&amp;shortcut設定!$F$7&amp;""""&amp;
    " """&amp;T111&amp;"\"&amp;$A111&amp;"（"&amp;$B111&amp;"）.lnk"""&amp;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S111" s="9" t="str">
        <f ca="1">IFERROR(
  VLOOKUP(
    $H111,
    shortcut設定!$F:$J,
    MATCH(
      "ProgramsIndex",
      shortcut設定!$F$12:$J$12,
      0
    ),
    FALSE
  ),
  ""
)</f>
        <v>172</v>
      </c>
      <c r="T111" s="13" t="str">
        <f ca="1">IF(
  AND($A111&lt;&gt;"",$I111="○"),
  shortcut設定!$F$4&amp;"\"&amp;S111&amp;"_"&amp;H111,
  ""
)</f>
        <v>%USERPROFILE%\AppData\Roaming\Microsoft\Windows\Start Menu\Programs\172_Utility_Other</v>
      </c>
      <c r="U111" s="13" t="str">
        <f>IF(
  AND($A111&lt;&gt;"",$J111&lt;&gt;"-",$J111&lt;&gt;""),
  (
    "mkdir """&amp;shortcut設定!$F$4&amp;"\"&amp;shortcut設定!$F$8&amp;""" &amp; "
  )&amp;(
    """"&amp;shortcut設定!$F$7&amp;""""&amp;
    " """&amp;$V111&amp;""""&amp;
    " """&amp;$C111&amp;""""&amp;
    IF($D111="-"," """""," """&amp;$D111&amp;"""")&amp;
    IF($E111="-"," """""," """&amp;$E111&amp;"""")
  ),
  ""
)</f>
        <v/>
      </c>
      <c r="V111" s="14" t="str">
        <f>IF(
  AND($A111&lt;&gt;"",$J111&lt;&gt;"-",$J111&lt;&gt;""),
  shortcut設定!$F$4&amp;"\"&amp;shortcut設定!$F$8&amp;"\"&amp;$J111&amp;"（"&amp;$B111&amp;"）.lnk",
  ""
)</f>
        <v/>
      </c>
      <c r="W111" s="13" t="str">
        <f>IF(
  AND($A111&lt;&gt;"",$K111&lt;&gt;"-",$K111&lt;&gt;""),
  (
    "mkdir """&amp;shortcut設定!$F$4&amp;"\"&amp;shortcut設定!$F$9&amp;""" &amp; "
  )&amp;(
    """"&amp;shortcut設定!$F$7&amp;""""&amp;
    " """&amp;$X111&amp;""""&amp;
    " """&amp;$C111&amp;""""&amp;
    IF($D111="-"," """""," """&amp;$D111&amp;"""")&amp;
    IF($E111="-"," """""," """&amp;$E111&amp;"""")&amp;
    IF($K111="-"," """""," """&amp;$K111&amp;"""")
  ),
  ""
)</f>
        <v/>
      </c>
      <c r="X111" s="14" t="str">
        <f>IF(
  AND($A111&lt;&gt;"",$K111&lt;&gt;"-",$K111&lt;&gt;""),
  shortcut設定!$F$4&amp;"\"&amp;shortcut設定!$F$9&amp;"\"&amp;$A111&amp;"（"&amp;$B111&amp;"）.lnk",
  ""
)</f>
        <v/>
      </c>
      <c r="Y111" s="13" t="str">
        <f>IF(
  AND($A111&lt;&gt;"",$L111&lt;&gt;"-",$L111&lt;&gt;""),
  (
    """"&amp;shortcut設定!$F$7&amp;""""&amp;
    " """&amp;$AB111&amp;""""&amp;
    " """&amp;$C111&amp;""""&amp;
    IF($D111="-"," """""," """&amp;$D111&amp;"""")&amp;
    IF($E111="-"," """""," """&amp;$E111&amp;"""")
  ),
  ""
)</f>
        <v/>
      </c>
      <c r="Z111" s="9" t="str">
        <f ca="1">IFERROR(
  VLOOKUP(
    $H111,
    shortcut設定!$F:$J,
    MATCH(
      "ProgramsIndex",
      shortcut設定!$F$12:$J$12,
      0
    ),
    FALSE
  ),
  ""
)</f>
        <v>172</v>
      </c>
      <c r="AA111" s="20" t="str">
        <f t="shared" si="7"/>
        <v/>
      </c>
      <c r="AB111" s="13" t="str">
        <f>IF(
  AND($A111&lt;&gt;"",$L111="○"),
  shortcut設定!$F$5&amp;"\"&amp;Z111&amp;"_"&amp;A111&amp;"（"&amp;B111&amp;"）"&amp;AA111&amp;".lnk",
  ""
)</f>
        <v/>
      </c>
      <c r="AC111" s="13" t="str">
        <f>IF(
  AND($A111&lt;&gt;"",$N111="○"),
  (
    """"&amp;shortcut設定!$F$7&amp;""""&amp;
    " """&amp;$AD111&amp;""""&amp;
    " """&amp;$C111&amp;""""&amp;
    IF($D111="-"," """""," """&amp;$D111&amp;"""")&amp;
    IF($E111="-"," """""," """&amp;$E111&amp;"""")
  ),
  ""
)</f>
        <v/>
      </c>
      <c r="AD111" s="9" t="str">
        <f>IF(
  AND($A111&lt;&gt;"",$N111="○"),
  shortcut設定!$F$6&amp;"\"&amp;A111&amp;"（"&amp;B111&amp;"）.lnk",
  ""
)</f>
        <v/>
      </c>
      <c r="AE111" s="13" t="str">
        <f>IF(
  AND($A111&lt;&gt;"",$O111&lt;&gt;"-",$O111&lt;&gt;""),
  (
    """"&amp;shortcut設定!$F$7&amp;""""&amp;
    " """&amp;$O111&amp;".lnk"""&amp;
    " """&amp;$C111&amp;""""&amp;
    IF($D111="-"," """""," """&amp;$D111&amp;"""")&amp;
    IF($E111="-"," """""," """&amp;$E111&amp;"""")
  ),
  ""
)</f>
        <v/>
      </c>
      <c r="AF111" s="95" t="s">
        <v>183</v>
      </c>
    </row>
    <row r="112" spans="1:32">
      <c r="A112" s="9" t="s">
        <v>678</v>
      </c>
      <c r="B112" s="9" t="s">
        <v>745</v>
      </c>
      <c r="C112" s="9" t="s">
        <v>304</v>
      </c>
      <c r="D112" s="15" t="s">
        <v>40</v>
      </c>
      <c r="E112" s="26" t="s">
        <v>40</v>
      </c>
      <c r="F112" s="15" t="s">
        <v>156</v>
      </c>
      <c r="G112" s="15" t="s">
        <v>156</v>
      </c>
      <c r="H112" s="9" t="s">
        <v>67</v>
      </c>
      <c r="I112" s="15" t="s">
        <v>878</v>
      </c>
      <c r="J112" s="15" t="s">
        <v>66</v>
      </c>
      <c r="K112" s="15" t="s">
        <v>66</v>
      </c>
      <c r="L112" s="97" t="s">
        <v>66</v>
      </c>
      <c r="M112" s="98" t="s">
        <v>579</v>
      </c>
      <c r="N112" s="15" t="s">
        <v>66</v>
      </c>
      <c r="O112" s="26" t="s">
        <v>981</v>
      </c>
      <c r="P112" s="9" t="str">
        <f t="shared" si="9"/>
        <v/>
      </c>
      <c r="Q112" s="9" t="str">
        <f t="shared" si="8"/>
        <v/>
      </c>
      <c r="R112" s="13" t="str">
        <f ca="1">IF(
  AND($A112&lt;&gt;"",$I112="○"),
  (
    "mkdir """&amp;T112&amp;""" &amp; "
  )&amp;(
    """"&amp;shortcut設定!$F$7&amp;""""&amp;
    " """&amp;T112&amp;"\"&amp;$A112&amp;"（"&amp;$B112&amp;"）.lnk"""&amp;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S112" s="9" t="str">
        <f ca="1">IFERROR(
  VLOOKUP(
    $H112,
    shortcut設定!$F:$J,
    MATCH(
      "ProgramsIndex",
      shortcut設定!$F$12:$J$12,
      0
    ),
    FALSE
  ),
  ""
)</f>
        <v>122</v>
      </c>
      <c r="T112" s="13" t="str">
        <f ca="1">IF(
  AND($A112&lt;&gt;"",$I112="○"),
  shortcut設定!$F$4&amp;"\"&amp;S112&amp;"_"&amp;H112,
  ""
)</f>
        <v>%USERPROFILE%\AppData\Roaming\Microsoft\Windows\Start Menu\Programs\122_Doc_View</v>
      </c>
      <c r="U112" s="13" t="str">
        <f>IF(
  AND($A112&lt;&gt;"",$J112&lt;&gt;"-",$J112&lt;&gt;""),
  (
    "mkdir """&amp;shortcut設定!$F$4&amp;"\"&amp;shortcut設定!$F$8&amp;""" &amp; "
  )&amp;(
    """"&amp;shortcut設定!$F$7&amp;""""&amp;
    " """&amp;$V112&amp;""""&amp;
    " """&amp;$C112&amp;""""&amp;
    IF($D112="-"," """""," """&amp;$D112&amp;"""")&amp;
    IF($E112="-"," """""," """&amp;$E112&amp;"""")
  ),
  ""
)</f>
        <v/>
      </c>
      <c r="V112" s="14" t="str">
        <f>IF(
  AND($A112&lt;&gt;"",$J112&lt;&gt;"-",$J112&lt;&gt;""),
  shortcut設定!$F$4&amp;"\"&amp;shortcut設定!$F$8&amp;"\"&amp;$J112&amp;"（"&amp;$B112&amp;"）.lnk",
  ""
)</f>
        <v/>
      </c>
      <c r="W112" s="13" t="str">
        <f>IF(
  AND($A112&lt;&gt;"",$K112&lt;&gt;"-",$K112&lt;&gt;""),
  (
    "mkdir """&amp;shortcut設定!$F$4&amp;"\"&amp;shortcut設定!$F$9&amp;""" &amp; "
  )&amp;(
    """"&amp;shortcut設定!$F$7&amp;""""&amp;
    " """&amp;$X112&amp;""""&amp;
    " """&amp;$C112&amp;""""&amp;
    IF($D112="-"," """""," """&amp;$D112&amp;"""")&amp;
    IF($E112="-"," """""," """&amp;$E112&amp;"""")&amp;
    IF($K112="-"," """""," """&amp;$K112&amp;"""")
  ),
  ""
)</f>
        <v/>
      </c>
      <c r="X112" s="14" t="str">
        <f>IF(
  AND($A112&lt;&gt;"",$K112&lt;&gt;"-",$K112&lt;&gt;""),
  shortcut設定!$F$4&amp;"\"&amp;shortcut設定!$F$9&amp;"\"&amp;$A112&amp;"（"&amp;$B112&amp;"）.lnk",
  ""
)</f>
        <v/>
      </c>
      <c r="Y112" s="13" t="str">
        <f>IF(
  AND($A112&lt;&gt;"",$L112&lt;&gt;"-",$L112&lt;&gt;""),
  (
    """"&amp;shortcut設定!$F$7&amp;""""&amp;
    " """&amp;$AB112&amp;""""&amp;
    " """&amp;$C112&amp;""""&amp;
    IF($D112="-"," """""," """&amp;$D112&amp;"""")&amp;
    IF($E112="-"," """""," """&amp;$E112&amp;"""")
  ),
  ""
)</f>
        <v/>
      </c>
      <c r="Z112" s="9" t="str">
        <f ca="1">IFERROR(
  VLOOKUP(
    $H112,
    shortcut設定!$F:$J,
    MATCH(
      "ProgramsIndex",
      shortcut設定!$F$12:$J$12,
      0
    ),
    FALSE
  ),
  ""
)</f>
        <v>122</v>
      </c>
      <c r="AA112" s="20" t="str">
        <f t="shared" si="7"/>
        <v/>
      </c>
      <c r="AB112" s="13" t="str">
        <f>IF(
  AND($A112&lt;&gt;"",$L112="○"),
  shortcut設定!$F$5&amp;"\"&amp;Z112&amp;"_"&amp;A112&amp;"（"&amp;B112&amp;"）"&amp;AA112&amp;".lnk",
  ""
)</f>
        <v/>
      </c>
      <c r="AC112" s="13" t="str">
        <f>IF(
  AND($A112&lt;&gt;"",$N112="○"),
  (
    """"&amp;shortcut設定!$F$7&amp;""""&amp;
    " """&amp;$AD112&amp;""""&amp;
    " """&amp;$C112&amp;""""&amp;
    IF($D112="-"," """""," """&amp;$D112&amp;"""")&amp;
    IF($E112="-"," """""," """&amp;$E112&amp;"""")
  ),
  ""
)</f>
        <v/>
      </c>
      <c r="AD112" s="9" t="str">
        <f>IF(
  AND($A112&lt;&gt;"",$N112="○"),
  shortcut設定!$F$6&amp;"\"&amp;A112&amp;"（"&amp;B112&amp;"）.lnk",
  ""
)</f>
        <v/>
      </c>
      <c r="AE112" s="13" t="str">
        <f>IF(
  AND($A112&lt;&gt;"",$O112&lt;&gt;"-",$O112&lt;&gt;""),
  (
    """"&amp;shortcut設定!$F$7&amp;""""&amp;
    " """&amp;$O112&amp;".lnk"""&amp;
    " """&amp;$C112&amp;""""&amp;
    IF($D112="-"," """""," """&amp;$D112&amp;"""")&amp;
    IF($E112="-"," """""," """&amp;$E112&amp;"""")
  ),
  ""
)</f>
        <v/>
      </c>
      <c r="AF112" s="95" t="s">
        <v>183</v>
      </c>
    </row>
    <row r="113" spans="1:32">
      <c r="A113" s="9" t="s">
        <v>679</v>
      </c>
      <c r="B113" s="9" t="s">
        <v>818</v>
      </c>
      <c r="C113" s="9" t="s">
        <v>305</v>
      </c>
      <c r="D113" s="15" t="s">
        <v>40</v>
      </c>
      <c r="E113" s="26" t="s">
        <v>40</v>
      </c>
      <c r="F113" s="15" t="s">
        <v>175</v>
      </c>
      <c r="G113" s="15" t="s">
        <v>156</v>
      </c>
      <c r="H113" s="9" t="s">
        <v>87</v>
      </c>
      <c r="I113" s="15" t="s">
        <v>878</v>
      </c>
      <c r="J113" s="15" t="s">
        <v>66</v>
      </c>
      <c r="K113" s="15" t="s">
        <v>66</v>
      </c>
      <c r="L113" s="97" t="s">
        <v>66</v>
      </c>
      <c r="M113" s="98" t="s">
        <v>579</v>
      </c>
      <c r="N113" s="15" t="s">
        <v>66</v>
      </c>
      <c r="O113" s="26" t="s">
        <v>981</v>
      </c>
      <c r="P113" s="9" t="str">
        <f t="shared" si="9"/>
        <v/>
      </c>
      <c r="Q113" s="9" t="str">
        <f t="shared" si="8"/>
        <v/>
      </c>
      <c r="R113" s="13" t="str">
        <f ca="1">IF(
  AND($A113&lt;&gt;"",$I113="○"),
  (
    "mkdir """&amp;T113&amp;""" &amp; "
  )&amp;(
    """"&amp;shortcut設定!$F$7&amp;""""&amp;
    " """&amp;T113&amp;"\"&amp;$A113&amp;"（"&amp;$B113&amp;"）.lnk"""&amp;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S113" s="9" t="str">
        <f ca="1">IFERROR(
  VLOOKUP(
    $H113,
    shortcut設定!$F:$J,
    MATCH(
      "ProgramsIndex",
      shortcut設定!$F$12:$J$12,
      0
    ),
    FALSE
  ),
  ""
)</f>
        <v>162</v>
      </c>
      <c r="T113" s="13" t="str">
        <f ca="1">IF(
  AND($A113&lt;&gt;"",$I113="○"),
  shortcut設定!$F$4&amp;"\"&amp;S113&amp;"_"&amp;H113,
  ""
)</f>
        <v>%USERPROFILE%\AppData\Roaming\Microsoft\Windows\Start Menu\Programs\162_Network_Local</v>
      </c>
      <c r="U113" s="13" t="str">
        <f>IF(
  AND($A113&lt;&gt;"",$J113&lt;&gt;"-",$J113&lt;&gt;""),
  (
    "mkdir """&amp;shortcut設定!$F$4&amp;"\"&amp;shortcut設定!$F$8&amp;""" &amp; "
  )&amp;(
    """"&amp;shortcut設定!$F$7&amp;""""&amp;
    " """&amp;$V113&amp;""""&amp;
    " """&amp;$C113&amp;""""&amp;
    IF($D113="-"," """""," """&amp;$D113&amp;"""")&amp;
    IF($E113="-"," """""," """&amp;$E113&amp;"""")
  ),
  ""
)</f>
        <v/>
      </c>
      <c r="V113" s="14" t="str">
        <f>IF(
  AND($A113&lt;&gt;"",$J113&lt;&gt;"-",$J113&lt;&gt;""),
  shortcut設定!$F$4&amp;"\"&amp;shortcut設定!$F$8&amp;"\"&amp;$J113&amp;"（"&amp;$B113&amp;"）.lnk",
  ""
)</f>
        <v/>
      </c>
      <c r="W113" s="13" t="str">
        <f>IF(
  AND($A113&lt;&gt;"",$K113&lt;&gt;"-",$K113&lt;&gt;""),
  (
    "mkdir """&amp;shortcut設定!$F$4&amp;"\"&amp;shortcut設定!$F$9&amp;""" &amp; "
  )&amp;(
    """"&amp;shortcut設定!$F$7&amp;""""&amp;
    " """&amp;$X113&amp;""""&amp;
    " """&amp;$C113&amp;""""&amp;
    IF($D113="-"," """""," """&amp;$D113&amp;"""")&amp;
    IF($E113="-"," """""," """&amp;$E113&amp;"""")&amp;
    IF($K113="-"," """""," """&amp;$K113&amp;"""")
  ),
  ""
)</f>
        <v/>
      </c>
      <c r="X113" s="14" t="str">
        <f>IF(
  AND($A113&lt;&gt;"",$K113&lt;&gt;"-",$K113&lt;&gt;""),
  shortcut設定!$F$4&amp;"\"&amp;shortcut設定!$F$9&amp;"\"&amp;$A113&amp;"（"&amp;$B113&amp;"）.lnk",
  ""
)</f>
        <v/>
      </c>
      <c r="Y113" s="13" t="str">
        <f>IF(
  AND($A113&lt;&gt;"",$L113&lt;&gt;"-",$L113&lt;&gt;""),
  (
    """"&amp;shortcut設定!$F$7&amp;""""&amp;
    " """&amp;$AB113&amp;""""&amp;
    " """&amp;$C113&amp;""""&amp;
    IF($D113="-"," """""," """&amp;$D113&amp;"""")&amp;
    IF($E113="-"," """""," """&amp;$E113&amp;"""")
  ),
  ""
)</f>
        <v/>
      </c>
      <c r="Z113" s="9" t="str">
        <f ca="1">IFERROR(
  VLOOKUP(
    $H113,
    shortcut設定!$F:$J,
    MATCH(
      "ProgramsIndex",
      shortcut設定!$F$12:$J$12,
      0
    ),
    FALSE
  ),
  ""
)</f>
        <v>162</v>
      </c>
      <c r="AA113" s="20" t="str">
        <f t="shared" si="7"/>
        <v/>
      </c>
      <c r="AB113" s="13" t="str">
        <f>IF(
  AND($A113&lt;&gt;"",$L113="○"),
  shortcut設定!$F$5&amp;"\"&amp;Z113&amp;"_"&amp;A113&amp;"（"&amp;B113&amp;"）"&amp;AA113&amp;".lnk",
  ""
)</f>
        <v/>
      </c>
      <c r="AC113" s="13" t="str">
        <f>IF(
  AND($A113&lt;&gt;"",$N113="○"),
  (
    """"&amp;shortcut設定!$F$7&amp;""""&amp;
    " """&amp;$AD113&amp;""""&amp;
    " """&amp;$C113&amp;""""&amp;
    IF($D113="-"," """""," """&amp;$D113&amp;"""")&amp;
    IF($E113="-"," """""," """&amp;$E113&amp;"""")
  ),
  ""
)</f>
        <v/>
      </c>
      <c r="AD113" s="9" t="str">
        <f>IF(
  AND($A113&lt;&gt;"",$N113="○"),
  shortcut設定!$F$6&amp;"\"&amp;A113&amp;"（"&amp;B113&amp;"）.lnk",
  ""
)</f>
        <v/>
      </c>
      <c r="AE113" s="13" t="str">
        <f>IF(
  AND($A113&lt;&gt;"",$O113&lt;&gt;"-",$O113&lt;&gt;""),
  (
    """"&amp;shortcut設定!$F$7&amp;""""&amp;
    " """&amp;$O113&amp;".lnk"""&amp;
    " """&amp;$C113&amp;""""&amp;
    IF($D113="-"," """""," """&amp;$D113&amp;"""")&amp;
    IF($E113="-"," """""," """&amp;$E113&amp;"""")
  ),
  ""
)</f>
        <v/>
      </c>
      <c r="AF113" s="95" t="s">
        <v>183</v>
      </c>
    </row>
    <row r="114" spans="1:32">
      <c r="A114" s="9" t="s">
        <v>680</v>
      </c>
      <c r="B114" s="9" t="s">
        <v>819</v>
      </c>
      <c r="C114" s="9" t="s">
        <v>306</v>
      </c>
      <c r="D114" s="15" t="s">
        <v>40</v>
      </c>
      <c r="E114" s="26" t="s">
        <v>40</v>
      </c>
      <c r="F114" s="15" t="s">
        <v>175</v>
      </c>
      <c r="G114" s="15" t="s">
        <v>156</v>
      </c>
      <c r="H114" s="9" t="s">
        <v>70</v>
      </c>
      <c r="I114" s="15" t="s">
        <v>878</v>
      </c>
      <c r="J114" s="15" t="s">
        <v>66</v>
      </c>
      <c r="K114" s="15" t="s">
        <v>66</v>
      </c>
      <c r="L114" s="97" t="s">
        <v>66</v>
      </c>
      <c r="M114" s="98" t="s">
        <v>579</v>
      </c>
      <c r="N114" s="15" t="s">
        <v>66</v>
      </c>
      <c r="O114" s="26" t="s">
        <v>981</v>
      </c>
      <c r="P114" s="9" t="str">
        <f t="shared" si="9"/>
        <v/>
      </c>
      <c r="Q114" s="9" t="str">
        <f t="shared" si="8"/>
        <v/>
      </c>
      <c r="R114" s="13" t="str">
        <f ca="1">IF(
  AND($A114&lt;&gt;"",$I114="○"),
  (
    "mkdir """&amp;T114&amp;""" &amp; "
  )&amp;(
    """"&amp;shortcut設定!$F$7&amp;""""&amp;
    " """&amp;T114&amp;"\"&amp;$A114&amp;"（"&amp;$B114&amp;"）.lnk"""&amp;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S114" s="9" t="str">
        <f ca="1">IFERROR(
  VLOOKUP(
    $H114,
    shortcut設定!$F:$J,
    MATCH(
      "ProgramsIndex",
      shortcut設定!$F$12:$J$12,
      0
    ),
    FALSE
  ),
  ""
)</f>
        <v>172</v>
      </c>
      <c r="T114" s="13" t="str">
        <f ca="1">IF(
  AND($A114&lt;&gt;"",$I114="○"),
  shortcut設定!$F$4&amp;"\"&amp;S114&amp;"_"&amp;H114,
  ""
)</f>
        <v>%USERPROFILE%\AppData\Roaming\Microsoft\Windows\Start Menu\Programs\172_Utility_Other</v>
      </c>
      <c r="U114" s="13" t="str">
        <f>IF(
  AND($A114&lt;&gt;"",$J114&lt;&gt;"-",$J114&lt;&gt;""),
  (
    "mkdir """&amp;shortcut設定!$F$4&amp;"\"&amp;shortcut設定!$F$8&amp;""" &amp; "
  )&amp;(
    """"&amp;shortcut設定!$F$7&amp;""""&amp;
    " """&amp;$V114&amp;""""&amp;
    " """&amp;$C114&amp;""""&amp;
    IF($D114="-"," """""," """&amp;$D114&amp;"""")&amp;
    IF($E114="-"," """""," """&amp;$E114&amp;"""")
  ),
  ""
)</f>
        <v/>
      </c>
      <c r="V114" s="14" t="str">
        <f>IF(
  AND($A114&lt;&gt;"",$J114&lt;&gt;"-",$J114&lt;&gt;""),
  shortcut設定!$F$4&amp;"\"&amp;shortcut設定!$F$8&amp;"\"&amp;$J114&amp;"（"&amp;$B114&amp;"）.lnk",
  ""
)</f>
        <v/>
      </c>
      <c r="W114" s="13" t="str">
        <f>IF(
  AND($A114&lt;&gt;"",$K114&lt;&gt;"-",$K114&lt;&gt;""),
  (
    "mkdir """&amp;shortcut設定!$F$4&amp;"\"&amp;shortcut設定!$F$9&amp;""" &amp; "
  )&amp;(
    """"&amp;shortcut設定!$F$7&amp;""""&amp;
    " """&amp;$X114&amp;""""&amp;
    " """&amp;$C114&amp;""""&amp;
    IF($D114="-"," """""," """&amp;$D114&amp;"""")&amp;
    IF($E114="-"," """""," """&amp;$E114&amp;"""")&amp;
    IF($K114="-"," """""," """&amp;$K114&amp;"""")
  ),
  ""
)</f>
        <v/>
      </c>
      <c r="X114" s="14" t="str">
        <f>IF(
  AND($A114&lt;&gt;"",$K114&lt;&gt;"-",$K114&lt;&gt;""),
  shortcut設定!$F$4&amp;"\"&amp;shortcut設定!$F$9&amp;"\"&amp;$A114&amp;"（"&amp;$B114&amp;"）.lnk",
  ""
)</f>
        <v/>
      </c>
      <c r="Y114" s="13" t="str">
        <f>IF(
  AND($A114&lt;&gt;"",$L114&lt;&gt;"-",$L114&lt;&gt;""),
  (
    """"&amp;shortcut設定!$F$7&amp;""""&amp;
    " """&amp;$AB114&amp;""""&amp;
    " """&amp;$C114&amp;""""&amp;
    IF($D114="-"," """""," """&amp;$D114&amp;"""")&amp;
    IF($E114="-"," """""," """&amp;$E114&amp;"""")
  ),
  ""
)</f>
        <v/>
      </c>
      <c r="Z114" s="9" t="str">
        <f ca="1">IFERROR(
  VLOOKUP(
    $H114,
    shortcut設定!$F:$J,
    MATCH(
      "ProgramsIndex",
      shortcut設定!$F$12:$J$12,
      0
    ),
    FALSE
  ),
  ""
)</f>
        <v>172</v>
      </c>
      <c r="AA114" s="20" t="str">
        <f t="shared" si="7"/>
        <v/>
      </c>
      <c r="AB114" s="13" t="str">
        <f>IF(
  AND($A114&lt;&gt;"",$L114="○"),
  shortcut設定!$F$5&amp;"\"&amp;Z114&amp;"_"&amp;A114&amp;"（"&amp;B114&amp;"）"&amp;AA114&amp;".lnk",
  ""
)</f>
        <v/>
      </c>
      <c r="AC114" s="13" t="str">
        <f>IF(
  AND($A114&lt;&gt;"",$N114="○"),
  (
    """"&amp;shortcut設定!$F$7&amp;""""&amp;
    " """&amp;$AD114&amp;""""&amp;
    " """&amp;$C114&amp;""""&amp;
    IF($D114="-"," """""," """&amp;$D114&amp;"""")&amp;
    IF($E114="-"," """""," """&amp;$E114&amp;"""")
  ),
  ""
)</f>
        <v/>
      </c>
      <c r="AD114" s="9" t="str">
        <f>IF(
  AND($A114&lt;&gt;"",$N114="○"),
  shortcut設定!$F$6&amp;"\"&amp;A114&amp;"（"&amp;B114&amp;"）.lnk",
  ""
)</f>
        <v/>
      </c>
      <c r="AE114" s="13" t="str">
        <f>IF(
  AND($A114&lt;&gt;"",$O114&lt;&gt;"-",$O114&lt;&gt;""),
  (
    """"&amp;shortcut設定!$F$7&amp;""""&amp;
    " """&amp;$O114&amp;".lnk"""&amp;
    " """&amp;$C114&amp;""""&amp;
    IF($D114="-"," """""," """&amp;$D114&amp;"""")&amp;
    IF($E114="-"," """""," """&amp;$E114&amp;"""")
  ),
  ""
)</f>
        <v/>
      </c>
      <c r="AF114" s="95" t="s">
        <v>183</v>
      </c>
    </row>
    <row r="115" spans="1:32">
      <c r="A115" s="9" t="s">
        <v>1185</v>
      </c>
      <c r="B115" s="9" t="s">
        <v>1183</v>
      </c>
      <c r="C115" s="9" t="s">
        <v>1182</v>
      </c>
      <c r="D115" s="15" t="s">
        <v>980</v>
      </c>
      <c r="E115" s="26" t="s">
        <v>40</v>
      </c>
      <c r="F115" s="15" t="s">
        <v>0</v>
      </c>
      <c r="G115" s="15" t="s">
        <v>0</v>
      </c>
      <c r="H115" s="9" t="s">
        <v>87</v>
      </c>
      <c r="I115" s="15" t="s">
        <v>0</v>
      </c>
      <c r="J115" s="15" t="s">
        <v>1184</v>
      </c>
      <c r="K115" s="15" t="s">
        <v>1184</v>
      </c>
      <c r="L115" s="97" t="s">
        <v>1184</v>
      </c>
      <c r="M115" s="98" t="s">
        <v>1184</v>
      </c>
      <c r="N115" s="15" t="s">
        <v>1184</v>
      </c>
      <c r="O115" s="26" t="s">
        <v>1184</v>
      </c>
      <c r="P115" s="9" t="str">
        <f t="shared" si="9"/>
        <v/>
      </c>
      <c r="Q115" s="9" t="str">
        <f>IF(
  OR(
    $H115="-",
    COUNTIF(カテゴリ,$H115)&gt;0
  ),
  "",
  "★NG★"
)</f>
        <v/>
      </c>
      <c r="R115" s="13" t="str">
        <f ca="1">IF(
  AND($A115&lt;&gt;"",$I115="○"),
  (
    "mkdir """&amp;T115&amp;""" &amp; "
  )&amp;(
    """"&amp;shortcut設定!$F$7&amp;""""&amp;
    " """&amp;T115&amp;"\"&amp;$A115&amp;"（"&amp;$B115&amp;"）.lnk"""&amp;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S115" s="9" t="str">
        <f ca="1">IFERROR(
  VLOOKUP(
    $H115,
    shortcut設定!$F:$J,
    MATCH(
      "ProgramsIndex",
      shortcut設定!$F$12:$J$12,
      0
    ),
    FALSE
  ),
  ""
)</f>
        <v>162</v>
      </c>
      <c r="T115" s="13" t="str">
        <f ca="1">IF(
  AND($A115&lt;&gt;"",$I115="○"),
  shortcut設定!$F$4&amp;"\"&amp;S115&amp;"_"&amp;H115,
  ""
)</f>
        <v>%USERPROFILE%\AppData\Roaming\Microsoft\Windows\Start Menu\Programs\162_Network_Local</v>
      </c>
      <c r="U115" s="13" t="str">
        <f>IF(
  AND($A115&lt;&gt;"",$J115&lt;&gt;"-",$J115&lt;&gt;""),
  (
    "mkdir """&amp;shortcut設定!$F$4&amp;"\"&amp;shortcut設定!$F$8&amp;""" &amp; "
  )&amp;(
    """"&amp;shortcut設定!$F$7&amp;""""&amp;
    " """&amp;$V115&amp;""""&amp;
    " """&amp;$C115&amp;""""&amp;
    IF($D115="-"," """""," """&amp;$D115&amp;"""")&amp;
    IF($E115="-"," """""," """&amp;$E115&amp;"""")
  ),
  ""
)</f>
        <v/>
      </c>
      <c r="V115" s="14" t="str">
        <f>IF(
  AND($A115&lt;&gt;"",$J115&lt;&gt;"-",$J115&lt;&gt;""),
  shortcut設定!$F$4&amp;"\"&amp;shortcut設定!$F$8&amp;"\"&amp;$J115&amp;"（"&amp;$B115&amp;"）.lnk",
  ""
)</f>
        <v/>
      </c>
      <c r="W115" s="13" t="str">
        <f>IF(
  AND($A115&lt;&gt;"",$K115&lt;&gt;"-",$K115&lt;&gt;""),
  (
    "mkdir """&amp;shortcut設定!$F$4&amp;"\"&amp;shortcut設定!$F$9&amp;""" &amp; "
  )&amp;(
    """"&amp;shortcut設定!$F$7&amp;""""&amp;
    " """&amp;$X115&amp;""""&amp;
    " """&amp;$C115&amp;""""&amp;
    IF($D115="-"," """""," """&amp;$D115&amp;"""")&amp;
    IF($E115="-"," """""," """&amp;$E115&amp;"""")&amp;
    IF($K115="-"," """""," """&amp;$K115&amp;"""")
  ),
  ""
)</f>
        <v/>
      </c>
      <c r="X115" s="14" t="str">
        <f>IF(
  AND($A115&lt;&gt;"",$K115&lt;&gt;"-",$K115&lt;&gt;""),
  shortcut設定!$F$4&amp;"\"&amp;shortcut設定!$F$9&amp;"\"&amp;$A115&amp;"（"&amp;$B115&amp;"）.lnk",
  ""
)</f>
        <v/>
      </c>
      <c r="Y115" s="13" t="str">
        <f>IF(
  AND($A115&lt;&gt;"",$L115&lt;&gt;"-",$L115&lt;&gt;""),
  (
    """"&amp;shortcut設定!$F$7&amp;""""&amp;
    " """&amp;$AB115&amp;""""&amp;
    " """&amp;$C115&amp;""""&amp;
    IF($D115="-"," """""," """&amp;$D115&amp;"""")&amp;
    IF($E115="-"," """""," """&amp;$E115&amp;"""")
  ),
  ""
)</f>
        <v/>
      </c>
      <c r="Z115" s="9" t="str">
        <f ca="1">IFERROR(
  VLOOKUP(
    $H115,
    shortcut設定!$F:$J,
    MATCH(
      "ProgramsIndex",
      shortcut設定!$F$12:$J$12,
      0
    ),
    FALSE
  ),
  ""
)</f>
        <v>162</v>
      </c>
      <c r="AA115" s="20" t="str">
        <f>IF(AND($M115&lt;&gt;"",$M115&lt;&gt;"-")," (&amp;"&amp;$M115&amp;")","")</f>
        <v/>
      </c>
      <c r="AB115" s="13" t="str">
        <f>IF(
  AND($A115&lt;&gt;"",$L115="○"),
  shortcut設定!$F$5&amp;"\"&amp;Z115&amp;"_"&amp;A115&amp;"（"&amp;B115&amp;"）"&amp;AA115&amp;".lnk",
  ""
)</f>
        <v/>
      </c>
      <c r="AC115" s="13" t="str">
        <f>IF(
  AND($A115&lt;&gt;"",$N115="○"),
  (
    """"&amp;shortcut設定!$F$7&amp;""""&amp;
    " """&amp;$AD115&amp;""""&amp;
    " """&amp;$C115&amp;""""&amp;
    IF($D115="-"," """""," """&amp;$D115&amp;"""")&amp;
    IF($E115="-"," """""," """&amp;$E115&amp;"""")
  ),
  ""
)</f>
        <v/>
      </c>
      <c r="AD115" s="9" t="str">
        <f>IF(
  AND($A115&lt;&gt;"",$N115="○"),
  shortcut設定!$F$6&amp;"\"&amp;A115&amp;"（"&amp;B115&amp;"）.lnk",
  ""
)</f>
        <v/>
      </c>
      <c r="AE115" s="13" t="str">
        <f>IF(
  AND($A115&lt;&gt;"",$O115&lt;&gt;"-",$O115&lt;&gt;""),
  (
    """"&amp;shortcut設定!$F$7&amp;""""&amp;
    " """&amp;$O115&amp;".lnk"""&amp;
    " """&amp;$C115&amp;""""&amp;
    IF($D115="-"," """""," """&amp;$D115&amp;"""")&amp;
    IF($E115="-"," """""," """&amp;$E115&amp;"""")
  ),
  ""
)</f>
        <v/>
      </c>
      <c r="AF115" s="95" t="s">
        <v>183</v>
      </c>
    </row>
    <row r="116" spans="1:32">
      <c r="A116" s="9" t="s">
        <v>56</v>
      </c>
      <c r="B116" s="9" t="s">
        <v>820</v>
      </c>
      <c r="C116" s="9" t="s">
        <v>95</v>
      </c>
      <c r="D116" s="15" t="s">
        <v>40</v>
      </c>
      <c r="E116" s="26" t="s">
        <v>40</v>
      </c>
      <c r="F116" s="15" t="s">
        <v>175</v>
      </c>
      <c r="G116" s="15" t="s">
        <v>156</v>
      </c>
      <c r="H116" s="9" t="s">
        <v>84</v>
      </c>
      <c r="I116" s="15" t="s">
        <v>878</v>
      </c>
      <c r="J116" s="15" t="s">
        <v>66</v>
      </c>
      <c r="K116" s="15" t="s">
        <v>66</v>
      </c>
      <c r="L116" s="97" t="s">
        <v>66</v>
      </c>
      <c r="M116" s="98" t="s">
        <v>579</v>
      </c>
      <c r="N116" s="15" t="s">
        <v>66</v>
      </c>
      <c r="O116" s="26" t="s">
        <v>981</v>
      </c>
      <c r="P116" s="9" t="str">
        <f t="shared" si="9"/>
        <v/>
      </c>
      <c r="Q116" s="9" t="str">
        <f t="shared" si="8"/>
        <v/>
      </c>
      <c r="R116" s="13" t="str">
        <f ca="1">IF(
  AND($A116&lt;&gt;"",$I116="○"),
  (
    "mkdir """&amp;T116&amp;""" &amp; "
  )&amp;(
    """"&amp;shortcut設定!$F$7&amp;""""&amp;
    " """&amp;T116&amp;"\"&amp;$A116&amp;"（"&amp;$B116&amp;"）.lnk"""&amp;
    " """&amp;$C116&amp;""""&amp;
    IF($D116="-"," """""," """&amp;$D116&amp;"""")&amp;
    IF($E116="-"," """""," """&amp;$E116&amp;"""")
  ),
  ""
)</f>
        <v>mkdir "%USERPROFILE%\AppData\Roaming\Microsoft\Windows\Start Menu\Programs\143_Movie_Edit" &amp; "C:\codes\vbs\command\CreateShortcutFile.vbs" "%USERPROFILE%\AppData\Roaming\Microsoft\Windows\Start Menu\Programs\143_Movie_Edit\DVD Shrink（DVDリッピング）.lnk" "C:\prg\DVD Shrink\DVD Shrink 3.2.exe" "" ""</v>
      </c>
      <c r="S116" s="9" t="str">
        <f ca="1">IFERROR(
  VLOOKUP(
    $H116,
    shortcut設定!$F:$J,
    MATCH(
      "ProgramsIndex",
      shortcut設定!$F$12:$J$12,
      0
    ),
    FALSE
  ),
  ""
)</f>
        <v>143</v>
      </c>
      <c r="T116" s="13" t="str">
        <f ca="1">IF(
  AND($A116&lt;&gt;"",$I116="○"),
  shortcut設定!$F$4&amp;"\"&amp;S116&amp;"_"&amp;H116,
  ""
)</f>
        <v>%USERPROFILE%\AppData\Roaming\Microsoft\Windows\Start Menu\Programs\143_Movie_Edit</v>
      </c>
      <c r="U116" s="13" t="str">
        <f>IF(
  AND($A116&lt;&gt;"",$J116&lt;&gt;"-",$J116&lt;&gt;""),
  (
    "mkdir """&amp;shortcut設定!$F$4&amp;"\"&amp;shortcut設定!$F$8&amp;""" &amp; "
  )&amp;(
    """"&amp;shortcut設定!$F$7&amp;""""&amp;
    " """&amp;$V116&amp;""""&amp;
    " """&amp;$C116&amp;""""&amp;
    IF($D116="-"," """""," """&amp;$D116&amp;"""")&amp;
    IF($E116="-"," """""," """&amp;$E116&amp;"""")
  ),
  ""
)</f>
        <v/>
      </c>
      <c r="V116" s="14" t="str">
        <f>IF(
  AND($A116&lt;&gt;"",$J116&lt;&gt;"-",$J116&lt;&gt;""),
  shortcut設定!$F$4&amp;"\"&amp;shortcut設定!$F$8&amp;"\"&amp;$J116&amp;"（"&amp;$B116&amp;"）.lnk",
  ""
)</f>
        <v/>
      </c>
      <c r="W116" s="13" t="str">
        <f>IF(
  AND($A116&lt;&gt;"",$K116&lt;&gt;"-",$K116&lt;&gt;""),
  (
    "mkdir """&amp;shortcut設定!$F$4&amp;"\"&amp;shortcut設定!$F$9&amp;""" &amp; "
  )&amp;(
    """"&amp;shortcut設定!$F$7&amp;""""&amp;
    " """&amp;$X116&amp;""""&amp;
    " """&amp;$C116&amp;""""&amp;
    IF($D116="-"," """""," """&amp;$D116&amp;"""")&amp;
    IF($E116="-"," """""," """&amp;$E116&amp;"""")&amp;
    IF($K116="-"," """""," """&amp;$K116&amp;"""")
  ),
  ""
)</f>
        <v/>
      </c>
      <c r="X116" s="14" t="str">
        <f>IF(
  AND($A116&lt;&gt;"",$K116&lt;&gt;"-",$K116&lt;&gt;""),
  shortcut設定!$F$4&amp;"\"&amp;shortcut設定!$F$9&amp;"\"&amp;$A116&amp;"（"&amp;$B116&amp;"）.lnk",
  ""
)</f>
        <v/>
      </c>
      <c r="Y116" s="13" t="str">
        <f>IF(
  AND($A116&lt;&gt;"",$L116&lt;&gt;"-",$L116&lt;&gt;""),
  (
    """"&amp;shortcut設定!$F$7&amp;""""&amp;
    " """&amp;$AB116&amp;""""&amp;
    " """&amp;$C116&amp;""""&amp;
    IF($D116="-"," """""," """&amp;$D116&amp;"""")&amp;
    IF($E116="-"," """""," """&amp;$E116&amp;"""")
  ),
  ""
)</f>
        <v/>
      </c>
      <c r="Z116" s="9" t="str">
        <f ca="1">IFERROR(
  VLOOKUP(
    $H116,
    shortcut設定!$F:$J,
    MATCH(
      "ProgramsIndex",
      shortcut設定!$F$12:$J$12,
      0
    ),
    FALSE
  ),
  ""
)</f>
        <v>143</v>
      </c>
      <c r="AA116" s="20" t="str">
        <f t="shared" si="7"/>
        <v/>
      </c>
      <c r="AB116" s="13" t="str">
        <f>IF(
  AND($A116&lt;&gt;"",$L116="○"),
  shortcut設定!$F$5&amp;"\"&amp;Z116&amp;"_"&amp;A116&amp;"（"&amp;B116&amp;"）"&amp;AA116&amp;".lnk",
  ""
)</f>
        <v/>
      </c>
      <c r="AC116" s="13" t="str">
        <f>IF(
  AND($A116&lt;&gt;"",$N116="○"),
  (
    """"&amp;shortcut設定!$F$7&amp;""""&amp;
    " """&amp;$AD116&amp;""""&amp;
    " """&amp;$C116&amp;""""&amp;
    IF($D116="-"," """""," """&amp;$D116&amp;"""")&amp;
    IF($E116="-"," """""," """&amp;$E116&amp;"""")
  ),
  ""
)</f>
        <v/>
      </c>
      <c r="AD116" s="9" t="str">
        <f>IF(
  AND($A116&lt;&gt;"",$N116="○"),
  shortcut設定!$F$6&amp;"\"&amp;A116&amp;"（"&amp;B116&amp;"）.lnk",
  ""
)</f>
        <v/>
      </c>
      <c r="AE116" s="13" t="str">
        <f>IF(
  AND($A116&lt;&gt;"",$O116&lt;&gt;"-",$O116&lt;&gt;""),
  (
    """"&amp;shortcut設定!$F$7&amp;""""&amp;
    " """&amp;$O116&amp;".lnk"""&amp;
    " """&amp;$C116&amp;""""&amp;
    IF($D116="-"," """""," """&amp;$D116&amp;"""")&amp;
    IF($E116="-"," """""," """&amp;$E116&amp;"""")
  ),
  ""
)</f>
        <v/>
      </c>
      <c r="AF116" s="95" t="s">
        <v>183</v>
      </c>
    </row>
    <row r="117" spans="1:32">
      <c r="A117" s="9" t="s">
        <v>681</v>
      </c>
      <c r="B117" s="9" t="s">
        <v>818</v>
      </c>
      <c r="C117" s="9" t="s">
        <v>163</v>
      </c>
      <c r="D117" s="15" t="s">
        <v>40</v>
      </c>
      <c r="E117" s="26" t="s">
        <v>40</v>
      </c>
      <c r="F117" s="15" t="s">
        <v>175</v>
      </c>
      <c r="G117" s="15" t="s">
        <v>156</v>
      </c>
      <c r="H117" s="9" t="s">
        <v>87</v>
      </c>
      <c r="I117" s="15" t="s">
        <v>878</v>
      </c>
      <c r="J117" s="15" t="s">
        <v>66</v>
      </c>
      <c r="K117" s="15" t="s">
        <v>66</v>
      </c>
      <c r="L117" s="97" t="s">
        <v>66</v>
      </c>
      <c r="M117" s="98" t="s">
        <v>579</v>
      </c>
      <c r="N117" s="15" t="s">
        <v>66</v>
      </c>
      <c r="O117" s="26" t="s">
        <v>981</v>
      </c>
      <c r="P117" s="9" t="str">
        <f t="shared" si="9"/>
        <v/>
      </c>
      <c r="Q117" s="9" t="str">
        <f t="shared" si="8"/>
        <v/>
      </c>
      <c r="R117" s="13" t="str">
        <f ca="1">IF(
  AND($A117&lt;&gt;"",$I117="○"),
  (
    "mkdir """&amp;T117&amp;""" &amp; "
  )&amp;(
    """"&amp;shortcut設定!$F$7&amp;""""&amp;
    " """&amp;T117&amp;"\"&amp;$A117&amp;"（"&amp;$B117&amp;"）.lnk"""&amp;
    " """&amp;$C117&amp;""""&amp;
    IF($D117="-"," """""," """&amp;$D117&amp;"""")&amp;
    IF($E117="-"," """""," """&amp;$E117&amp;"""")
  ),
  ""
)</f>
        <v>mkdir "%USERPROFILE%\AppData\Roaming\Microsoft\Windows\Start Menu\Programs\162_Network_Local" &amp; "C:\codes\vbs\command\CreateShortcutFile.vbs" "%USERPROFILE%\AppData\Roaming\Microsoft\Windows\Start Menu\Programs\162_Network_Local\UltraVNC Viewer（RDP-Mac）.lnk" "C:\prg\uvnc bvba\UltraVNC\vncviewer.exe" "" ""</v>
      </c>
      <c r="S117" s="9" t="str">
        <f ca="1">IFERROR(
  VLOOKUP(
    $H117,
    shortcut設定!$F:$J,
    MATCH(
      "ProgramsIndex",
      shortcut設定!$F$12:$J$12,
      0
    ),
    FALSE
  ),
  ""
)</f>
        <v>162</v>
      </c>
      <c r="T117" s="13" t="str">
        <f ca="1">IF(
  AND($A117&lt;&gt;"",$I117="○"),
  shortcut設定!$F$4&amp;"\"&amp;S117&amp;"_"&amp;H117,
  ""
)</f>
        <v>%USERPROFILE%\AppData\Roaming\Microsoft\Windows\Start Menu\Programs\162_Network_Local</v>
      </c>
      <c r="U117" s="13" t="str">
        <f>IF(
  AND($A117&lt;&gt;"",$J117&lt;&gt;"-",$J117&lt;&gt;""),
  (
    "mkdir """&amp;shortcut設定!$F$4&amp;"\"&amp;shortcut設定!$F$8&amp;""" &amp; "
  )&amp;(
    """"&amp;shortcut設定!$F$7&amp;""""&amp;
    " """&amp;$V117&amp;""""&amp;
    " """&amp;$C117&amp;""""&amp;
    IF($D117="-"," """""," """&amp;$D117&amp;"""")&amp;
    IF($E117="-"," """""," """&amp;$E117&amp;"""")
  ),
  ""
)</f>
        <v/>
      </c>
      <c r="V117" s="14" t="str">
        <f>IF(
  AND($A117&lt;&gt;"",$J117&lt;&gt;"-",$J117&lt;&gt;""),
  shortcut設定!$F$4&amp;"\"&amp;shortcut設定!$F$8&amp;"\"&amp;$J117&amp;"（"&amp;$B117&amp;"）.lnk",
  ""
)</f>
        <v/>
      </c>
      <c r="W117" s="13" t="str">
        <f>IF(
  AND($A117&lt;&gt;"",$K117&lt;&gt;"-",$K117&lt;&gt;""),
  (
    "mkdir """&amp;shortcut設定!$F$4&amp;"\"&amp;shortcut設定!$F$9&amp;""" &amp; "
  )&amp;(
    """"&amp;shortcut設定!$F$7&amp;""""&amp;
    " """&amp;$X117&amp;""""&amp;
    " """&amp;$C117&amp;""""&amp;
    IF($D117="-"," """""," """&amp;$D117&amp;"""")&amp;
    IF($E117="-"," """""," """&amp;$E117&amp;"""")&amp;
    IF($K117="-"," """""," """&amp;$K117&amp;"""")
  ),
  ""
)</f>
        <v/>
      </c>
      <c r="X117" s="14" t="str">
        <f>IF(
  AND($A117&lt;&gt;"",$K117&lt;&gt;"-",$K117&lt;&gt;""),
  shortcut設定!$F$4&amp;"\"&amp;shortcut設定!$F$9&amp;"\"&amp;$A117&amp;"（"&amp;$B117&amp;"）.lnk",
  ""
)</f>
        <v/>
      </c>
      <c r="Y117" s="13" t="str">
        <f>IF(
  AND($A117&lt;&gt;"",$L117&lt;&gt;"-",$L117&lt;&gt;""),
  (
    """"&amp;shortcut設定!$F$7&amp;""""&amp;
    " """&amp;$AB117&amp;""""&amp;
    " """&amp;$C117&amp;""""&amp;
    IF($D117="-"," """""," """&amp;$D117&amp;"""")&amp;
    IF($E117="-"," """""," """&amp;$E117&amp;"""")
  ),
  ""
)</f>
        <v/>
      </c>
      <c r="Z117" s="9" t="str">
        <f ca="1">IFERROR(
  VLOOKUP(
    $H117,
    shortcut設定!$F:$J,
    MATCH(
      "ProgramsIndex",
      shortcut設定!$F$12:$J$12,
      0
    ),
    FALSE
  ),
  ""
)</f>
        <v>162</v>
      </c>
      <c r="AA117" s="20" t="str">
        <f t="shared" si="7"/>
        <v/>
      </c>
      <c r="AB117" s="13" t="str">
        <f>IF(
  AND($A117&lt;&gt;"",$L117="○"),
  shortcut設定!$F$5&amp;"\"&amp;Z117&amp;"_"&amp;A117&amp;"（"&amp;B117&amp;"）"&amp;AA117&amp;".lnk",
  ""
)</f>
        <v/>
      </c>
      <c r="AC117" s="13" t="str">
        <f>IF(
  AND($A117&lt;&gt;"",$N117="○"),
  (
    """"&amp;shortcut設定!$F$7&amp;""""&amp;
    " """&amp;$AD117&amp;""""&amp;
    " """&amp;$C117&amp;""""&amp;
    IF($D117="-"," """""," """&amp;$D117&amp;"""")&amp;
    IF($E117="-"," """""," """&amp;$E117&amp;"""")
  ),
  ""
)</f>
        <v/>
      </c>
      <c r="AD117" s="9" t="str">
        <f>IF(
  AND($A117&lt;&gt;"",$N117="○"),
  shortcut設定!$F$6&amp;"\"&amp;A117&amp;"（"&amp;B117&amp;"）.lnk",
  ""
)</f>
        <v/>
      </c>
      <c r="AE117" s="13" t="str">
        <f>IF(
  AND($A117&lt;&gt;"",$O117&lt;&gt;"-",$O117&lt;&gt;""),
  (
    """"&amp;shortcut設定!$F$7&amp;""""&amp;
    " """&amp;$O117&amp;".lnk"""&amp;
    " """&amp;$C117&amp;""""&amp;
    IF($D117="-"," """""," """&amp;$D117&amp;"""")&amp;
    IF($E117="-"," """""," """&amp;$E117&amp;"""")
  ),
  ""
)</f>
        <v/>
      </c>
      <c r="AF117" s="95" t="s">
        <v>183</v>
      </c>
    </row>
    <row r="118" spans="1:32">
      <c r="A118" s="9" t="s">
        <v>682</v>
      </c>
      <c r="B118" s="9" t="s">
        <v>821</v>
      </c>
      <c r="C118" s="9" t="s">
        <v>166</v>
      </c>
      <c r="D118" s="15" t="s">
        <v>40</v>
      </c>
      <c r="E118" s="26" t="s">
        <v>40</v>
      </c>
      <c r="F118" s="15" t="s">
        <v>175</v>
      </c>
      <c r="G118" s="15" t="s">
        <v>156</v>
      </c>
      <c r="H118" s="9" t="s">
        <v>79</v>
      </c>
      <c r="I118" s="15" t="s">
        <v>878</v>
      </c>
      <c r="J118" s="15" t="s">
        <v>66</v>
      </c>
      <c r="K118" s="15" t="s">
        <v>66</v>
      </c>
      <c r="L118" s="97" t="s">
        <v>66</v>
      </c>
      <c r="M118" s="98" t="s">
        <v>579</v>
      </c>
      <c r="N118" s="15" t="s">
        <v>66</v>
      </c>
      <c r="O118" s="26" t="s">
        <v>981</v>
      </c>
      <c r="P118" s="9" t="str">
        <f t="shared" si="9"/>
        <v/>
      </c>
      <c r="Q118" s="9" t="str">
        <f t="shared" si="8"/>
        <v/>
      </c>
      <c r="R118" s="13" t="str">
        <f ca="1">IF(
  AND($A118&lt;&gt;"",$I118="○"),
  (
    "mkdir """&amp;T118&amp;""" &amp; "
  )&amp;(
    """"&amp;shortcut設定!$F$7&amp;""""&amp;
    " """&amp;T118&amp;"\"&amp;$A118&amp;"（"&amp;$B118&amp;"）.lnk"""&amp;
    " """&amp;$C118&amp;""""&amp;
    IF($D118="-"," """""," """&amp;$D118&amp;"""")&amp;
    IF($E118="-"," """""," """&amp;$E118&amp;"""")
  ),
  ""
)</f>
        <v>mkdir "%USERPROFILE%\AppData\Roaming\Microsoft\Windows\Start Menu\Programs\123_Doc_Edit" &amp; "C:\codes\vbs\command\CreateShortcutFile.vbs" "%USERPROFILE%\AppData\Roaming\Microsoft\Windows\Start Menu\Programs\123_Doc_Edit\LibreOffice（Office互換）.lnk" "C:\prg\LibreOffice\program\soffice.exe" "" ""</v>
      </c>
      <c r="S118" s="9" t="str">
        <f ca="1">IFERROR(
  VLOOKUP(
    $H118,
    shortcut設定!$F:$J,
    MATCH(
      "ProgramsIndex",
      shortcut設定!$F$12:$J$12,
      0
    ),
    FALSE
  ),
  ""
)</f>
        <v>123</v>
      </c>
      <c r="T118" s="13" t="str">
        <f ca="1">IF(
  AND($A118&lt;&gt;"",$I118="○"),
  shortcut設定!$F$4&amp;"\"&amp;S118&amp;"_"&amp;H118,
  ""
)</f>
        <v>%USERPROFILE%\AppData\Roaming\Microsoft\Windows\Start Menu\Programs\123_Doc_Edit</v>
      </c>
      <c r="U118" s="13" t="str">
        <f>IF(
  AND($A118&lt;&gt;"",$J118&lt;&gt;"-",$J118&lt;&gt;""),
  (
    "mkdir """&amp;shortcut設定!$F$4&amp;"\"&amp;shortcut設定!$F$8&amp;""" &amp; "
  )&amp;(
    """"&amp;shortcut設定!$F$7&amp;""""&amp;
    " """&amp;$V118&amp;""""&amp;
    " """&amp;$C118&amp;""""&amp;
    IF($D118="-"," """""," """&amp;$D118&amp;"""")&amp;
    IF($E118="-"," """""," """&amp;$E118&amp;"""")
  ),
  ""
)</f>
        <v/>
      </c>
      <c r="V118" s="14" t="str">
        <f>IF(
  AND($A118&lt;&gt;"",$J118&lt;&gt;"-",$J118&lt;&gt;""),
  shortcut設定!$F$4&amp;"\"&amp;shortcut設定!$F$8&amp;"\"&amp;$J118&amp;"（"&amp;$B118&amp;"）.lnk",
  ""
)</f>
        <v/>
      </c>
      <c r="W118" s="13" t="str">
        <f>IF(
  AND($A118&lt;&gt;"",$K118&lt;&gt;"-",$K118&lt;&gt;""),
  (
    "mkdir """&amp;shortcut設定!$F$4&amp;"\"&amp;shortcut設定!$F$9&amp;""" &amp; "
  )&amp;(
    """"&amp;shortcut設定!$F$7&amp;""""&amp;
    " """&amp;$X118&amp;""""&amp;
    " """&amp;$C118&amp;""""&amp;
    IF($D118="-"," """""," """&amp;$D118&amp;"""")&amp;
    IF($E118="-"," """""," """&amp;$E118&amp;"""")&amp;
    IF($K118="-"," """""," """&amp;$K118&amp;"""")
  ),
  ""
)</f>
        <v/>
      </c>
      <c r="X118" s="14" t="str">
        <f>IF(
  AND($A118&lt;&gt;"",$K118&lt;&gt;"-",$K118&lt;&gt;""),
  shortcut設定!$F$4&amp;"\"&amp;shortcut設定!$F$9&amp;"\"&amp;$A118&amp;"（"&amp;$B118&amp;"）.lnk",
  ""
)</f>
        <v/>
      </c>
      <c r="Y118" s="13" t="str">
        <f>IF(
  AND($A118&lt;&gt;"",$L118&lt;&gt;"-",$L118&lt;&gt;""),
  (
    """"&amp;shortcut設定!$F$7&amp;""""&amp;
    " """&amp;$AB118&amp;""""&amp;
    " """&amp;$C118&amp;""""&amp;
    IF($D118="-"," """""," """&amp;$D118&amp;"""")&amp;
    IF($E118="-"," """""," """&amp;$E118&amp;"""")
  ),
  ""
)</f>
        <v/>
      </c>
      <c r="Z118" s="9" t="str">
        <f ca="1">IFERROR(
  VLOOKUP(
    $H118,
    shortcut設定!$F:$J,
    MATCH(
      "ProgramsIndex",
      shortcut設定!$F$12:$J$12,
      0
    ),
    FALSE
  ),
  ""
)</f>
        <v>123</v>
      </c>
      <c r="AA118" s="20" t="str">
        <f t="shared" si="7"/>
        <v/>
      </c>
      <c r="AB118" s="13" t="str">
        <f>IF(
  AND($A118&lt;&gt;"",$L118="○"),
  shortcut設定!$F$5&amp;"\"&amp;Z118&amp;"_"&amp;A118&amp;"（"&amp;B118&amp;"）"&amp;AA118&amp;".lnk",
  ""
)</f>
        <v/>
      </c>
      <c r="AC118" s="13" t="str">
        <f>IF(
  AND($A118&lt;&gt;"",$N118="○"),
  (
    """"&amp;shortcut設定!$F$7&amp;""""&amp;
    " """&amp;$AD118&amp;""""&amp;
    " """&amp;$C118&amp;""""&amp;
    IF($D118="-"," """""," """&amp;$D118&amp;"""")&amp;
    IF($E118="-"," """""," """&amp;$E118&amp;"""")
  ),
  ""
)</f>
        <v/>
      </c>
      <c r="AD118" s="9" t="str">
        <f>IF(
  AND($A118&lt;&gt;"",$N118="○"),
  shortcut設定!$F$6&amp;"\"&amp;A118&amp;"（"&amp;B118&amp;"）.lnk",
  ""
)</f>
        <v/>
      </c>
      <c r="AE118" s="13" t="str">
        <f>IF(
  AND($A118&lt;&gt;"",$O118&lt;&gt;"-",$O118&lt;&gt;""),
  (
    """"&amp;shortcut設定!$F$7&amp;""""&amp;
    " """&amp;$O118&amp;".lnk"""&amp;
    " """&amp;$C118&amp;""""&amp;
    IF($D118="-"," """""," """&amp;$D118&amp;"""")&amp;
    IF($E118="-"," """""," """&amp;$E118&amp;"""")
  ),
  ""
)</f>
        <v/>
      </c>
      <c r="AF118" s="95" t="s">
        <v>183</v>
      </c>
    </row>
    <row r="119" spans="1:32">
      <c r="A119" s="9" t="s">
        <v>487</v>
      </c>
      <c r="B119" s="9" t="s">
        <v>776</v>
      </c>
      <c r="C119" s="9" t="s">
        <v>167</v>
      </c>
      <c r="D119" s="15" t="s">
        <v>40</v>
      </c>
      <c r="E119" s="26" t="s">
        <v>40</v>
      </c>
      <c r="F119" s="15" t="s">
        <v>175</v>
      </c>
      <c r="G119" s="15" t="s">
        <v>156</v>
      </c>
      <c r="H119" s="9" t="s">
        <v>80</v>
      </c>
      <c r="I119" s="15" t="s">
        <v>878</v>
      </c>
      <c r="J119" s="15" t="s">
        <v>66</v>
      </c>
      <c r="K119" s="15" t="s">
        <v>66</v>
      </c>
      <c r="L119" s="97" t="s">
        <v>66</v>
      </c>
      <c r="M119" s="98" t="s">
        <v>579</v>
      </c>
      <c r="N119" s="15" t="s">
        <v>66</v>
      </c>
      <c r="O119" s="26" t="s">
        <v>981</v>
      </c>
      <c r="P119" s="9" t="str">
        <f t="shared" si="9"/>
        <v/>
      </c>
      <c r="Q119" s="9" t="str">
        <f t="shared" si="8"/>
        <v/>
      </c>
      <c r="R119" s="13" t="str">
        <f ca="1">IF(
  AND($A119&lt;&gt;"",$I119="○"),
  (
    "mkdir """&amp;T119&amp;""" &amp; "
  )&amp;(
    """"&amp;shortcut設定!$F$7&amp;""""&amp;
    " """&amp;T119&amp;"\"&amp;$A119&amp;"（"&amp;$B119&amp;"）.lnk"""&amp;
    " """&amp;$C119&amp;""""&amp;
    IF($D119="-"," """""," """&amp;$D119&amp;"""")&amp;
    IF($E119="-"," """""," """&amp;$E119&amp;"""")
  ),
  ""
)</f>
        <v>mkdir "%USERPROFILE%\AppData\Roaming\Microsoft\Windows\Start Menu\Programs\133_Music_Listen" &amp; "C:\codes\vbs\command\CreateShortcutFile.vbs" "%USERPROFILE%\AppData\Roaming\Microsoft\Windows\Start Menu\Programs\133_Music_Listen\iTunes（音楽再生）.lnk" "C:\prg\iTunes\iTunes.exe" "" ""</v>
      </c>
      <c r="S119" s="9" t="str">
        <f ca="1">IFERROR(
  VLOOKUP(
    $H119,
    shortcut設定!$F:$J,
    MATCH(
      "ProgramsIndex",
      shortcut設定!$F$12:$J$12,
      0
    ),
    FALSE
  ),
  ""
)</f>
        <v>133</v>
      </c>
      <c r="T119" s="13" t="str">
        <f ca="1">IF(
  AND($A119&lt;&gt;"",$I119="○"),
  shortcut設定!$F$4&amp;"\"&amp;S119&amp;"_"&amp;H119,
  ""
)</f>
        <v>%USERPROFILE%\AppData\Roaming\Microsoft\Windows\Start Menu\Programs\133_Music_Listen</v>
      </c>
      <c r="U119" s="13" t="str">
        <f>IF(
  AND($A119&lt;&gt;"",$J119&lt;&gt;"-",$J119&lt;&gt;""),
  (
    "mkdir """&amp;shortcut設定!$F$4&amp;"\"&amp;shortcut設定!$F$8&amp;""" &amp; "
  )&amp;(
    """"&amp;shortcut設定!$F$7&amp;""""&amp;
    " """&amp;$V119&amp;""""&amp;
    " """&amp;$C119&amp;""""&amp;
    IF($D119="-"," """""," """&amp;$D119&amp;"""")&amp;
    IF($E119="-"," """""," """&amp;$E119&amp;"""")
  ),
  ""
)</f>
        <v/>
      </c>
      <c r="V119" s="14" t="str">
        <f>IF(
  AND($A119&lt;&gt;"",$J119&lt;&gt;"-",$J119&lt;&gt;""),
  shortcut設定!$F$4&amp;"\"&amp;shortcut設定!$F$8&amp;"\"&amp;$J119&amp;"（"&amp;$B119&amp;"）.lnk",
  ""
)</f>
        <v/>
      </c>
      <c r="W119" s="13" t="str">
        <f>IF(
  AND($A119&lt;&gt;"",$K119&lt;&gt;"-",$K119&lt;&gt;""),
  (
    "mkdir """&amp;shortcut設定!$F$4&amp;"\"&amp;shortcut設定!$F$9&amp;""" &amp; "
  )&amp;(
    """"&amp;shortcut設定!$F$7&amp;""""&amp;
    " """&amp;$X119&amp;""""&amp;
    " """&amp;$C119&amp;""""&amp;
    IF($D119="-"," """""," """&amp;$D119&amp;"""")&amp;
    IF($E119="-"," """""," """&amp;$E119&amp;"""")&amp;
    IF($K119="-"," """""," """&amp;$K119&amp;"""")
  ),
  ""
)</f>
        <v/>
      </c>
      <c r="X119" s="14" t="str">
        <f>IF(
  AND($A119&lt;&gt;"",$K119&lt;&gt;"-",$K119&lt;&gt;""),
  shortcut設定!$F$4&amp;"\"&amp;shortcut設定!$F$9&amp;"\"&amp;$A119&amp;"（"&amp;$B119&amp;"）.lnk",
  ""
)</f>
        <v/>
      </c>
      <c r="Y119" s="13" t="str">
        <f>IF(
  AND($A119&lt;&gt;"",$L119&lt;&gt;"-",$L119&lt;&gt;""),
  (
    """"&amp;shortcut設定!$F$7&amp;""""&amp;
    " """&amp;$AB119&amp;""""&amp;
    " """&amp;$C119&amp;""""&amp;
    IF($D119="-"," """""," """&amp;$D119&amp;"""")&amp;
    IF($E119="-"," """""," """&amp;$E119&amp;"""")
  ),
  ""
)</f>
        <v/>
      </c>
      <c r="Z119" s="9" t="str">
        <f ca="1">IFERROR(
  VLOOKUP(
    $H119,
    shortcut設定!$F:$J,
    MATCH(
      "ProgramsIndex",
      shortcut設定!$F$12:$J$12,
      0
    ),
    FALSE
  ),
  ""
)</f>
        <v>133</v>
      </c>
      <c r="AA119" s="20" t="str">
        <f t="shared" si="7"/>
        <v/>
      </c>
      <c r="AB119" s="13" t="str">
        <f>IF(
  AND($A119&lt;&gt;"",$L119="○"),
  shortcut設定!$F$5&amp;"\"&amp;Z119&amp;"_"&amp;A119&amp;"（"&amp;B119&amp;"）"&amp;AA119&amp;".lnk",
  ""
)</f>
        <v/>
      </c>
      <c r="AC119" s="13" t="str">
        <f>IF(
  AND($A119&lt;&gt;"",$N119="○"),
  (
    """"&amp;shortcut設定!$F$7&amp;""""&amp;
    " """&amp;$AD119&amp;""""&amp;
    " """&amp;$C119&amp;""""&amp;
    IF($D119="-"," """""," """&amp;$D119&amp;"""")&amp;
    IF($E119="-"," """""," """&amp;$E119&amp;"""")
  ),
  ""
)</f>
        <v/>
      </c>
      <c r="AD119" s="9" t="str">
        <f>IF(
  AND($A119&lt;&gt;"",$N119="○"),
  shortcut設定!$F$6&amp;"\"&amp;A119&amp;"（"&amp;B119&amp;"）.lnk",
  ""
)</f>
        <v/>
      </c>
      <c r="AE119" s="13" t="str">
        <f>IF(
  AND($A119&lt;&gt;"",$O119&lt;&gt;"-",$O119&lt;&gt;""),
  (
    """"&amp;shortcut設定!$F$7&amp;""""&amp;
    " """&amp;$O119&amp;".lnk"""&amp;
    " """&amp;$C119&amp;""""&amp;
    IF($D119="-"," """""," """&amp;$D119&amp;"""")&amp;
    IF($E119="-"," """""," """&amp;$E119&amp;"""")
  ),
  ""
)</f>
        <v/>
      </c>
      <c r="AF119" s="95" t="s">
        <v>183</v>
      </c>
    </row>
    <row r="120" spans="1:32">
      <c r="A120" s="9" t="s">
        <v>683</v>
      </c>
      <c r="B120" s="9" t="s">
        <v>822</v>
      </c>
      <c r="C120" s="9" t="s">
        <v>168</v>
      </c>
      <c r="D120" s="15" t="s">
        <v>40</v>
      </c>
      <c r="E120" s="26" t="s">
        <v>40</v>
      </c>
      <c r="F120" s="15" t="s">
        <v>175</v>
      </c>
      <c r="G120" s="15" t="s">
        <v>156</v>
      </c>
      <c r="H120" s="9" t="s">
        <v>81</v>
      </c>
      <c r="I120" s="15" t="s">
        <v>878</v>
      </c>
      <c r="J120" s="15" t="s">
        <v>66</v>
      </c>
      <c r="K120" s="15" t="s">
        <v>66</v>
      </c>
      <c r="L120" s="97" t="s">
        <v>66</v>
      </c>
      <c r="M120" s="98" t="s">
        <v>579</v>
      </c>
      <c r="N120" s="15" t="s">
        <v>66</v>
      </c>
      <c r="O120" s="26" t="s">
        <v>981</v>
      </c>
      <c r="P120" s="9" t="str">
        <f t="shared" si="9"/>
        <v/>
      </c>
      <c r="Q120" s="9" t="str">
        <f t="shared" si="8"/>
        <v/>
      </c>
      <c r="R120" s="13" t="str">
        <f ca="1">IF(
  AND($A120&lt;&gt;"",$I120="○"),
  (
    "mkdir """&amp;T120&amp;""" &amp; "
  )&amp;(
    """"&amp;shortcut設定!$F$7&amp;""""&amp;
    " """&amp;T120&amp;"\"&amp;$A120&amp;"（"&amp;$B120&amp;"）.lnk"""&amp;
    " """&amp;$C120&amp;""""&amp;
    IF($D120="-"," """""," """&amp;$D120&amp;"""")&amp;
    IF($E120="-"," """""," """&amp;$E120&amp;"""")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S120" s="9" t="str">
        <f ca="1">IFERROR(
  VLOOKUP(
    $H120,
    shortcut設定!$F:$J,
    MATCH(
      "ProgramsIndex",
      shortcut設定!$F$12:$J$12,
      0
    ),
    FALSE
  ),
  ""
)</f>
        <v>153</v>
      </c>
      <c r="T120" s="13" t="str">
        <f ca="1">IF(
  AND($A120&lt;&gt;"",$I120="○"),
  shortcut設定!$F$4&amp;"\"&amp;S120&amp;"_"&amp;H120,
  ""
)</f>
        <v>%USERPROFILE%\AppData\Roaming\Microsoft\Windows\Start Menu\Programs\153_Picture_Edit</v>
      </c>
      <c r="U120" s="13" t="str">
        <f>IF(
  AND($A120&lt;&gt;"",$J120&lt;&gt;"-",$J120&lt;&gt;""),
  (
    "mkdir """&amp;shortcut設定!$F$4&amp;"\"&amp;shortcut設定!$F$8&amp;""" &amp; "
  )&amp;(
    """"&amp;shortcut設定!$F$7&amp;""""&amp;
    " """&amp;$V120&amp;""""&amp;
    " """&amp;$C120&amp;""""&amp;
    IF($D120="-"," """""," """&amp;$D120&amp;"""")&amp;
    IF($E120="-"," """""," """&amp;$E120&amp;"""")
  ),
  ""
)</f>
        <v/>
      </c>
      <c r="V120" s="14" t="str">
        <f>IF(
  AND($A120&lt;&gt;"",$J120&lt;&gt;"-",$J120&lt;&gt;""),
  shortcut設定!$F$4&amp;"\"&amp;shortcut設定!$F$8&amp;"\"&amp;$J120&amp;"（"&amp;$B120&amp;"）.lnk",
  ""
)</f>
        <v/>
      </c>
      <c r="W120" s="13" t="str">
        <f>IF(
  AND($A120&lt;&gt;"",$K120&lt;&gt;"-",$K120&lt;&gt;""),
  (
    "mkdir """&amp;shortcut設定!$F$4&amp;"\"&amp;shortcut設定!$F$9&amp;""" &amp; "
  )&amp;(
    """"&amp;shortcut設定!$F$7&amp;""""&amp;
    " """&amp;$X120&amp;""""&amp;
    " """&amp;$C120&amp;""""&amp;
    IF($D120="-"," """""," """&amp;$D120&amp;"""")&amp;
    IF($E120="-"," """""," """&amp;$E120&amp;"""")&amp;
    IF($K120="-"," """""," """&amp;$K120&amp;"""")
  ),
  ""
)</f>
        <v/>
      </c>
      <c r="X120" s="14" t="str">
        <f>IF(
  AND($A120&lt;&gt;"",$K120&lt;&gt;"-",$K120&lt;&gt;""),
  shortcut設定!$F$4&amp;"\"&amp;shortcut設定!$F$9&amp;"\"&amp;$A120&amp;"（"&amp;$B120&amp;"）.lnk",
  ""
)</f>
        <v/>
      </c>
      <c r="Y120" s="13" t="str">
        <f>IF(
  AND($A120&lt;&gt;"",$L120&lt;&gt;"-",$L120&lt;&gt;""),
  (
    """"&amp;shortcut設定!$F$7&amp;""""&amp;
    " """&amp;$AB120&amp;""""&amp;
    " """&amp;$C120&amp;""""&amp;
    IF($D120="-"," """""," """&amp;$D120&amp;"""")&amp;
    IF($E120="-"," """""," """&amp;$E120&amp;"""")
  ),
  ""
)</f>
        <v/>
      </c>
      <c r="Z120" s="9" t="str">
        <f ca="1">IFERROR(
  VLOOKUP(
    $H120,
    shortcut設定!$F:$J,
    MATCH(
      "ProgramsIndex",
      shortcut設定!$F$12:$J$12,
      0
    ),
    FALSE
  ),
  ""
)</f>
        <v>153</v>
      </c>
      <c r="AA120" s="20" t="str">
        <f t="shared" si="7"/>
        <v/>
      </c>
      <c r="AB120" s="13" t="str">
        <f>IF(
  AND($A120&lt;&gt;"",$L120="○"),
  shortcut設定!$F$5&amp;"\"&amp;Z120&amp;"_"&amp;A120&amp;"（"&amp;B120&amp;"）"&amp;AA120&amp;".lnk",
  ""
)</f>
        <v/>
      </c>
      <c r="AC120" s="13" t="str">
        <f>IF(
  AND($A120&lt;&gt;"",$N120="○"),
  (
    """"&amp;shortcut設定!$F$7&amp;""""&amp;
    " """&amp;$AD120&amp;""""&amp;
    " """&amp;$C120&amp;""""&amp;
    IF($D120="-"," """""," """&amp;$D120&amp;"""")&amp;
    IF($E120="-"," """""," """&amp;$E120&amp;"""")
  ),
  ""
)</f>
        <v/>
      </c>
      <c r="AD120" s="9" t="str">
        <f>IF(
  AND($A120&lt;&gt;"",$N120="○"),
  shortcut設定!$F$6&amp;"\"&amp;A120&amp;"（"&amp;B120&amp;"）.lnk",
  ""
)</f>
        <v/>
      </c>
      <c r="AE120" s="13" t="str">
        <f>IF(
  AND($A120&lt;&gt;"",$O120&lt;&gt;"-",$O120&lt;&gt;""),
  (
    """"&amp;shortcut設定!$F$7&amp;""""&amp;
    " """&amp;$O120&amp;".lnk"""&amp;
    " """&amp;$C120&amp;""""&amp;
    IF($D120="-"," """""," """&amp;$D120&amp;"""")&amp;
    IF($E120="-"," """""," """&amp;$E120&amp;"""")
  ),
  ""
)</f>
        <v/>
      </c>
      <c r="AF120" s="95" t="s">
        <v>183</v>
      </c>
    </row>
    <row r="121" spans="1:32">
      <c r="A121" s="9" t="s">
        <v>684</v>
      </c>
      <c r="B121" s="9" t="s">
        <v>823</v>
      </c>
      <c r="C121" s="9" t="s">
        <v>169</v>
      </c>
      <c r="D121" s="15" t="s">
        <v>40</v>
      </c>
      <c r="E121" s="26" t="s">
        <v>40</v>
      </c>
      <c r="F121" s="15" t="s">
        <v>156</v>
      </c>
      <c r="G121" s="15" t="s">
        <v>175</v>
      </c>
      <c r="H121" s="9" t="s">
        <v>71</v>
      </c>
      <c r="I121" s="15" t="s">
        <v>878</v>
      </c>
      <c r="J121" s="15" t="s">
        <v>66</v>
      </c>
      <c r="K121" s="15" t="s">
        <v>66</v>
      </c>
      <c r="L121" s="97" t="s">
        <v>66</v>
      </c>
      <c r="M121" s="98" t="s">
        <v>579</v>
      </c>
      <c r="N121" s="15" t="s">
        <v>66</v>
      </c>
      <c r="O121" s="26" t="s">
        <v>981</v>
      </c>
      <c r="P121" s="9" t="str">
        <f t="shared" si="9"/>
        <v/>
      </c>
      <c r="Q121" s="9" t="str">
        <f t="shared" si="8"/>
        <v/>
      </c>
      <c r="R121" s="13" t="str">
        <f ca="1">IF(
  AND($A121&lt;&gt;"",$I121="○"),
  (
    "mkdir """&amp;T121&amp;""" &amp; "
  )&amp;(
    """"&amp;shortcut設定!$F$7&amp;""""&amp;
    " """&amp;T121&amp;"\"&amp;$A121&amp;"（"&amp;$B121&amp;"）.lnk"""&amp;
    " """&amp;$C121&amp;""""&amp;
    IF($D121="-"," """""," """&amp;$D121&amp;"""")&amp;
    IF($E121="-"," """""," """&amp;$E121&amp;"""")
  ),
  ""
)</f>
        <v>mkdir "%USERPROFILE%\AppData\Roaming\Microsoft\Windows\Start Menu\Programs\161_Network_Global" &amp; "C:\codes\vbs\command\CreateShortcutFile.vbs" "%USERPROFILE%\AppData\Roaming\Microsoft\Windows\Start Menu\Programs\161_Network_Global\VcXsrv（X11サーバー）.lnk" "C:\prg\VcXsrv\xlaunch.exe" "" ""</v>
      </c>
      <c r="S121" s="9" t="str">
        <f ca="1">IFERROR(
  VLOOKUP(
    $H121,
    shortcut設定!$F:$J,
    MATCH(
      "ProgramsIndex",
      shortcut設定!$F$12:$J$12,
      0
    ),
    FALSE
  ),
  ""
)</f>
        <v>161</v>
      </c>
      <c r="T121" s="13" t="str">
        <f ca="1">IF(
  AND($A121&lt;&gt;"",$I121="○"),
  shortcut設定!$F$4&amp;"\"&amp;S121&amp;"_"&amp;H121,
  ""
)</f>
        <v>%USERPROFILE%\AppData\Roaming\Microsoft\Windows\Start Menu\Programs\161_Network_Global</v>
      </c>
      <c r="U121" s="13" t="str">
        <f>IF(
  AND($A121&lt;&gt;"",$J121&lt;&gt;"-",$J121&lt;&gt;""),
  (
    "mkdir """&amp;shortcut設定!$F$4&amp;"\"&amp;shortcut設定!$F$8&amp;""" &amp; "
  )&amp;(
    """"&amp;shortcut設定!$F$7&amp;""""&amp;
    " """&amp;$V121&amp;""""&amp;
    " """&amp;$C121&amp;""""&amp;
    IF($D121="-"," """""," """&amp;$D121&amp;"""")&amp;
    IF($E121="-"," """""," """&amp;$E121&amp;"""")
  ),
  ""
)</f>
        <v/>
      </c>
      <c r="V121" s="14" t="str">
        <f>IF(
  AND($A121&lt;&gt;"",$J121&lt;&gt;"-",$J121&lt;&gt;""),
  shortcut設定!$F$4&amp;"\"&amp;shortcut設定!$F$8&amp;"\"&amp;$J121&amp;"（"&amp;$B121&amp;"）.lnk",
  ""
)</f>
        <v/>
      </c>
      <c r="W121" s="13" t="str">
        <f>IF(
  AND($A121&lt;&gt;"",$K121&lt;&gt;"-",$K121&lt;&gt;""),
  (
    "mkdir """&amp;shortcut設定!$F$4&amp;"\"&amp;shortcut設定!$F$9&amp;""" &amp; "
  )&amp;(
    """"&amp;shortcut設定!$F$7&amp;""""&amp;
    " """&amp;$X121&amp;""""&amp;
    " """&amp;$C121&amp;""""&amp;
    IF($D121="-"," """""," """&amp;$D121&amp;"""")&amp;
    IF($E121="-"," """""," """&amp;$E121&amp;"""")&amp;
    IF($K121="-"," """""," """&amp;$K121&amp;"""")
  ),
  ""
)</f>
        <v/>
      </c>
      <c r="X121" s="14" t="str">
        <f>IF(
  AND($A121&lt;&gt;"",$K121&lt;&gt;"-",$K121&lt;&gt;""),
  shortcut設定!$F$4&amp;"\"&amp;shortcut設定!$F$9&amp;"\"&amp;$A121&amp;"（"&amp;$B121&amp;"）.lnk",
  ""
)</f>
        <v/>
      </c>
      <c r="Y121" s="13" t="str">
        <f>IF(
  AND($A121&lt;&gt;"",$L121&lt;&gt;"-",$L121&lt;&gt;""),
  (
    """"&amp;shortcut設定!$F$7&amp;""""&amp;
    " """&amp;$AB121&amp;""""&amp;
    " """&amp;$C121&amp;""""&amp;
    IF($D121="-"," """""," """&amp;$D121&amp;"""")&amp;
    IF($E121="-"," """""," """&amp;$E121&amp;"""")
  ),
  ""
)</f>
        <v/>
      </c>
      <c r="Z121" s="9" t="str">
        <f ca="1">IFERROR(
  VLOOKUP(
    $H121,
    shortcut設定!$F:$J,
    MATCH(
      "ProgramsIndex",
      shortcut設定!$F$12:$J$12,
      0
    ),
    FALSE
  ),
  ""
)</f>
        <v>161</v>
      </c>
      <c r="AA121" s="20" t="str">
        <f t="shared" si="7"/>
        <v/>
      </c>
      <c r="AB121" s="13" t="str">
        <f>IF(
  AND($A121&lt;&gt;"",$L121="○"),
  shortcut設定!$F$5&amp;"\"&amp;Z121&amp;"_"&amp;A121&amp;"（"&amp;B121&amp;"）"&amp;AA121&amp;".lnk",
  ""
)</f>
        <v/>
      </c>
      <c r="AC121" s="13" t="str">
        <f>IF(
  AND($A121&lt;&gt;"",$N121="○"),
  (
    """"&amp;shortcut設定!$F$7&amp;""""&amp;
    " """&amp;$AD121&amp;""""&amp;
    " """&amp;$C121&amp;""""&amp;
    IF($D121="-"," """""," """&amp;$D121&amp;"""")&amp;
    IF($E121="-"," """""," """&amp;$E121&amp;"""")
  ),
  ""
)</f>
        <v/>
      </c>
      <c r="AD121" s="9" t="str">
        <f>IF(
  AND($A121&lt;&gt;"",$N121="○"),
  shortcut設定!$F$6&amp;"\"&amp;A121&amp;"（"&amp;B121&amp;"）.lnk",
  ""
)</f>
        <v/>
      </c>
      <c r="AE121" s="13" t="str">
        <f>IF(
  AND($A121&lt;&gt;"",$O121&lt;&gt;"-",$O121&lt;&gt;""),
  (
    """"&amp;shortcut設定!$F$7&amp;""""&amp;
    " """&amp;$O121&amp;".lnk"""&amp;
    " """&amp;$C121&amp;""""&amp;
    IF($D121="-"," """""," """&amp;$D121&amp;"""")&amp;
    IF($E121="-"," """""," """&amp;$E121&amp;"""")
  ),
  ""
)</f>
        <v/>
      </c>
      <c r="AF121" s="95" t="s">
        <v>183</v>
      </c>
    </row>
    <row r="122" spans="1:32">
      <c r="A122" s="9" t="s">
        <v>54</v>
      </c>
      <c r="B122" s="9" t="s">
        <v>824</v>
      </c>
      <c r="C122" s="9" t="s">
        <v>90</v>
      </c>
      <c r="D122" s="15" t="s">
        <v>40</v>
      </c>
      <c r="E122" s="26" t="s">
        <v>40</v>
      </c>
      <c r="F122" s="15" t="s">
        <v>175</v>
      </c>
      <c r="G122" s="15" t="s">
        <v>156</v>
      </c>
      <c r="H122" s="9" t="s">
        <v>70</v>
      </c>
      <c r="I122" s="15" t="s">
        <v>878</v>
      </c>
      <c r="J122" s="15" t="s">
        <v>66</v>
      </c>
      <c r="K122" s="15" t="s">
        <v>66</v>
      </c>
      <c r="L122" s="97" t="s">
        <v>66</v>
      </c>
      <c r="M122" s="98" t="s">
        <v>579</v>
      </c>
      <c r="N122" s="15" t="s">
        <v>66</v>
      </c>
      <c r="O122" s="26" t="s">
        <v>981</v>
      </c>
      <c r="P122" s="9" t="str">
        <f t="shared" si="9"/>
        <v/>
      </c>
      <c r="Q122" s="9" t="str">
        <f t="shared" si="8"/>
        <v/>
      </c>
      <c r="R122" s="13" t="str">
        <f ca="1">IF(
  AND($A122&lt;&gt;"",$I122="○"),
  (
    "mkdir """&amp;T122&amp;""" &amp; "
  )&amp;(
    """"&amp;shortcut設定!$F$7&amp;""""&amp;
    " """&amp;T122&amp;"\"&amp;$A122&amp;"（"&amp;$B122&amp;"）.lnk"""&amp;
    " """&amp;$C122&amp;""""&amp;
    IF($D122="-"," """""," """&amp;$D122&amp;"""")&amp;
    IF($E122="-"," """""," """&amp;$E122&amp;"""")
  ),
  ""
)</f>
        <v>mkdir "%USERPROFILE%\AppData\Roaming\Microsoft\Windows\Start Menu\Programs\172_Utility_Other" &amp; "C:\codes\vbs\command\CreateShortcutFile.vbs" "%USERPROFILE%\AppData\Roaming\Microsoft\Windows\Start Menu\Programs\172_Utility_Other\Anki（暗記補助）.lnk" "C:\prg\Anki\anki.exe" "" ""</v>
      </c>
      <c r="S122" s="9" t="str">
        <f ca="1">IFERROR(
  VLOOKUP(
    $H122,
    shortcut設定!$F:$J,
    MATCH(
      "ProgramsIndex",
      shortcut設定!$F$12:$J$12,
      0
    ),
    FALSE
  ),
  ""
)</f>
        <v>172</v>
      </c>
      <c r="T122" s="13" t="str">
        <f ca="1">IF(
  AND($A122&lt;&gt;"",$I122="○"),
  shortcut設定!$F$4&amp;"\"&amp;S122&amp;"_"&amp;H122,
  ""
)</f>
        <v>%USERPROFILE%\AppData\Roaming\Microsoft\Windows\Start Menu\Programs\172_Utility_Other</v>
      </c>
      <c r="U122" s="13" t="str">
        <f>IF(
  AND($A122&lt;&gt;"",$J122&lt;&gt;"-",$J122&lt;&gt;""),
  (
    "mkdir """&amp;shortcut設定!$F$4&amp;"\"&amp;shortcut設定!$F$8&amp;""" &amp; "
  )&amp;(
    """"&amp;shortcut設定!$F$7&amp;""""&amp;
    " """&amp;$V122&amp;""""&amp;
    " """&amp;$C122&amp;""""&amp;
    IF($D122="-"," """""," """&amp;$D122&amp;"""")&amp;
    IF($E122="-"," """""," """&amp;$E122&amp;"""")
  ),
  ""
)</f>
        <v/>
      </c>
      <c r="V122" s="14" t="str">
        <f>IF(
  AND($A122&lt;&gt;"",$J122&lt;&gt;"-",$J122&lt;&gt;""),
  shortcut設定!$F$4&amp;"\"&amp;shortcut設定!$F$8&amp;"\"&amp;$J122&amp;"（"&amp;$B122&amp;"）.lnk",
  ""
)</f>
        <v/>
      </c>
      <c r="W122" s="13" t="str">
        <f>IF(
  AND($A122&lt;&gt;"",$K122&lt;&gt;"-",$K122&lt;&gt;""),
  (
    "mkdir """&amp;shortcut設定!$F$4&amp;"\"&amp;shortcut設定!$F$9&amp;""" &amp; "
  )&amp;(
    """"&amp;shortcut設定!$F$7&amp;""""&amp;
    " """&amp;$X122&amp;""""&amp;
    " """&amp;$C122&amp;""""&amp;
    IF($D122="-"," """""," """&amp;$D122&amp;"""")&amp;
    IF($E122="-"," """""," """&amp;$E122&amp;"""")&amp;
    IF($K122="-"," """""," """&amp;$K122&amp;"""")
  ),
  ""
)</f>
        <v/>
      </c>
      <c r="X122" s="14" t="str">
        <f>IF(
  AND($A122&lt;&gt;"",$K122&lt;&gt;"-",$K122&lt;&gt;""),
  shortcut設定!$F$4&amp;"\"&amp;shortcut設定!$F$9&amp;"\"&amp;$A122&amp;"（"&amp;$B122&amp;"）.lnk",
  ""
)</f>
        <v/>
      </c>
      <c r="Y122" s="13" t="str">
        <f>IF(
  AND($A122&lt;&gt;"",$L122&lt;&gt;"-",$L122&lt;&gt;""),
  (
    """"&amp;shortcut設定!$F$7&amp;""""&amp;
    " """&amp;$AB122&amp;""""&amp;
    " """&amp;$C122&amp;""""&amp;
    IF($D122="-"," """""," """&amp;$D122&amp;"""")&amp;
    IF($E122="-"," """""," """&amp;$E122&amp;"""")
  ),
  ""
)</f>
        <v/>
      </c>
      <c r="Z122" s="9" t="str">
        <f ca="1">IFERROR(
  VLOOKUP(
    $H122,
    shortcut設定!$F:$J,
    MATCH(
      "ProgramsIndex",
      shortcut設定!$F$12:$J$12,
      0
    ),
    FALSE
  ),
  ""
)</f>
        <v>172</v>
      </c>
      <c r="AA122" s="20" t="str">
        <f t="shared" si="7"/>
        <v/>
      </c>
      <c r="AB122" s="13" t="str">
        <f>IF(
  AND($A122&lt;&gt;"",$L122="○"),
  shortcut設定!$F$5&amp;"\"&amp;Z122&amp;"_"&amp;A122&amp;"（"&amp;B122&amp;"）"&amp;AA122&amp;".lnk",
  ""
)</f>
        <v/>
      </c>
      <c r="AC122" s="13" t="str">
        <f>IF(
  AND($A122&lt;&gt;"",$N122="○"),
  (
    """"&amp;shortcut設定!$F$7&amp;""""&amp;
    " """&amp;$AD122&amp;""""&amp;
    " """&amp;$C122&amp;""""&amp;
    IF($D122="-"," """""," """&amp;$D122&amp;"""")&amp;
    IF($E122="-"," """""," """&amp;$E122&amp;"""")
  ),
  ""
)</f>
        <v/>
      </c>
      <c r="AD122" s="9" t="str">
        <f>IF(
  AND($A122&lt;&gt;"",$N122="○"),
  shortcut設定!$F$6&amp;"\"&amp;A122&amp;"（"&amp;B122&amp;"）.lnk",
  ""
)</f>
        <v/>
      </c>
      <c r="AE122" s="13" t="str">
        <f>IF(
  AND($A122&lt;&gt;"",$O122&lt;&gt;"-",$O122&lt;&gt;""),
  (
    """"&amp;shortcut設定!$F$7&amp;""""&amp;
    " """&amp;$O122&amp;".lnk"""&amp;
    " """&amp;$C122&amp;""""&amp;
    IF($D122="-"," """""," """&amp;$D122&amp;"""")&amp;
    IF($E122="-"," """""," """&amp;$E122&amp;"""")
  ),
  ""
)</f>
        <v/>
      </c>
      <c r="AF122" s="95" t="s">
        <v>183</v>
      </c>
    </row>
    <row r="123" spans="1:32">
      <c r="A123" s="9" t="s">
        <v>685</v>
      </c>
      <c r="B123" s="9" t="s">
        <v>825</v>
      </c>
      <c r="C123" s="9" t="s">
        <v>313</v>
      </c>
      <c r="D123" s="15" t="s">
        <v>40</v>
      </c>
      <c r="E123" s="26" t="s">
        <v>40</v>
      </c>
      <c r="F123" s="15" t="s">
        <v>175</v>
      </c>
      <c r="G123" s="15" t="s">
        <v>156</v>
      </c>
      <c r="H123" s="9" t="s">
        <v>79</v>
      </c>
      <c r="I123" s="15" t="s">
        <v>878</v>
      </c>
      <c r="J123" s="15" t="s">
        <v>66</v>
      </c>
      <c r="K123" s="15" t="s">
        <v>66</v>
      </c>
      <c r="L123" s="97" t="s">
        <v>66</v>
      </c>
      <c r="M123" s="98" t="s">
        <v>579</v>
      </c>
      <c r="N123" s="15" t="s">
        <v>66</v>
      </c>
      <c r="O123" s="26" t="s">
        <v>981</v>
      </c>
      <c r="P123" s="9" t="str">
        <f t="shared" si="9"/>
        <v/>
      </c>
      <c r="Q123" s="9" t="str">
        <f t="shared" si="8"/>
        <v/>
      </c>
      <c r="R123" s="13" t="str">
        <f ca="1">IF(
  AND($A123&lt;&gt;"",$I123="○"),
  (
    "mkdir """&amp;T123&amp;""" &amp; "
  )&amp;(
    """"&amp;shortcut設定!$F$7&amp;""""&amp;
    " """&amp;T123&amp;"\"&amp;$A123&amp;"（"&amp;$B123&amp;"）.lnk"""&amp;
    " """&amp;$C123&amp;""""&amp;
    IF($D123="-"," """""," """&amp;$D123&amp;"""")&amp;
    IF($E123="-"," """""," """&amp;$E123&amp;"""")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S123" s="9" t="str">
        <f ca="1">IFERROR(
  VLOOKUP(
    $H123,
    shortcut設定!$F:$J,
    MATCH(
      "ProgramsIndex",
      shortcut設定!$F$12:$J$12,
      0
    ),
    FALSE
  ),
  ""
)</f>
        <v>123</v>
      </c>
      <c r="T123" s="13" t="str">
        <f ca="1">IF(
  AND($A123&lt;&gt;"",$I123="○"),
  shortcut設定!$F$4&amp;"\"&amp;S123&amp;"_"&amp;H123,
  ""
)</f>
        <v>%USERPROFILE%\AppData\Roaming\Microsoft\Windows\Start Menu\Programs\123_Doc_Edit</v>
      </c>
      <c r="U123" s="13" t="str">
        <f>IF(
  AND($A123&lt;&gt;"",$J123&lt;&gt;"-",$J123&lt;&gt;""),
  (
    "mkdir """&amp;shortcut設定!$F$4&amp;"\"&amp;shortcut設定!$F$8&amp;""" &amp; "
  )&amp;(
    """"&amp;shortcut設定!$F$7&amp;""""&amp;
    " """&amp;$V123&amp;""""&amp;
    " """&amp;$C123&amp;""""&amp;
    IF($D123="-"," """""," """&amp;$D123&amp;"""")&amp;
    IF($E123="-"," """""," """&amp;$E123&amp;"""")
  ),
  ""
)</f>
        <v/>
      </c>
      <c r="V123" s="14" t="str">
        <f>IF(
  AND($A123&lt;&gt;"",$J123&lt;&gt;"-",$J123&lt;&gt;""),
  shortcut設定!$F$4&amp;"\"&amp;shortcut設定!$F$8&amp;"\"&amp;$J123&amp;"（"&amp;$B123&amp;"）.lnk",
  ""
)</f>
        <v/>
      </c>
      <c r="W123" s="13" t="str">
        <f>IF(
  AND($A123&lt;&gt;"",$K123&lt;&gt;"-",$K123&lt;&gt;""),
  (
    "mkdir """&amp;shortcut設定!$F$4&amp;"\"&amp;shortcut設定!$F$9&amp;""" &amp; "
  )&amp;(
    """"&amp;shortcut設定!$F$7&amp;""""&amp;
    " """&amp;$X123&amp;""""&amp;
    " """&amp;$C123&amp;""""&amp;
    IF($D123="-"," """""," """&amp;$D123&amp;"""")&amp;
    IF($E123="-"," """""," """&amp;$E123&amp;"""")&amp;
    IF($K123="-"," """""," """&amp;$K123&amp;"""")
  ),
  ""
)</f>
        <v/>
      </c>
      <c r="X123" s="14" t="str">
        <f>IF(
  AND($A123&lt;&gt;"",$K123&lt;&gt;"-",$K123&lt;&gt;""),
  shortcut設定!$F$4&amp;"\"&amp;shortcut設定!$F$9&amp;"\"&amp;$A123&amp;"（"&amp;$B123&amp;"）.lnk",
  ""
)</f>
        <v/>
      </c>
      <c r="Y123" s="13" t="str">
        <f>IF(
  AND($A123&lt;&gt;"",$L123&lt;&gt;"-",$L123&lt;&gt;""),
  (
    """"&amp;shortcut設定!$F$7&amp;""""&amp;
    " """&amp;$AB123&amp;""""&amp;
    " """&amp;$C123&amp;""""&amp;
    IF($D123="-"," """""," """&amp;$D123&amp;"""")&amp;
    IF($E123="-"," """""," """&amp;$E123&amp;"""")
  ),
  ""
)</f>
        <v/>
      </c>
      <c r="Z123" s="9" t="str">
        <f ca="1">IFERROR(
  VLOOKUP(
    $H123,
    shortcut設定!$F:$J,
    MATCH(
      "ProgramsIndex",
      shortcut設定!$F$12:$J$12,
      0
    ),
    FALSE
  ),
  ""
)</f>
        <v>123</v>
      </c>
      <c r="AA123" s="20" t="str">
        <f t="shared" si="7"/>
        <v/>
      </c>
      <c r="AB123" s="13" t="str">
        <f>IF(
  AND($A123&lt;&gt;"",$L123="○"),
  shortcut設定!$F$5&amp;"\"&amp;Z123&amp;"_"&amp;A123&amp;"（"&amp;B123&amp;"）"&amp;AA123&amp;".lnk",
  ""
)</f>
        <v/>
      </c>
      <c r="AC123" s="13" t="str">
        <f>IF(
  AND($A123&lt;&gt;"",$N123="○"),
  (
    """"&amp;shortcut設定!$F$7&amp;""""&amp;
    " """&amp;$AD123&amp;""""&amp;
    " """&amp;$C123&amp;""""&amp;
    IF($D123="-"," """""," """&amp;$D123&amp;"""")&amp;
    IF($E123="-"," """""," """&amp;$E123&amp;"""")
  ),
  ""
)</f>
        <v/>
      </c>
      <c r="AD123" s="9" t="str">
        <f>IF(
  AND($A123&lt;&gt;"",$N123="○"),
  shortcut設定!$F$6&amp;"\"&amp;A123&amp;"（"&amp;B123&amp;"）.lnk",
  ""
)</f>
        <v/>
      </c>
      <c r="AE123" s="13" t="str">
        <f>IF(
  AND($A123&lt;&gt;"",$O123&lt;&gt;"-",$O123&lt;&gt;""),
  (
    """"&amp;shortcut設定!$F$7&amp;""""&amp;
    " """&amp;$O123&amp;".lnk"""&amp;
    " """&amp;$C123&amp;""""&amp;
    IF($D123="-"," """""," """&amp;$D123&amp;"""")&amp;
    IF($E123="-"," """""," """&amp;$E123&amp;"""")
  ),
  ""
)</f>
        <v/>
      </c>
      <c r="AF123" s="95" t="s">
        <v>183</v>
      </c>
    </row>
    <row r="124" spans="1:32">
      <c r="A124" s="9" t="s">
        <v>686</v>
      </c>
      <c r="B124" s="9" t="s">
        <v>826</v>
      </c>
      <c r="C124" s="9" t="s">
        <v>314</v>
      </c>
      <c r="D124" s="15" t="s">
        <v>40</v>
      </c>
      <c r="E124" s="26" t="s">
        <v>40</v>
      </c>
      <c r="F124" s="15" t="s">
        <v>175</v>
      </c>
      <c r="G124" s="15" t="s">
        <v>156</v>
      </c>
      <c r="H124" s="9" t="s">
        <v>79</v>
      </c>
      <c r="I124" s="15" t="s">
        <v>878</v>
      </c>
      <c r="J124" s="15" t="s">
        <v>66</v>
      </c>
      <c r="K124" s="15" t="s">
        <v>66</v>
      </c>
      <c r="L124" s="97" t="s">
        <v>66</v>
      </c>
      <c r="M124" s="98" t="s">
        <v>579</v>
      </c>
      <c r="N124" s="15" t="s">
        <v>66</v>
      </c>
      <c r="O124" s="26" t="s">
        <v>981</v>
      </c>
      <c r="P124" s="9" t="str">
        <f t="shared" si="9"/>
        <v/>
      </c>
      <c r="Q124" s="9" t="str">
        <f t="shared" si="8"/>
        <v/>
      </c>
      <c r="R124" s="13" t="str">
        <f ca="1">IF(
  AND($A124&lt;&gt;"",$I124="○"),
  (
    "mkdir """&amp;T124&amp;""" &amp; "
  )&amp;(
    """"&amp;shortcut設定!$F$7&amp;""""&amp;
    " """&amp;T124&amp;"\"&amp;$A124&amp;"（"&amp;$B124&amp;"）.lnk"""&amp;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S124" s="9" t="str">
        <f ca="1">IFERROR(
  VLOOKUP(
    $H124,
    shortcut設定!$F:$J,
    MATCH(
      "ProgramsIndex",
      shortcut設定!$F$12:$J$12,
      0
    ),
    FALSE
  ),
  ""
)</f>
        <v>123</v>
      </c>
      <c r="T124" s="13" t="str">
        <f ca="1">IF(
  AND($A124&lt;&gt;"",$I124="○"),
  shortcut設定!$F$4&amp;"\"&amp;S124&amp;"_"&amp;H124,
  ""
)</f>
        <v>%USERPROFILE%\AppData\Roaming\Microsoft\Windows\Start Menu\Programs\123_Doc_Edit</v>
      </c>
      <c r="U124" s="13" t="str">
        <f>IF(
  AND($A124&lt;&gt;"",$J124&lt;&gt;"-",$J124&lt;&gt;""),
  (
    "mkdir """&amp;shortcut設定!$F$4&amp;"\"&amp;shortcut設定!$F$8&amp;""" &amp; "
  )&amp;(
    """"&amp;shortcut設定!$F$7&amp;""""&amp;
    " """&amp;$V124&amp;""""&amp;
    " """&amp;$C124&amp;""""&amp;
    IF($D124="-"," """""," """&amp;$D124&amp;"""")&amp;
    IF($E124="-"," """""," """&amp;$E124&amp;"""")
  ),
  ""
)</f>
        <v/>
      </c>
      <c r="V124" s="14" t="str">
        <f>IF(
  AND($A124&lt;&gt;"",$J124&lt;&gt;"-",$J124&lt;&gt;""),
  shortcut設定!$F$4&amp;"\"&amp;shortcut設定!$F$8&amp;"\"&amp;$J124&amp;"（"&amp;$B124&amp;"）.lnk",
  ""
)</f>
        <v/>
      </c>
      <c r="W124" s="13" t="str">
        <f>IF(
  AND($A124&lt;&gt;"",$K124&lt;&gt;"-",$K124&lt;&gt;""),
  (
    "mkdir """&amp;shortcut設定!$F$4&amp;"\"&amp;shortcut設定!$F$9&amp;""" &amp; "
  )&amp;(
    """"&amp;shortcut設定!$F$7&amp;""""&amp;
    " """&amp;$X124&amp;""""&amp;
    " """&amp;$C124&amp;""""&amp;
    IF($D124="-"," """""," """&amp;$D124&amp;"""")&amp;
    IF($E124="-"," """""," """&amp;$E124&amp;"""")&amp;
    IF($K124="-"," """""," """&amp;$K124&amp;"""")
  ),
  ""
)</f>
        <v/>
      </c>
      <c r="X124" s="14" t="str">
        <f>IF(
  AND($A124&lt;&gt;"",$K124&lt;&gt;"-",$K124&lt;&gt;""),
  shortcut設定!$F$4&amp;"\"&amp;shortcut設定!$F$9&amp;"\"&amp;$A124&amp;"（"&amp;$B124&amp;"）.lnk",
  ""
)</f>
        <v/>
      </c>
      <c r="Y124" s="13" t="str">
        <f>IF(
  AND($A124&lt;&gt;"",$L124&lt;&gt;"-",$L124&lt;&gt;""),
  (
    """"&amp;shortcut設定!$F$7&amp;""""&amp;
    " """&amp;$AB124&amp;""""&amp;
    " """&amp;$C124&amp;""""&amp;
    IF($D124="-"," """""," """&amp;$D124&amp;"""")&amp;
    IF($E124="-"," """""," """&amp;$E124&amp;"""")
  ),
  ""
)</f>
        <v/>
      </c>
      <c r="Z124" s="9" t="str">
        <f ca="1">IFERROR(
  VLOOKUP(
    $H124,
    shortcut設定!$F:$J,
    MATCH(
      "ProgramsIndex",
      shortcut設定!$F$12:$J$12,
      0
    ),
    FALSE
  ),
  ""
)</f>
        <v>123</v>
      </c>
      <c r="AA124" s="20" t="str">
        <f t="shared" si="7"/>
        <v/>
      </c>
      <c r="AB124" s="13" t="str">
        <f>IF(
  AND($A124&lt;&gt;"",$L124="○"),
  shortcut設定!$F$5&amp;"\"&amp;Z124&amp;"_"&amp;A124&amp;"（"&amp;B124&amp;"）"&amp;AA124&amp;".lnk",
  ""
)</f>
        <v/>
      </c>
      <c r="AC124" s="13" t="str">
        <f>IF(
  AND($A124&lt;&gt;"",$N124="○"),
  (
    """"&amp;shortcut設定!$F$7&amp;""""&amp;
    " """&amp;$AD124&amp;""""&amp;
    " """&amp;$C124&amp;""""&amp;
    IF($D124="-"," """""," """&amp;$D124&amp;"""")&amp;
    IF($E124="-"," """""," """&amp;$E124&amp;"""")
  ),
  ""
)</f>
        <v/>
      </c>
      <c r="AD124" s="9" t="str">
        <f>IF(
  AND($A124&lt;&gt;"",$N124="○"),
  shortcut設定!$F$6&amp;"\"&amp;A124&amp;"（"&amp;B124&amp;"）.lnk",
  ""
)</f>
        <v/>
      </c>
      <c r="AE124" s="13" t="str">
        <f>IF(
  AND($A124&lt;&gt;"",$O124&lt;&gt;"-",$O124&lt;&gt;""),
  (
    """"&amp;shortcut設定!$F$7&amp;""""&amp;
    " """&amp;$O124&amp;".lnk"""&amp;
    " """&amp;$C124&amp;""""&amp;
    IF($D124="-"," """""," """&amp;$D124&amp;"""")&amp;
    IF($E124="-"," """""," """&amp;$E124&amp;"""")
  ),
  ""
)</f>
        <v/>
      </c>
      <c r="AF124" s="95" t="s">
        <v>183</v>
      </c>
    </row>
    <row r="125" spans="1:32">
      <c r="A125" s="9" t="s">
        <v>687</v>
      </c>
      <c r="B125" s="9" t="s">
        <v>751</v>
      </c>
      <c r="C125" s="9" t="s">
        <v>89</v>
      </c>
      <c r="D125" s="15" t="s">
        <v>40</v>
      </c>
      <c r="E125" s="26" t="s">
        <v>40</v>
      </c>
      <c r="F125" s="15" t="s">
        <v>156</v>
      </c>
      <c r="G125" s="15" t="s">
        <v>156</v>
      </c>
      <c r="H125" s="9" t="s">
        <v>71</v>
      </c>
      <c r="I125" s="15" t="s">
        <v>878</v>
      </c>
      <c r="J125" s="15" t="s">
        <v>66</v>
      </c>
      <c r="K125" s="15" t="s">
        <v>66</v>
      </c>
      <c r="L125" s="97" t="s">
        <v>66</v>
      </c>
      <c r="M125" s="98" t="s">
        <v>579</v>
      </c>
      <c r="N125" s="15" t="s">
        <v>878</v>
      </c>
      <c r="O125" s="26" t="s">
        <v>981</v>
      </c>
      <c r="P125" s="9" t="str">
        <f t="shared" si="9"/>
        <v/>
      </c>
      <c r="Q125" s="9" t="str">
        <f t="shared" si="8"/>
        <v/>
      </c>
      <c r="R125" s="13" t="str">
        <f ca="1">IF(
  AND($A125&lt;&gt;"",$I125="○"),
  (
    "mkdir """&amp;T125&amp;""" &amp; "
  )&amp;(
    """"&amp;shortcut設定!$F$7&amp;""""&amp;
    " """&amp;T125&amp;"\"&amp;$A125&amp;"（"&amp;$B125&amp;"）.lnk"""&amp;
    " """&amp;$C125&amp;""""&amp;
    IF($D125="-"," """""," """&amp;$D125&amp;"""")&amp;
    IF($E125="-"," """""," """&amp;$E125&amp;"""")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S125" s="9" t="str">
        <f ca="1">IFERROR(
  VLOOKUP(
    $H125,
    shortcut設定!$F:$J,
    MATCH(
      "ProgramsIndex",
      shortcut設定!$F$12:$J$12,
      0
    ),
    FALSE
  ),
  ""
)</f>
        <v>161</v>
      </c>
      <c r="T125" s="13" t="str">
        <f ca="1">IF(
  AND($A125&lt;&gt;"",$I125="○"),
  shortcut設定!$F$4&amp;"\"&amp;S125&amp;"_"&amp;H125,
  ""
)</f>
        <v>%USERPROFILE%\AppData\Roaming\Microsoft\Windows\Start Menu\Programs\161_Network_Global</v>
      </c>
      <c r="U125" s="13" t="str">
        <f>IF(
  AND($A125&lt;&gt;"",$J125&lt;&gt;"-",$J125&lt;&gt;""),
  (
    "mkdir """&amp;shortcut設定!$F$4&amp;"\"&amp;shortcut設定!$F$8&amp;""" &amp; "
  )&amp;(
    """"&amp;shortcut設定!$F$7&amp;""""&amp;
    " """&amp;$V125&amp;""""&amp;
    " """&amp;$C125&amp;""""&amp;
    IF($D125="-"," """""," """&amp;$D125&amp;"""")&amp;
    IF($E125="-"," """""," """&amp;$E125&amp;"""")
  ),
  ""
)</f>
        <v/>
      </c>
      <c r="V125" s="14" t="str">
        <f>IF(
  AND($A125&lt;&gt;"",$J125&lt;&gt;"-",$J125&lt;&gt;""),
  shortcut設定!$F$4&amp;"\"&amp;shortcut設定!$F$8&amp;"\"&amp;$J125&amp;"（"&amp;$B125&amp;"）.lnk",
  ""
)</f>
        <v/>
      </c>
      <c r="W125" s="13" t="str">
        <f>IF(
  AND($A125&lt;&gt;"",$K125&lt;&gt;"-",$K125&lt;&gt;""),
  (
    "mkdir """&amp;shortcut設定!$F$4&amp;"\"&amp;shortcut設定!$F$9&amp;""" &amp; "
  )&amp;(
    """"&amp;shortcut設定!$F$7&amp;""""&amp;
    " """&amp;$X125&amp;""""&amp;
    " """&amp;$C125&amp;""""&amp;
    IF($D125="-"," """""," """&amp;$D125&amp;"""")&amp;
    IF($E125="-"," """""," """&amp;$E125&amp;"""")&amp;
    IF($K125="-"," """""," """&amp;$K125&amp;"""")
  ),
  ""
)</f>
        <v/>
      </c>
      <c r="X125" s="14" t="str">
        <f>IF(
  AND($A125&lt;&gt;"",$K125&lt;&gt;"-",$K125&lt;&gt;""),
  shortcut設定!$F$4&amp;"\"&amp;shortcut設定!$F$9&amp;"\"&amp;$A125&amp;"（"&amp;$B125&amp;"）.lnk",
  ""
)</f>
        <v/>
      </c>
      <c r="Y125" s="13" t="str">
        <f>IF(
  AND($A125&lt;&gt;"",$L125&lt;&gt;"-",$L125&lt;&gt;""),
  (
    """"&amp;shortcut設定!$F$7&amp;""""&amp;
    " """&amp;$AB125&amp;""""&amp;
    " """&amp;$C125&amp;""""&amp;
    IF($D125="-"," """""," """&amp;$D125&amp;"""")&amp;
    IF($E125="-"," """""," """&amp;$E125&amp;"""")
  ),
  ""
)</f>
        <v/>
      </c>
      <c r="Z125" s="9" t="str">
        <f ca="1">IFERROR(
  VLOOKUP(
    $H125,
    shortcut設定!$F:$J,
    MATCH(
      "ProgramsIndex",
      shortcut設定!$F$12:$J$12,
      0
    ),
    FALSE
  ),
  ""
)</f>
        <v>161</v>
      </c>
      <c r="AA125" s="20" t="str">
        <f t="shared" si="7"/>
        <v/>
      </c>
      <c r="AB125" s="13" t="str">
        <f>IF(
  AND($A125&lt;&gt;"",$L125="○"),
  shortcut設定!$F$5&amp;"\"&amp;Z125&amp;"_"&amp;A125&amp;"（"&amp;B125&amp;"）"&amp;AA125&amp;".lnk",
  ""
)</f>
        <v/>
      </c>
      <c r="AC125" s="13" t="str">
        <f>IF(
  AND($A125&lt;&gt;"",$N125="○"),
  (
    """"&amp;shortcut設定!$F$7&amp;""""&amp;
    " """&amp;$AD125&amp;""""&amp;
    " """&amp;$C125&amp;""""&amp;
    IF($D125="-"," """""," """&amp;$D125&amp;"""")&amp;
    IF($E125="-"," """""," """&amp;$E125&amp;"""")
  ),
  ""
)</f>
        <v>"C:\codes\vbs\command\CreateShortcutFile.vbs" "%USERPROFILE%\AppData\Roaming\Microsoft\Windows\Start Menu\Programs\Startup\MicrosoftEdge（ブラウザ）.lnk" "C:\Program Files (x86)\Microsoft\Edge\Application\msedge.exe" "" ""</v>
      </c>
      <c r="AD125" s="9" t="str">
        <f>IF(
  AND($A125&lt;&gt;"",$N125="○"),
  shortcut設定!$F$6&amp;"\"&amp;A125&amp;"（"&amp;B125&amp;"）.lnk",
  ""
)</f>
        <v>%USERPROFILE%\AppData\Roaming\Microsoft\Windows\Start Menu\Programs\Startup\MicrosoftEdge（ブラウザ）.lnk</v>
      </c>
      <c r="AE125" s="13" t="str">
        <f>IF(
  AND($A125&lt;&gt;"",$O125&lt;&gt;"-",$O125&lt;&gt;""),
  (
    """"&amp;shortcut設定!$F$7&amp;""""&amp;
    " """&amp;$O125&amp;".lnk"""&amp;
    " """&amp;$C125&amp;""""&amp;
    IF($D125="-"," """""," """&amp;$D125&amp;"""")&amp;
    IF($E125="-"," """""," """&amp;$E125&amp;"""")
  ),
  ""
)</f>
        <v/>
      </c>
      <c r="AF125" s="95" t="s">
        <v>183</v>
      </c>
    </row>
    <row r="126" spans="1:32">
      <c r="A126" s="9" t="s">
        <v>688</v>
      </c>
      <c r="B126" s="9" t="s">
        <v>827</v>
      </c>
      <c r="C126" s="81" t="s">
        <v>91</v>
      </c>
      <c r="D126" s="15" t="s">
        <v>900</v>
      </c>
      <c r="E126" s="26" t="s">
        <v>40</v>
      </c>
      <c r="F126" s="15" t="s">
        <v>156</v>
      </c>
      <c r="G126" s="15" t="s">
        <v>156</v>
      </c>
      <c r="H126" s="9" t="s">
        <v>79</v>
      </c>
      <c r="I126" s="15" t="s">
        <v>878</v>
      </c>
      <c r="J126" s="15" t="s">
        <v>66</v>
      </c>
      <c r="K126" s="15" t="s">
        <v>66</v>
      </c>
      <c r="L126" s="97" t="s">
        <v>66</v>
      </c>
      <c r="M126" s="98" t="s">
        <v>579</v>
      </c>
      <c r="N126" s="15" t="s">
        <v>66</v>
      </c>
      <c r="O126" s="26" t="s">
        <v>981</v>
      </c>
      <c r="P126" s="9" t="str">
        <f t="shared" si="9"/>
        <v/>
      </c>
      <c r="Q126" s="9" t="str">
        <f t="shared" si="8"/>
        <v/>
      </c>
      <c r="R126" s="13" t="str">
        <f ca="1">IF(
  AND($A126&lt;&gt;"",$I126="○"),
  (
    "mkdir """&amp;T126&amp;""" &amp; "
  )&amp;(
    """"&amp;shortcut設定!$F$7&amp;""""&amp;
    " """&amp;T126&amp;"\"&amp;$A126&amp;"（"&amp;$B126&amp;"）.lnk"""&amp;
    " """&amp;$C126&amp;""""&amp;
    IF($D126="-"," """""," """&amp;$D126&amp;"""")&amp;
    IF($E126="-"," """""," """&amp;$E126&amp;"""")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S126" s="9" t="str">
        <f ca="1">IFERROR(
  VLOOKUP(
    $H126,
    shortcut設定!$F:$J,
    MATCH(
      "ProgramsIndex",
      shortcut設定!$F$12:$J$12,
      0
    ),
    FALSE
  ),
  ""
)</f>
        <v>123</v>
      </c>
      <c r="T126" s="13" t="str">
        <f ca="1">IF(
  AND($A126&lt;&gt;"",$I126="○"),
  shortcut設定!$F$4&amp;"\"&amp;S126&amp;"_"&amp;H126,
  ""
)</f>
        <v>%USERPROFILE%\AppData\Roaming\Microsoft\Windows\Start Menu\Programs\123_Doc_Edit</v>
      </c>
      <c r="U126" s="13" t="str">
        <f>IF(
  AND($A126&lt;&gt;"",$J126&lt;&gt;"-",$J126&lt;&gt;""),
  (
    "mkdir """&amp;shortcut設定!$F$4&amp;"\"&amp;shortcut設定!$F$8&amp;""" &amp; "
  )&amp;(
    """"&amp;shortcut設定!$F$7&amp;""""&amp;
    " """&amp;$V126&amp;""""&amp;
    " """&amp;$C126&amp;""""&amp;
    IF($D126="-"," """""," """&amp;$D126&amp;"""")&amp;
    IF($E126="-"," """""," """&amp;$E126&amp;"""")
  ),
  ""
)</f>
        <v/>
      </c>
      <c r="V126" s="14" t="str">
        <f>IF(
  AND($A126&lt;&gt;"",$J126&lt;&gt;"-",$J126&lt;&gt;""),
  shortcut設定!$F$4&amp;"\"&amp;shortcut設定!$F$8&amp;"\"&amp;$J126&amp;"（"&amp;$B126&amp;"）.lnk",
  ""
)</f>
        <v/>
      </c>
      <c r="W126" s="13" t="str">
        <f>IF(
  AND($A126&lt;&gt;"",$K126&lt;&gt;"-",$K126&lt;&gt;""),
  (
    "mkdir """&amp;shortcut設定!$F$4&amp;"\"&amp;shortcut設定!$F$9&amp;""" &amp; "
  )&amp;(
    """"&amp;shortcut設定!$F$7&amp;""""&amp;
    " """&amp;$X126&amp;""""&amp;
    " """&amp;$C126&amp;""""&amp;
    IF($D126="-"," """""," """&amp;$D126&amp;"""")&amp;
    IF($E126="-"," """""," """&amp;$E126&amp;"""")&amp;
    IF($K126="-"," """""," """&amp;$K126&amp;"""")
  ),
  ""
)</f>
        <v/>
      </c>
      <c r="X126" s="14" t="str">
        <f>IF(
  AND($A126&lt;&gt;"",$K126&lt;&gt;"-",$K126&lt;&gt;""),
  shortcut設定!$F$4&amp;"\"&amp;shortcut設定!$F$9&amp;"\"&amp;$A126&amp;"（"&amp;$B126&amp;"）.lnk",
  ""
)</f>
        <v/>
      </c>
      <c r="Y126" s="13" t="str">
        <f>IF(
  AND($A126&lt;&gt;"",$L126&lt;&gt;"-",$L126&lt;&gt;""),
  (
    """"&amp;shortcut設定!$F$7&amp;""""&amp;
    " """&amp;$AB126&amp;""""&amp;
    " """&amp;$C126&amp;""""&amp;
    IF($D126="-"," """""," """&amp;$D126&amp;"""")&amp;
    IF($E126="-"," """""," """&amp;$E126&amp;"""")
  ),
  ""
)</f>
        <v/>
      </c>
      <c r="Z126" s="9" t="str">
        <f ca="1">IFERROR(
  VLOOKUP(
    $H126,
    shortcut設定!$F:$J,
    MATCH(
      "ProgramsIndex",
      shortcut設定!$F$12:$J$12,
      0
    ),
    FALSE
  ),
  ""
)</f>
        <v>123</v>
      </c>
      <c r="AA126" s="20" t="str">
        <f t="shared" si="7"/>
        <v/>
      </c>
      <c r="AB126" s="13" t="str">
        <f>IF(
  AND($A126&lt;&gt;"",$L126="○"),
  shortcut設定!$F$5&amp;"\"&amp;Z126&amp;"_"&amp;A126&amp;"（"&amp;B126&amp;"）"&amp;AA126&amp;".lnk",
  ""
)</f>
        <v/>
      </c>
      <c r="AC126" s="13" t="str">
        <f>IF(
  AND($A126&lt;&gt;"",$N126="○"),
  (
    """"&amp;shortcut設定!$F$7&amp;""""&amp;
    " """&amp;$AD126&amp;""""&amp;
    " """&amp;$C126&amp;""""&amp;
    IF($D126="-"," """""," """&amp;$D126&amp;"""")&amp;
    IF($E126="-"," """""," """&amp;$E126&amp;"""")
  ),
  ""
)</f>
        <v/>
      </c>
      <c r="AD126" s="9" t="str">
        <f>IF(
  AND($A126&lt;&gt;"",$N126="○"),
  shortcut設定!$F$6&amp;"\"&amp;A126&amp;"（"&amp;B126&amp;"）.lnk",
  ""
)</f>
        <v/>
      </c>
      <c r="AE126" s="13" t="str">
        <f>IF(
  AND($A126&lt;&gt;"",$O126&lt;&gt;"-",$O126&lt;&gt;""),
  (
    """"&amp;shortcut設定!$F$7&amp;""""&amp;
    " """&amp;$O126&amp;".lnk"""&amp;
    " """&amp;$C126&amp;""""&amp;
    IF($D126="-"," """""," """&amp;$D126&amp;"""")&amp;
    IF($E126="-"," """""," """&amp;$E126&amp;"""")
  ),
  ""
)</f>
        <v/>
      </c>
      <c r="AF126" s="95" t="s">
        <v>183</v>
      </c>
    </row>
    <row r="127" spans="1:32">
      <c r="A127" s="9" t="s">
        <v>689</v>
      </c>
      <c r="B127" s="9" t="s">
        <v>827</v>
      </c>
      <c r="C127" s="9" t="s">
        <v>92</v>
      </c>
      <c r="D127" s="15" t="s">
        <v>40</v>
      </c>
      <c r="E127" s="26" t="s">
        <v>40</v>
      </c>
      <c r="F127" s="15" t="s">
        <v>156</v>
      </c>
      <c r="G127" s="15" t="s">
        <v>156</v>
      </c>
      <c r="H127" s="9" t="s">
        <v>79</v>
      </c>
      <c r="I127" s="15" t="s">
        <v>878</v>
      </c>
      <c r="J127" s="15" t="s">
        <v>66</v>
      </c>
      <c r="K127" s="15" t="s">
        <v>66</v>
      </c>
      <c r="L127" s="97" t="s">
        <v>66</v>
      </c>
      <c r="M127" s="98" t="s">
        <v>579</v>
      </c>
      <c r="N127" s="15" t="s">
        <v>66</v>
      </c>
      <c r="O127" s="26" t="s">
        <v>981</v>
      </c>
      <c r="P127" s="9" t="str">
        <f t="shared" si="9"/>
        <v/>
      </c>
      <c r="Q127" s="9" t="str">
        <f t="shared" si="8"/>
        <v/>
      </c>
      <c r="R127" s="13" t="str">
        <f ca="1">IF(
  AND($A127&lt;&gt;"",$I127="○"),
  (
    "mkdir """&amp;T127&amp;""" &amp; "
  )&amp;(
    """"&amp;shortcut設定!$F$7&amp;""""&amp;
    " """&amp;T127&amp;"\"&amp;$A127&amp;"（"&amp;$B127&amp;"）.lnk"""&amp;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S127" s="9" t="str">
        <f ca="1">IFERROR(
  VLOOKUP(
    $H127,
    shortcut設定!$F:$J,
    MATCH(
      "ProgramsIndex",
      shortcut設定!$F$12:$J$12,
      0
    ),
    FALSE
  ),
  ""
)</f>
        <v>123</v>
      </c>
      <c r="T127" s="13" t="str">
        <f ca="1">IF(
  AND($A127&lt;&gt;"",$I127="○"),
  shortcut設定!$F$4&amp;"\"&amp;S127&amp;"_"&amp;H127,
  ""
)</f>
        <v>%USERPROFILE%\AppData\Roaming\Microsoft\Windows\Start Menu\Programs\123_Doc_Edit</v>
      </c>
      <c r="U127" s="13" t="str">
        <f>IF(
  AND($A127&lt;&gt;"",$J127&lt;&gt;"-",$J127&lt;&gt;""),
  (
    "mkdir """&amp;shortcut設定!$F$4&amp;"\"&amp;shortcut設定!$F$8&amp;""" &amp; "
  )&amp;(
    """"&amp;shortcut設定!$F$7&amp;""""&amp;
    " """&amp;$V127&amp;""""&amp;
    " """&amp;$C127&amp;""""&amp;
    IF($D127="-"," """""," """&amp;$D127&amp;"""")&amp;
    IF($E127="-"," """""," """&amp;$E127&amp;"""")
  ),
  ""
)</f>
        <v/>
      </c>
      <c r="V127" s="14" t="str">
        <f>IF(
  AND($A127&lt;&gt;"",$J127&lt;&gt;"-",$J127&lt;&gt;""),
  shortcut設定!$F$4&amp;"\"&amp;shortcut設定!$F$8&amp;"\"&amp;$J127&amp;"（"&amp;$B127&amp;"）.lnk",
  ""
)</f>
        <v/>
      </c>
      <c r="W127" s="13" t="str">
        <f>IF(
  AND($A127&lt;&gt;"",$K127&lt;&gt;"-",$K127&lt;&gt;""),
  (
    "mkdir """&amp;shortcut設定!$F$4&amp;"\"&amp;shortcut設定!$F$9&amp;""" &amp; "
  )&amp;(
    """"&amp;shortcut設定!$F$7&amp;""""&amp;
    " """&amp;$X127&amp;""""&amp;
    " """&amp;$C127&amp;""""&amp;
    IF($D127="-"," """""," """&amp;$D127&amp;"""")&amp;
    IF($E127="-"," """""," """&amp;$E127&amp;"""")&amp;
    IF($K127="-"," """""," """&amp;$K127&amp;"""")
  ),
  ""
)</f>
        <v/>
      </c>
      <c r="X127" s="14" t="str">
        <f>IF(
  AND($A127&lt;&gt;"",$K127&lt;&gt;"-",$K127&lt;&gt;""),
  shortcut設定!$F$4&amp;"\"&amp;shortcut設定!$F$9&amp;"\"&amp;$A127&amp;"（"&amp;$B127&amp;"）.lnk",
  ""
)</f>
        <v/>
      </c>
      <c r="Y127" s="13" t="str">
        <f>IF(
  AND($A127&lt;&gt;"",$L127&lt;&gt;"-",$L127&lt;&gt;""),
  (
    """"&amp;shortcut設定!$F$7&amp;""""&amp;
    " """&amp;$AB127&amp;""""&amp;
    " """&amp;$C127&amp;""""&amp;
    IF($D127="-"," """""," """&amp;$D127&amp;"""")&amp;
    IF($E127="-"," """""," """&amp;$E127&amp;"""")
  ),
  ""
)</f>
        <v/>
      </c>
      <c r="Z127" s="9" t="str">
        <f ca="1">IFERROR(
  VLOOKUP(
    $H127,
    shortcut設定!$F:$J,
    MATCH(
      "ProgramsIndex",
      shortcut設定!$F$12:$J$12,
      0
    ),
    FALSE
  ),
  ""
)</f>
        <v>123</v>
      </c>
      <c r="AA127" s="20" t="str">
        <f t="shared" si="7"/>
        <v/>
      </c>
      <c r="AB127" s="13" t="str">
        <f>IF(
  AND($A127&lt;&gt;"",$L127="○"),
  shortcut設定!$F$5&amp;"\"&amp;Z127&amp;"_"&amp;A127&amp;"（"&amp;B127&amp;"）"&amp;AA127&amp;".lnk",
  ""
)</f>
        <v/>
      </c>
      <c r="AC127" s="13" t="str">
        <f>IF(
  AND($A127&lt;&gt;"",$N127="○"),
  (
    """"&amp;shortcut設定!$F$7&amp;""""&amp;
    " """&amp;$AD127&amp;""""&amp;
    " """&amp;$C127&amp;""""&amp;
    IF($D127="-"," """""," """&amp;$D127&amp;"""")&amp;
    IF($E127="-"," """""," """&amp;$E127&amp;"""")
  ),
  ""
)</f>
        <v/>
      </c>
      <c r="AD127" s="9" t="str">
        <f>IF(
  AND($A127&lt;&gt;"",$N127="○"),
  shortcut設定!$F$6&amp;"\"&amp;A127&amp;"（"&amp;B127&amp;"）.lnk",
  ""
)</f>
        <v/>
      </c>
      <c r="AE127" s="13" t="str">
        <f>IF(
  AND($A127&lt;&gt;"",$O127&lt;&gt;"-",$O127&lt;&gt;""),
  (
    """"&amp;shortcut設定!$F$7&amp;""""&amp;
    " """&amp;$O127&amp;".lnk"""&amp;
    " """&amp;$C127&amp;""""&amp;
    IF($D127="-"," """""," """&amp;$D127&amp;"""")&amp;
    IF($E127="-"," """""," """&amp;$E127&amp;"""")
  ),
  ""
)</f>
        <v/>
      </c>
      <c r="AF127" s="95" t="s">
        <v>183</v>
      </c>
    </row>
    <row r="128" spans="1:32">
      <c r="A128" s="9" t="s">
        <v>690</v>
      </c>
      <c r="B128" s="9" t="s">
        <v>827</v>
      </c>
      <c r="C128" s="9" t="s">
        <v>93</v>
      </c>
      <c r="D128" s="15" t="s">
        <v>40</v>
      </c>
      <c r="E128" s="26" t="s">
        <v>40</v>
      </c>
      <c r="F128" s="15" t="s">
        <v>156</v>
      </c>
      <c r="G128" s="15" t="s">
        <v>156</v>
      </c>
      <c r="H128" s="9" t="s">
        <v>79</v>
      </c>
      <c r="I128" s="15" t="s">
        <v>878</v>
      </c>
      <c r="J128" s="15" t="s">
        <v>66</v>
      </c>
      <c r="K128" s="15" t="s">
        <v>66</v>
      </c>
      <c r="L128" s="97" t="s">
        <v>66</v>
      </c>
      <c r="M128" s="98" t="s">
        <v>579</v>
      </c>
      <c r="N128" s="15" t="s">
        <v>66</v>
      </c>
      <c r="O128" s="26" t="s">
        <v>981</v>
      </c>
      <c r="P128" s="9" t="str">
        <f t="shared" si="9"/>
        <v/>
      </c>
      <c r="Q128" s="9" t="str">
        <f t="shared" si="8"/>
        <v/>
      </c>
      <c r="R128" s="13" t="str">
        <f ca="1">IF(
  AND($A128&lt;&gt;"",$I128="○"),
  (
    "mkdir """&amp;T128&amp;""" &amp; "
  )&amp;(
    """"&amp;shortcut設定!$F$7&amp;""""&amp;
    " """&amp;T128&amp;"\"&amp;$A128&amp;"（"&amp;$B128&amp;"）.lnk"""&amp;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S128" s="9" t="str">
        <f ca="1">IFERROR(
  VLOOKUP(
    $H128,
    shortcut設定!$F:$J,
    MATCH(
      "ProgramsIndex",
      shortcut設定!$F$12:$J$12,
      0
    ),
    FALSE
  ),
  ""
)</f>
        <v>123</v>
      </c>
      <c r="T128" s="13" t="str">
        <f ca="1">IF(
  AND($A128&lt;&gt;"",$I128="○"),
  shortcut設定!$F$4&amp;"\"&amp;S128&amp;"_"&amp;H128,
  ""
)</f>
        <v>%USERPROFILE%\AppData\Roaming\Microsoft\Windows\Start Menu\Programs\123_Doc_Edit</v>
      </c>
      <c r="U128" s="13" t="str">
        <f>IF(
  AND($A128&lt;&gt;"",$J128&lt;&gt;"-",$J128&lt;&gt;""),
  (
    "mkdir """&amp;shortcut設定!$F$4&amp;"\"&amp;shortcut設定!$F$8&amp;""" &amp; "
  )&amp;(
    """"&amp;shortcut設定!$F$7&amp;""""&amp;
    " """&amp;$V128&amp;""""&amp;
    " """&amp;$C128&amp;""""&amp;
    IF($D128="-"," """""," """&amp;$D128&amp;"""")&amp;
    IF($E128="-"," """""," """&amp;$E128&amp;"""")
  ),
  ""
)</f>
        <v/>
      </c>
      <c r="V128" s="14" t="str">
        <f>IF(
  AND($A128&lt;&gt;"",$J128&lt;&gt;"-",$J128&lt;&gt;""),
  shortcut設定!$F$4&amp;"\"&amp;shortcut設定!$F$8&amp;"\"&amp;$J128&amp;"（"&amp;$B128&amp;"）.lnk",
  ""
)</f>
        <v/>
      </c>
      <c r="W128" s="13" t="str">
        <f>IF(
  AND($A128&lt;&gt;"",$K128&lt;&gt;"-",$K128&lt;&gt;""),
  (
    "mkdir """&amp;shortcut設定!$F$4&amp;"\"&amp;shortcut設定!$F$9&amp;""" &amp; "
  )&amp;(
    """"&amp;shortcut設定!$F$7&amp;""""&amp;
    " """&amp;$X128&amp;""""&amp;
    " """&amp;$C128&amp;""""&amp;
    IF($D128="-"," """""," """&amp;$D128&amp;"""")&amp;
    IF($E128="-"," """""," """&amp;$E128&amp;"""")&amp;
    IF($K128="-"," """""," """&amp;$K128&amp;"""")
  ),
  ""
)</f>
        <v/>
      </c>
      <c r="X128" s="14" t="str">
        <f>IF(
  AND($A128&lt;&gt;"",$K128&lt;&gt;"-",$K128&lt;&gt;""),
  shortcut設定!$F$4&amp;"\"&amp;shortcut設定!$F$9&amp;"\"&amp;$A128&amp;"（"&amp;$B128&amp;"）.lnk",
  ""
)</f>
        <v/>
      </c>
      <c r="Y128" s="13" t="str">
        <f>IF(
  AND($A128&lt;&gt;"",$L128&lt;&gt;"-",$L128&lt;&gt;""),
  (
    """"&amp;shortcut設定!$F$7&amp;""""&amp;
    " """&amp;$AB128&amp;""""&amp;
    " """&amp;$C128&amp;""""&amp;
    IF($D128="-"," """""," """&amp;$D128&amp;"""")&amp;
    IF($E128="-"," """""," """&amp;$E128&amp;"""")
  ),
  ""
)</f>
        <v/>
      </c>
      <c r="Z128" s="9" t="str">
        <f ca="1">IFERROR(
  VLOOKUP(
    $H128,
    shortcut設定!$F:$J,
    MATCH(
      "ProgramsIndex",
      shortcut設定!$F$12:$J$12,
      0
    ),
    FALSE
  ),
  ""
)</f>
        <v>123</v>
      </c>
      <c r="AA128" s="20" t="str">
        <f t="shared" si="7"/>
        <v/>
      </c>
      <c r="AB128" s="13" t="str">
        <f>IF(
  AND($A128&lt;&gt;"",$L128="○"),
  shortcut設定!$F$5&amp;"\"&amp;Z128&amp;"_"&amp;A128&amp;"（"&amp;B128&amp;"）"&amp;AA128&amp;".lnk",
  ""
)</f>
        <v/>
      </c>
      <c r="AC128" s="13" t="str">
        <f>IF(
  AND($A128&lt;&gt;"",$N128="○"),
  (
    """"&amp;shortcut設定!$F$7&amp;""""&amp;
    " """&amp;$AD128&amp;""""&amp;
    " """&amp;$C128&amp;""""&amp;
    IF($D128="-"," """""," """&amp;$D128&amp;"""")&amp;
    IF($E128="-"," """""," """&amp;$E128&amp;"""")
  ),
  ""
)</f>
        <v/>
      </c>
      <c r="AD128" s="9" t="str">
        <f>IF(
  AND($A128&lt;&gt;"",$N128="○"),
  shortcut設定!$F$6&amp;"\"&amp;A128&amp;"（"&amp;B128&amp;"）.lnk",
  ""
)</f>
        <v/>
      </c>
      <c r="AE128" s="13" t="str">
        <f>IF(
  AND($A128&lt;&gt;"",$O128&lt;&gt;"-",$O128&lt;&gt;""),
  (
    """"&amp;shortcut設定!$F$7&amp;""""&amp;
    " """&amp;$O128&amp;".lnk"""&amp;
    " """&amp;$C128&amp;""""&amp;
    IF($D128="-"," """""," """&amp;$D128&amp;"""")&amp;
    IF($E128="-"," """""," """&amp;$E128&amp;"""")
  ),
  ""
)</f>
        <v/>
      </c>
      <c r="AF128" s="95" t="s">
        <v>183</v>
      </c>
    </row>
    <row r="129" spans="1:32">
      <c r="A129" s="9" t="s">
        <v>691</v>
      </c>
      <c r="B129" s="9" t="s">
        <v>828</v>
      </c>
      <c r="C129" s="9" t="s">
        <v>94</v>
      </c>
      <c r="D129" s="15" t="s">
        <v>40</v>
      </c>
      <c r="E129" s="26" t="s">
        <v>40</v>
      </c>
      <c r="F129" s="15" t="s">
        <v>156</v>
      </c>
      <c r="G129" s="15" t="s">
        <v>156</v>
      </c>
      <c r="H129" s="9" t="s">
        <v>71</v>
      </c>
      <c r="I129" s="15" t="s">
        <v>878</v>
      </c>
      <c r="J129" s="15" t="s">
        <v>66</v>
      </c>
      <c r="K129" s="15" t="s">
        <v>66</v>
      </c>
      <c r="L129" s="97" t="s">
        <v>66</v>
      </c>
      <c r="M129" s="98" t="s">
        <v>579</v>
      </c>
      <c r="N129" s="15" t="s">
        <v>66</v>
      </c>
      <c r="O129" s="26" t="s">
        <v>981</v>
      </c>
      <c r="P129" s="9" t="str">
        <f t="shared" si="9"/>
        <v/>
      </c>
      <c r="Q129" s="9" t="str">
        <f t="shared" si="8"/>
        <v/>
      </c>
      <c r="R129" s="13" t="str">
        <f ca="1">IF(
  AND($A129&lt;&gt;"",$I129="○"),
  (
    "mkdir """&amp;T129&amp;""" &amp; "
  )&amp;(
    """"&amp;shortcut設定!$F$7&amp;""""&amp;
    " """&amp;T129&amp;"\"&amp;$A129&amp;"（"&amp;$B129&amp;"）.lnk"""&amp;
    " """&amp;$C129&amp;""""&amp;
    IF($D129="-"," """""," """&amp;$D129&amp;"""")&amp;
    IF($E129="-"," """""," """&amp;$E129&amp;"""")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S129" s="9" t="str">
        <f ca="1">IFERROR(
  VLOOKUP(
    $H129,
    shortcut設定!$F:$J,
    MATCH(
      "ProgramsIndex",
      shortcut設定!$F$12:$J$12,
      0
    ),
    FALSE
  ),
  ""
)</f>
        <v>161</v>
      </c>
      <c r="T129" s="13" t="str">
        <f ca="1">IF(
  AND($A129&lt;&gt;"",$I129="○"),
  shortcut設定!$F$4&amp;"\"&amp;S129&amp;"_"&amp;H129,
  ""
)</f>
        <v>%USERPROFILE%\AppData\Roaming\Microsoft\Windows\Start Menu\Programs\161_Network_Global</v>
      </c>
      <c r="U129" s="13" t="str">
        <f>IF(
  AND($A129&lt;&gt;"",$J129&lt;&gt;"-",$J129&lt;&gt;""),
  (
    "mkdir """&amp;shortcut設定!$F$4&amp;"\"&amp;shortcut設定!$F$8&amp;""" &amp; "
  )&amp;(
    """"&amp;shortcut設定!$F$7&amp;""""&amp;
    " """&amp;$V129&amp;""""&amp;
    " """&amp;$C129&amp;""""&amp;
    IF($D129="-"," """""," """&amp;$D129&amp;"""")&amp;
    IF($E129="-"," """""," """&amp;$E129&amp;"""")
  ),
  ""
)</f>
        <v/>
      </c>
      <c r="V129" s="14" t="str">
        <f>IF(
  AND($A129&lt;&gt;"",$J129&lt;&gt;"-",$J129&lt;&gt;""),
  shortcut設定!$F$4&amp;"\"&amp;shortcut設定!$F$8&amp;"\"&amp;$J129&amp;"（"&amp;$B129&amp;"）.lnk",
  ""
)</f>
        <v/>
      </c>
      <c r="W129" s="13" t="str">
        <f>IF(
  AND($A129&lt;&gt;"",$K129&lt;&gt;"-",$K129&lt;&gt;""),
  (
    "mkdir """&amp;shortcut設定!$F$4&amp;"\"&amp;shortcut設定!$F$9&amp;""" &amp; "
  )&amp;(
    """"&amp;shortcut設定!$F$7&amp;""""&amp;
    " """&amp;$X129&amp;""""&amp;
    " """&amp;$C129&amp;""""&amp;
    IF($D129="-"," """""," """&amp;$D129&amp;"""")&amp;
    IF($E129="-"," """""," """&amp;$E129&amp;"""")&amp;
    IF($K129="-"," """""," """&amp;$K129&amp;"""")
  ),
  ""
)</f>
        <v/>
      </c>
      <c r="X129" s="14" t="str">
        <f>IF(
  AND($A129&lt;&gt;"",$K129&lt;&gt;"-",$K129&lt;&gt;""),
  shortcut設定!$F$4&amp;"\"&amp;shortcut設定!$F$9&amp;"\"&amp;$A129&amp;"（"&amp;$B129&amp;"）.lnk",
  ""
)</f>
        <v/>
      </c>
      <c r="Y129" s="13" t="str">
        <f>IF(
  AND($A129&lt;&gt;"",$L129&lt;&gt;"-",$L129&lt;&gt;""),
  (
    """"&amp;shortcut設定!$F$7&amp;""""&amp;
    " """&amp;$AB129&amp;""""&amp;
    " """&amp;$C129&amp;""""&amp;
    IF($D129="-"," """""," """&amp;$D129&amp;"""")&amp;
    IF($E129="-"," """""," """&amp;$E129&amp;"""")
  ),
  ""
)</f>
        <v/>
      </c>
      <c r="Z129" s="9" t="str">
        <f ca="1">IFERROR(
  VLOOKUP(
    $H129,
    shortcut設定!$F:$J,
    MATCH(
      "ProgramsIndex",
      shortcut設定!$F$12:$J$12,
      0
    ),
    FALSE
  ),
  ""
)</f>
        <v>161</v>
      </c>
      <c r="AA129" s="20" t="str">
        <f t="shared" si="7"/>
        <v/>
      </c>
      <c r="AB129" s="13" t="str">
        <f>IF(
  AND($A129&lt;&gt;"",$L129="○"),
  shortcut設定!$F$5&amp;"\"&amp;Z129&amp;"_"&amp;A129&amp;"（"&amp;B129&amp;"）"&amp;AA129&amp;".lnk",
  ""
)</f>
        <v/>
      </c>
      <c r="AC129" s="13" t="str">
        <f>IF(
  AND($A129&lt;&gt;"",$N129="○"),
  (
    """"&amp;shortcut設定!$F$7&amp;""""&amp;
    " """&amp;$AD129&amp;""""&amp;
    " """&amp;$C129&amp;""""&amp;
    IF($D129="-"," """""," """&amp;$D129&amp;"""")&amp;
    IF($E129="-"," """""," """&amp;$E129&amp;"""")
  ),
  ""
)</f>
        <v/>
      </c>
      <c r="AD129" s="9" t="str">
        <f>IF(
  AND($A129&lt;&gt;"",$N129="○"),
  shortcut設定!$F$6&amp;"\"&amp;A129&amp;"（"&amp;B129&amp;"）.lnk",
  ""
)</f>
        <v/>
      </c>
      <c r="AE129" s="13" t="str">
        <f>IF(
  AND($A129&lt;&gt;"",$O129&lt;&gt;"-",$O129&lt;&gt;""),
  (
    """"&amp;shortcut設定!$F$7&amp;""""&amp;
    " """&amp;$O129&amp;".lnk"""&amp;
    " """&amp;$C129&amp;""""&amp;
    IF($D129="-"," """""," """&amp;$D129&amp;"""")&amp;
    IF($E129="-"," """""," """&amp;$E129&amp;"""")
  ),
  ""
)</f>
        <v/>
      </c>
      <c r="AF129" s="95" t="s">
        <v>183</v>
      </c>
    </row>
    <row r="130" spans="1:32">
      <c r="A130" s="9" t="s">
        <v>692</v>
      </c>
      <c r="B130" s="9" t="s">
        <v>829</v>
      </c>
      <c r="C130" s="9" t="s">
        <v>889</v>
      </c>
      <c r="D130" s="15" t="s">
        <v>40</v>
      </c>
      <c r="E130" s="26" t="s">
        <v>40</v>
      </c>
      <c r="F130" s="15" t="s">
        <v>175</v>
      </c>
      <c r="G130" s="15" t="s">
        <v>156</v>
      </c>
      <c r="H130" s="9" t="s">
        <v>81</v>
      </c>
      <c r="I130" s="15" t="s">
        <v>878</v>
      </c>
      <c r="J130" s="15" t="s">
        <v>66</v>
      </c>
      <c r="K130" s="15" t="s">
        <v>66</v>
      </c>
      <c r="L130" s="97" t="s">
        <v>66</v>
      </c>
      <c r="M130" s="98" t="s">
        <v>579</v>
      </c>
      <c r="N130" s="15" t="s">
        <v>66</v>
      </c>
      <c r="O130" s="26" t="s">
        <v>981</v>
      </c>
      <c r="P130" s="9" t="str">
        <f t="shared" si="9"/>
        <v/>
      </c>
      <c r="Q130" s="9" t="str">
        <f t="shared" si="8"/>
        <v/>
      </c>
      <c r="R130" s="13" t="str">
        <f ca="1">IF(
  AND($A130&lt;&gt;"",$I130="○"),
  (
    "mkdir """&amp;T130&amp;""" &amp; "
  )&amp;(
    """"&amp;shortcut設定!$F$7&amp;""""&amp;
    " """&amp;T130&amp;"\"&amp;$A130&amp;"（"&amp;$B130&amp;"）.lnk"""&amp;
    " """&amp;$C130&amp;""""&amp;
    IF($D130="-"," """""," """&amp;$D130&amp;"""")&amp;
    IF($E130="-"," """""," """&amp;$E130&amp;"""")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S130" s="9" t="str">
        <f ca="1">IFERROR(
  VLOOKUP(
    $H130,
    shortcut設定!$F:$J,
    MATCH(
      "ProgramsIndex",
      shortcut設定!$F$12:$J$12,
      0
    ),
    FALSE
  ),
  ""
)</f>
        <v>153</v>
      </c>
      <c r="T130" s="13" t="str">
        <f ca="1">IF(
  AND($A130&lt;&gt;"",$I130="○"),
  shortcut設定!$F$4&amp;"\"&amp;S130&amp;"_"&amp;H130,
  ""
)</f>
        <v>%USERPROFILE%\AppData\Roaming\Microsoft\Windows\Start Menu\Programs\153_Picture_Edit</v>
      </c>
      <c r="U130" s="13" t="str">
        <f>IF(
  AND($A130&lt;&gt;"",$J130&lt;&gt;"-",$J130&lt;&gt;""),
  (
    "mkdir """&amp;shortcut設定!$F$4&amp;"\"&amp;shortcut設定!$F$8&amp;""" &amp; "
  )&amp;(
    """"&amp;shortcut設定!$F$7&amp;""""&amp;
    " """&amp;$V130&amp;""""&amp;
    " """&amp;$C130&amp;""""&amp;
    IF($D130="-"," """""," """&amp;$D130&amp;"""")&amp;
    IF($E130="-"," """""," """&amp;$E130&amp;"""")
  ),
  ""
)</f>
        <v/>
      </c>
      <c r="V130" s="14" t="str">
        <f>IF(
  AND($A130&lt;&gt;"",$J130&lt;&gt;"-",$J130&lt;&gt;""),
  shortcut設定!$F$4&amp;"\"&amp;shortcut設定!$F$8&amp;"\"&amp;$J130&amp;"（"&amp;$B130&amp;"）.lnk",
  ""
)</f>
        <v/>
      </c>
      <c r="W130" s="13" t="str">
        <f>IF(
  AND($A130&lt;&gt;"",$K130&lt;&gt;"-",$K130&lt;&gt;""),
  (
    "mkdir """&amp;shortcut設定!$F$4&amp;"\"&amp;shortcut設定!$F$9&amp;""" &amp; "
  )&amp;(
    """"&amp;shortcut設定!$F$7&amp;""""&amp;
    " """&amp;$X130&amp;""""&amp;
    " """&amp;$C130&amp;""""&amp;
    IF($D130="-"," """""," """&amp;$D130&amp;"""")&amp;
    IF($E130="-"," """""," """&amp;$E130&amp;"""")&amp;
    IF($K130="-"," """""," """&amp;$K130&amp;"""")
  ),
  ""
)</f>
        <v/>
      </c>
      <c r="X130" s="14" t="str">
        <f>IF(
  AND($A130&lt;&gt;"",$K130&lt;&gt;"-",$K130&lt;&gt;""),
  shortcut設定!$F$4&amp;"\"&amp;shortcut設定!$F$9&amp;"\"&amp;$A130&amp;"（"&amp;$B130&amp;"）.lnk",
  ""
)</f>
        <v/>
      </c>
      <c r="Y130" s="13" t="str">
        <f>IF(
  AND($A130&lt;&gt;"",$L130&lt;&gt;"-",$L130&lt;&gt;""),
  (
    """"&amp;shortcut設定!$F$7&amp;""""&amp;
    " """&amp;$AB130&amp;""""&amp;
    " """&amp;$C130&amp;""""&amp;
    IF($D130="-"," """""," """&amp;$D130&amp;"""")&amp;
    IF($E130="-"," """""," """&amp;$E130&amp;"""")
  ),
  ""
)</f>
        <v/>
      </c>
      <c r="Z130" s="9" t="str">
        <f ca="1">IFERROR(
  VLOOKUP(
    $H130,
    shortcut設定!$F:$J,
    MATCH(
      "ProgramsIndex",
      shortcut設定!$F$12:$J$12,
      0
    ),
    FALSE
  ),
  ""
)</f>
        <v>153</v>
      </c>
      <c r="AA130" s="20" t="str">
        <f t="shared" si="7"/>
        <v/>
      </c>
      <c r="AB130" s="13" t="str">
        <f>IF(
  AND($A130&lt;&gt;"",$L130="○"),
  shortcut設定!$F$5&amp;"\"&amp;Z130&amp;"_"&amp;A130&amp;"（"&amp;B130&amp;"）"&amp;AA130&amp;".lnk",
  ""
)</f>
        <v/>
      </c>
      <c r="AC130" s="13" t="str">
        <f>IF(
  AND($A130&lt;&gt;"",$N130="○"),
  (
    """"&amp;shortcut設定!$F$7&amp;""""&amp;
    " """&amp;$AD130&amp;""""&amp;
    " """&amp;$C130&amp;""""&amp;
    IF($D130="-"," """""," """&amp;$D130&amp;"""")&amp;
    IF($E130="-"," """""," """&amp;$E130&amp;"""")
  ),
  ""
)</f>
        <v/>
      </c>
      <c r="AD130" s="9" t="str">
        <f>IF(
  AND($A130&lt;&gt;"",$N130="○"),
  shortcut設定!$F$6&amp;"\"&amp;A130&amp;"（"&amp;B130&amp;"）.lnk",
  ""
)</f>
        <v/>
      </c>
      <c r="AE130" s="13" t="str">
        <f>IF(
  AND($A130&lt;&gt;"",$O130&lt;&gt;"-",$O130&lt;&gt;""),
  (
    """"&amp;shortcut設定!$F$7&amp;""""&amp;
    " """&amp;$O130&amp;".lnk"""&amp;
    " """&amp;$C130&amp;""""&amp;
    IF($D130="-"," """""," """&amp;$D130&amp;"""")&amp;
    IF($E130="-"," """""," """&amp;$E130&amp;"""")
  ),
  ""
)</f>
        <v/>
      </c>
      <c r="AF130" s="95" t="s">
        <v>183</v>
      </c>
    </row>
    <row r="131" spans="1:32">
      <c r="A131" s="9" t="s">
        <v>887</v>
      </c>
      <c r="B131" s="9" t="s">
        <v>888</v>
      </c>
      <c r="C131" s="9" t="s">
        <v>890</v>
      </c>
      <c r="D131" s="15" t="s">
        <v>40</v>
      </c>
      <c r="E131" s="26" t="s">
        <v>40</v>
      </c>
      <c r="F131" s="15" t="s">
        <v>28</v>
      </c>
      <c r="G131" s="15" t="s">
        <v>0</v>
      </c>
      <c r="H131" s="9" t="s">
        <v>67</v>
      </c>
      <c r="I131" s="15" t="s">
        <v>0</v>
      </c>
      <c r="J131" s="15" t="s">
        <v>583</v>
      </c>
      <c r="K131" s="15" t="s">
        <v>40</v>
      </c>
      <c r="L131" s="97" t="s">
        <v>583</v>
      </c>
      <c r="M131" s="98" t="s">
        <v>583</v>
      </c>
      <c r="N131" s="15" t="s">
        <v>583</v>
      </c>
      <c r="O131" s="26" t="s">
        <v>981</v>
      </c>
      <c r="P131" s="9" t="str">
        <f t="shared" si="9"/>
        <v/>
      </c>
      <c r="Q131" s="9" t="str">
        <f>IF(
  OR(
    $H131="-",
    COUNTIF(カテゴリ,$H131)&gt;0
  ),
  "",
  "★NG★"
)</f>
        <v/>
      </c>
      <c r="R131" s="13" t="str">
        <f ca="1">IF(
  AND($A131&lt;&gt;"",$I131="○"),
  (
    "mkdir """&amp;T131&amp;""" &amp; "
  )&amp;(
    """"&amp;shortcut設定!$F$7&amp;""""&amp;
    " """&amp;T131&amp;"\"&amp;$A131&amp;"（"&amp;$B131&amp;"）.lnk"""&amp;
    " """&amp;$C131&amp;""""&amp;
    IF($D131="-"," """""," """&amp;$D131&amp;"""")&amp;
    IF($E131="-"," """""," """&amp;$E131&amp;"""")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S131" s="9" t="str">
        <f ca="1">IFERROR(
  VLOOKUP(
    $H131,
    shortcut設定!$F:$J,
    MATCH(
      "ProgramsIndex",
      shortcut設定!$F$12:$J$12,
      0
    ),
    FALSE
  ),
  ""
)</f>
        <v>122</v>
      </c>
      <c r="T131" s="13" t="str">
        <f ca="1">IF(
  AND($A131&lt;&gt;"",$I131="○"),
  shortcut設定!$F$4&amp;"\"&amp;S131&amp;"_"&amp;H131,
  ""
)</f>
        <v>%USERPROFILE%\AppData\Roaming\Microsoft\Windows\Start Menu\Programs\122_Doc_View</v>
      </c>
      <c r="U131" s="13" t="str">
        <f>IF(
  AND($A131&lt;&gt;"",$J131&lt;&gt;"-",$J131&lt;&gt;""),
  (
    "mkdir """&amp;shortcut設定!$F$4&amp;"\"&amp;shortcut設定!$F$8&amp;""" &amp; "
  )&amp;(
    """"&amp;shortcut設定!$F$7&amp;""""&amp;
    " """&amp;$V131&amp;""""&amp;
    " """&amp;$C131&amp;""""&amp;
    IF($D131="-"," """""," """&amp;$D131&amp;"""")&amp;
    IF($E131="-"," """""," """&amp;$E131&amp;"""")
  ),
  ""
)</f>
        <v/>
      </c>
      <c r="V131" s="14" t="str">
        <f>IF(
  AND($A131&lt;&gt;"",$J131&lt;&gt;"-",$J131&lt;&gt;""),
  shortcut設定!$F$4&amp;"\"&amp;shortcut設定!$F$8&amp;"\"&amp;$J131&amp;"（"&amp;$B131&amp;"）.lnk",
  ""
)</f>
        <v/>
      </c>
      <c r="W131" s="13" t="str">
        <f>IF(
  AND($A131&lt;&gt;"",$K131&lt;&gt;"-",$K131&lt;&gt;""),
  (
    "mkdir """&amp;shortcut設定!$F$4&amp;"\"&amp;shortcut設定!$F$9&amp;""" &amp; "
  )&amp;(
    """"&amp;shortcut設定!$F$7&amp;""""&amp;
    " """&amp;$X131&amp;""""&amp;
    " """&amp;$C131&amp;""""&amp;
    IF($D131="-"," """""," """&amp;$D131&amp;"""")&amp;
    IF($E131="-"," """""," """&amp;$E131&amp;"""")&amp;
    IF($K131="-"," """""," """&amp;$K131&amp;"""")
  ),
  ""
)</f>
        <v/>
      </c>
      <c r="X131" s="14" t="str">
        <f>IF(
  AND($A131&lt;&gt;"",$K131&lt;&gt;"-",$K131&lt;&gt;""),
  shortcut設定!$F$4&amp;"\"&amp;shortcut設定!$F$9&amp;"\"&amp;$A131&amp;"（"&amp;$B131&amp;"）.lnk",
  ""
)</f>
        <v/>
      </c>
      <c r="Y131" s="13" t="str">
        <f>IF(
  AND($A131&lt;&gt;"",$L131&lt;&gt;"-",$L131&lt;&gt;""),
  (
    """"&amp;shortcut設定!$F$7&amp;""""&amp;
    " """&amp;$AB131&amp;""""&amp;
    " """&amp;$C131&amp;""""&amp;
    IF($D131="-"," """""," """&amp;$D131&amp;"""")&amp;
    IF($E131="-"," """""," """&amp;$E131&amp;"""")
  ),
  ""
)</f>
        <v/>
      </c>
      <c r="Z131" s="9" t="str">
        <f ca="1">IFERROR(
  VLOOKUP(
    $H131,
    shortcut設定!$F:$J,
    MATCH(
      "ProgramsIndex",
      shortcut設定!$F$12:$J$12,
      0
    ),
    FALSE
  ),
  ""
)</f>
        <v>122</v>
      </c>
      <c r="AA131" s="20" t="str">
        <f>IF(AND($M131&lt;&gt;"",$M131&lt;&gt;"-")," (&amp;"&amp;$M131&amp;")","")</f>
        <v/>
      </c>
      <c r="AB131" s="13" t="str">
        <f>IF(
  AND($A131&lt;&gt;"",$L131="○"),
  shortcut設定!$F$5&amp;"\"&amp;Z131&amp;"_"&amp;A131&amp;"（"&amp;B131&amp;"）"&amp;AA131&amp;".lnk",
  ""
)</f>
        <v/>
      </c>
      <c r="AC131" s="13" t="str">
        <f>IF(
  AND($A131&lt;&gt;"",$N131="○"),
  (
    """"&amp;shortcut設定!$F$7&amp;""""&amp;
    " """&amp;$AD131&amp;""""&amp;
    " """&amp;$C131&amp;""""&amp;
    IF($D131="-"," """""," """&amp;$D131&amp;"""")&amp;
    IF($E131="-"," """""," """&amp;$E131&amp;"""")
  ),
  ""
)</f>
        <v/>
      </c>
      <c r="AD131" s="9" t="str">
        <f>IF(
  AND($A131&lt;&gt;"",$N131="○"),
  shortcut設定!$F$6&amp;"\"&amp;A131&amp;"（"&amp;B131&amp;"）.lnk",
  ""
)</f>
        <v/>
      </c>
      <c r="AE131" s="13" t="str">
        <f>IF(
  AND($A131&lt;&gt;"",$O131&lt;&gt;"-",$O131&lt;&gt;""),
  (
    """"&amp;shortcut設定!$F$7&amp;""""&amp;
    " """&amp;$O131&amp;".lnk"""&amp;
    " """&amp;$C131&amp;""""&amp;
    IF($D131="-"," """""," """&amp;$D131&amp;"""")&amp;
    IF($E131="-"," """""," """&amp;$E131&amp;"""")
  ),
  ""
)</f>
        <v/>
      </c>
      <c r="AF131" s="95" t="s">
        <v>183</v>
      </c>
    </row>
    <row r="132" spans="1:32">
      <c r="A132" s="9" t="s">
        <v>892</v>
      </c>
      <c r="B132" s="9" t="s">
        <v>895</v>
      </c>
      <c r="C132" s="9" t="s">
        <v>891</v>
      </c>
      <c r="D132" s="15" t="s">
        <v>40</v>
      </c>
      <c r="E132" s="26" t="s">
        <v>40</v>
      </c>
      <c r="F132" s="15" t="s">
        <v>28</v>
      </c>
      <c r="G132" s="15" t="s">
        <v>0</v>
      </c>
      <c r="H132" s="9" t="s">
        <v>71</v>
      </c>
      <c r="I132" s="15" t="s">
        <v>0</v>
      </c>
      <c r="J132" s="15" t="s">
        <v>583</v>
      </c>
      <c r="K132" s="15" t="s">
        <v>40</v>
      </c>
      <c r="L132" s="97" t="s">
        <v>583</v>
      </c>
      <c r="M132" s="98" t="s">
        <v>583</v>
      </c>
      <c r="N132" s="15" t="s">
        <v>583</v>
      </c>
      <c r="O132" s="26" t="s">
        <v>981</v>
      </c>
      <c r="P132" s="9" t="str">
        <f t="shared" si="9"/>
        <v/>
      </c>
      <c r="Q132" s="9" t="str">
        <f>IF(
  OR(
    $H132="-",
    COUNTIF(カテゴリ,$H132)&gt;0
  ),
  "",
  "★NG★"
)</f>
        <v/>
      </c>
      <c r="R132" s="13" t="str">
        <f ca="1">IF(
  AND($A132&lt;&gt;"",$I132="○"),
  (
    "mkdir """&amp;T132&amp;""" &amp; "
  )&amp;(
    """"&amp;shortcut設定!$F$7&amp;""""&amp;
    " """&amp;T132&amp;"\"&amp;$A132&amp;"（"&amp;$B132&amp;"）.lnk"""&amp;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S132" s="9" t="str">
        <f ca="1">IFERROR(
  VLOOKUP(
    $H132,
    shortcut設定!$F:$J,
    MATCH(
      "ProgramsIndex",
      shortcut設定!$F$12:$J$12,
      0
    ),
    FALSE
  ),
  ""
)</f>
        <v>161</v>
      </c>
      <c r="T132" s="13" t="str">
        <f ca="1">IF(
  AND($A132&lt;&gt;"",$I132="○"),
  shortcut設定!$F$4&amp;"\"&amp;S132&amp;"_"&amp;H132,
  ""
)</f>
        <v>%USERPROFILE%\AppData\Roaming\Microsoft\Windows\Start Menu\Programs\161_Network_Global</v>
      </c>
      <c r="U132" s="13" t="str">
        <f>IF(
  AND($A132&lt;&gt;"",$J132&lt;&gt;"-",$J132&lt;&gt;""),
  (
    "mkdir """&amp;shortcut設定!$F$4&amp;"\"&amp;shortcut設定!$F$8&amp;""" &amp; "
  )&amp;(
    """"&amp;shortcut設定!$F$7&amp;""""&amp;
    " """&amp;$V132&amp;""""&amp;
    " """&amp;$C132&amp;""""&amp;
    IF($D132="-"," """""," """&amp;$D132&amp;"""")&amp;
    IF($E132="-"," """""," """&amp;$E132&amp;"""")
  ),
  ""
)</f>
        <v/>
      </c>
      <c r="V132" s="14" t="str">
        <f>IF(
  AND($A132&lt;&gt;"",$J132&lt;&gt;"-",$J132&lt;&gt;""),
  shortcut設定!$F$4&amp;"\"&amp;shortcut設定!$F$8&amp;"\"&amp;$J132&amp;"（"&amp;$B132&amp;"）.lnk",
  ""
)</f>
        <v/>
      </c>
      <c r="W132" s="13" t="str">
        <f>IF(
  AND($A132&lt;&gt;"",$K132&lt;&gt;"-",$K132&lt;&gt;""),
  (
    "mkdir """&amp;shortcut設定!$F$4&amp;"\"&amp;shortcut設定!$F$9&amp;""" &amp; "
  )&amp;(
    """"&amp;shortcut設定!$F$7&amp;""""&amp;
    " """&amp;$X132&amp;""""&amp;
    " """&amp;$C132&amp;""""&amp;
    IF($D132="-"," """""," """&amp;$D132&amp;"""")&amp;
    IF($E132="-"," """""," """&amp;$E132&amp;"""")&amp;
    IF($K132="-"," """""," """&amp;$K132&amp;"""")
  ),
  ""
)</f>
        <v/>
      </c>
      <c r="X132" s="14" t="str">
        <f>IF(
  AND($A132&lt;&gt;"",$K132&lt;&gt;"-",$K132&lt;&gt;""),
  shortcut設定!$F$4&amp;"\"&amp;shortcut設定!$F$9&amp;"\"&amp;$A132&amp;"（"&amp;$B132&amp;"）.lnk",
  ""
)</f>
        <v/>
      </c>
      <c r="Y132" s="13" t="str">
        <f>IF(
  AND($A132&lt;&gt;"",$L132&lt;&gt;"-",$L132&lt;&gt;""),
  (
    """"&amp;shortcut設定!$F$7&amp;""""&amp;
    " """&amp;$AB132&amp;""""&amp;
    " """&amp;$C132&amp;""""&amp;
    IF($D132="-"," """""," """&amp;$D132&amp;"""")&amp;
    IF($E132="-"," """""," """&amp;$E132&amp;"""")
  ),
  ""
)</f>
        <v/>
      </c>
      <c r="Z132" s="9" t="str">
        <f ca="1">IFERROR(
  VLOOKUP(
    $H132,
    shortcut設定!$F:$J,
    MATCH(
      "ProgramsIndex",
      shortcut設定!$F$12:$J$12,
      0
    ),
    FALSE
  ),
  ""
)</f>
        <v>161</v>
      </c>
      <c r="AA132" s="20" t="str">
        <f>IF(AND($M132&lt;&gt;"",$M132&lt;&gt;"-")," (&amp;"&amp;$M132&amp;")","")</f>
        <v/>
      </c>
      <c r="AB132" s="13" t="str">
        <f>IF(
  AND($A132&lt;&gt;"",$L132="○"),
  shortcut設定!$F$5&amp;"\"&amp;Z132&amp;"_"&amp;A132&amp;"（"&amp;B132&amp;"）"&amp;AA132&amp;".lnk",
  ""
)</f>
        <v/>
      </c>
      <c r="AC132" s="13" t="str">
        <f>IF(
  AND($A132&lt;&gt;"",$N132="○"),
  (
    """"&amp;shortcut設定!$F$7&amp;""""&amp;
    " """&amp;$AD132&amp;""""&amp;
    " """&amp;$C132&amp;""""&amp;
    IF($D132="-"," """""," """&amp;$D132&amp;"""")&amp;
    IF($E132="-"," """""," """&amp;$E132&amp;"""")
  ),
  ""
)</f>
        <v/>
      </c>
      <c r="AD132" s="9" t="str">
        <f>IF(
  AND($A132&lt;&gt;"",$N132="○"),
  shortcut設定!$F$6&amp;"\"&amp;A132&amp;"（"&amp;B132&amp;"）.lnk",
  ""
)</f>
        <v/>
      </c>
      <c r="AE132" s="13" t="str">
        <f>IF(
  AND($A132&lt;&gt;"",$O132&lt;&gt;"-",$O132&lt;&gt;""),
  (
    """"&amp;shortcut設定!$F$7&amp;""""&amp;
    " """&amp;$O132&amp;".lnk"""&amp;
    " """&amp;$C132&amp;""""&amp;
    IF($D132="-"," """""," """&amp;$D132&amp;"""")&amp;
    IF($E132="-"," """""," """&amp;$E132&amp;"""")
  ),
  ""
)</f>
        <v/>
      </c>
      <c r="AF132" s="95" t="s">
        <v>183</v>
      </c>
    </row>
    <row r="133" spans="1:32">
      <c r="A133" s="9" t="s">
        <v>894</v>
      </c>
      <c r="B133" s="9" t="s">
        <v>895</v>
      </c>
      <c r="C133" s="9" t="s">
        <v>893</v>
      </c>
      <c r="D133" s="15" t="s">
        <v>40</v>
      </c>
      <c r="E133" s="26" t="s">
        <v>40</v>
      </c>
      <c r="F133" s="15" t="s">
        <v>0</v>
      </c>
      <c r="G133" s="15" t="s">
        <v>28</v>
      </c>
      <c r="H133" s="9" t="s">
        <v>71</v>
      </c>
      <c r="I133" s="15" t="s">
        <v>0</v>
      </c>
      <c r="J133" s="15" t="s">
        <v>583</v>
      </c>
      <c r="K133" s="15" t="s">
        <v>40</v>
      </c>
      <c r="L133" s="97" t="s">
        <v>583</v>
      </c>
      <c r="M133" s="98" t="s">
        <v>583</v>
      </c>
      <c r="N133" s="15" t="s">
        <v>583</v>
      </c>
      <c r="O133" s="26" t="s">
        <v>981</v>
      </c>
      <c r="P133" s="9" t="str">
        <f t="shared" si="9"/>
        <v/>
      </c>
      <c r="Q133" s="9" t="str">
        <f>IF(
  OR(
    $H133="-",
    COUNTIF(カテゴリ,$H133)&gt;0
  ),
  "",
  "★NG★"
)</f>
        <v/>
      </c>
      <c r="R133" s="13" t="str">
        <f ca="1">IF(
  AND($A133&lt;&gt;"",$I133="○"),
  (
    "mkdir """&amp;T133&amp;""" &amp; "
  )&amp;(
    """"&amp;shortcut設定!$F$7&amp;""""&amp;
    " """&amp;T133&amp;"\"&amp;$A133&amp;"（"&amp;$B133&amp;"）.lnk"""&amp;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S133" s="9" t="str">
        <f ca="1">IFERROR(
  VLOOKUP(
    $H133,
    shortcut設定!$F:$J,
    MATCH(
      "ProgramsIndex",
      shortcut設定!$F$12:$J$12,
      0
    ),
    FALSE
  ),
  ""
)</f>
        <v>161</v>
      </c>
      <c r="T133" s="13" t="str">
        <f ca="1">IF(
  AND($A133&lt;&gt;"",$I133="○"),
  shortcut設定!$F$4&amp;"\"&amp;S133&amp;"_"&amp;H133,
  ""
)</f>
        <v>%USERPROFILE%\AppData\Roaming\Microsoft\Windows\Start Menu\Programs\161_Network_Global</v>
      </c>
      <c r="U133" s="13" t="str">
        <f>IF(
  AND($A133&lt;&gt;"",$J133&lt;&gt;"-",$J133&lt;&gt;""),
  (
    "mkdir """&amp;shortcut設定!$F$4&amp;"\"&amp;shortcut設定!$F$8&amp;""" &amp; "
  )&amp;(
    """"&amp;shortcut設定!$F$7&amp;""""&amp;
    " """&amp;$V133&amp;""""&amp;
    " """&amp;$C133&amp;""""&amp;
    IF($D133="-"," """""," """&amp;$D133&amp;"""")&amp;
    IF($E133="-"," """""," """&amp;$E133&amp;"""")
  ),
  ""
)</f>
        <v/>
      </c>
      <c r="V133" s="14" t="str">
        <f>IF(
  AND($A133&lt;&gt;"",$J133&lt;&gt;"-",$J133&lt;&gt;""),
  shortcut設定!$F$4&amp;"\"&amp;shortcut設定!$F$8&amp;"\"&amp;$J133&amp;"（"&amp;$B133&amp;"）.lnk",
  ""
)</f>
        <v/>
      </c>
      <c r="W133" s="13" t="str">
        <f>IF(
  AND($A133&lt;&gt;"",$K133&lt;&gt;"-",$K133&lt;&gt;""),
  (
    "mkdir """&amp;shortcut設定!$F$4&amp;"\"&amp;shortcut設定!$F$9&amp;""" &amp; "
  )&amp;(
    """"&amp;shortcut設定!$F$7&amp;""""&amp;
    " """&amp;$X133&amp;""""&amp;
    " """&amp;$C133&amp;""""&amp;
    IF($D133="-"," """""," """&amp;$D133&amp;"""")&amp;
    IF($E133="-"," """""," """&amp;$E133&amp;"""")&amp;
    IF($K133="-"," """""," """&amp;$K133&amp;"""")
  ),
  ""
)</f>
        <v/>
      </c>
      <c r="X133" s="14" t="str">
        <f>IF(
  AND($A133&lt;&gt;"",$K133&lt;&gt;"-",$K133&lt;&gt;""),
  shortcut設定!$F$4&amp;"\"&amp;shortcut設定!$F$9&amp;"\"&amp;$A133&amp;"（"&amp;$B133&amp;"）.lnk",
  ""
)</f>
        <v/>
      </c>
      <c r="Y133" s="13" t="str">
        <f>IF(
  AND($A133&lt;&gt;"",$L133&lt;&gt;"-",$L133&lt;&gt;""),
  (
    """"&amp;shortcut設定!$F$7&amp;""""&amp;
    " """&amp;$AB133&amp;""""&amp;
    " """&amp;$C133&amp;""""&amp;
    IF($D133="-"," """""," """&amp;$D133&amp;"""")&amp;
    IF($E133="-"," """""," """&amp;$E133&amp;"""")
  ),
  ""
)</f>
        <v/>
      </c>
      <c r="Z133" s="9" t="str">
        <f ca="1">IFERROR(
  VLOOKUP(
    $H133,
    shortcut設定!$F:$J,
    MATCH(
      "ProgramsIndex",
      shortcut設定!$F$12:$J$12,
      0
    ),
    FALSE
  ),
  ""
)</f>
        <v>161</v>
      </c>
      <c r="AA133" s="20" t="str">
        <f>IF(AND($M133&lt;&gt;"",$M133&lt;&gt;"-")," (&amp;"&amp;$M133&amp;")","")</f>
        <v/>
      </c>
      <c r="AB133" s="13" t="str">
        <f>IF(
  AND($A133&lt;&gt;"",$L133="○"),
  shortcut設定!$F$5&amp;"\"&amp;Z133&amp;"_"&amp;A133&amp;"（"&amp;B133&amp;"）"&amp;AA133&amp;".lnk",
  ""
)</f>
        <v/>
      </c>
      <c r="AC133" s="13" t="str">
        <f>IF(
  AND($A133&lt;&gt;"",$N133="○"),
  (
    """"&amp;shortcut設定!$F$7&amp;""""&amp;
    " """&amp;$AD133&amp;""""&amp;
    " """&amp;$C133&amp;""""&amp;
    IF($D133="-"," """""," """&amp;$D133&amp;"""")&amp;
    IF($E133="-"," """""," """&amp;$E133&amp;"""")
  ),
  ""
)</f>
        <v/>
      </c>
      <c r="AD133" s="9" t="str">
        <f>IF(
  AND($A133&lt;&gt;"",$N133="○"),
  shortcut設定!$F$6&amp;"\"&amp;A133&amp;"（"&amp;B133&amp;"）.lnk",
  ""
)</f>
        <v/>
      </c>
      <c r="AE133" s="13" t="str">
        <f>IF(
  AND($A133&lt;&gt;"",$O133&lt;&gt;"-",$O133&lt;&gt;""),
  (
    """"&amp;shortcut設定!$F$7&amp;""""&amp;
    " """&amp;$O133&amp;".lnk"""&amp;
    " """&amp;$C133&amp;""""&amp;
    IF($D133="-"," """""," """&amp;$D133&amp;"""")&amp;
    IF($E133="-"," """""," """&amp;$E133&amp;"""")
  ),
  ""
)</f>
        <v/>
      </c>
      <c r="AF133" s="95" t="s">
        <v>183</v>
      </c>
    </row>
    <row r="134" spans="1:32">
      <c r="A134" s="9" t="s">
        <v>1198</v>
      </c>
      <c r="B134" s="9" t="s">
        <v>1200</v>
      </c>
      <c r="C134" s="9" t="s">
        <v>1197</v>
      </c>
      <c r="D134" s="15" t="s">
        <v>40</v>
      </c>
      <c r="E134" s="26" t="s">
        <v>1196</v>
      </c>
      <c r="F134" s="15" t="s">
        <v>0</v>
      </c>
      <c r="G134" s="15" t="s">
        <v>0</v>
      </c>
      <c r="H134" s="9" t="s">
        <v>70</v>
      </c>
      <c r="I134" s="15" t="s">
        <v>0</v>
      </c>
      <c r="J134" s="15" t="s">
        <v>1199</v>
      </c>
      <c r="K134" s="15" t="s">
        <v>40</v>
      </c>
      <c r="L134" s="97" t="s">
        <v>40</v>
      </c>
      <c r="M134" s="98" t="s">
        <v>40</v>
      </c>
      <c r="N134" s="15" t="s">
        <v>40</v>
      </c>
      <c r="O134" s="26" t="s">
        <v>40</v>
      </c>
      <c r="P134" s="9" t="str">
        <f t="shared" si="9"/>
        <v/>
      </c>
      <c r="Q134" s="9" t="str">
        <f>IF(
  OR(
    $H134="-",
    COUNTIF(カテゴリ,$H134)&gt;0
  ),
  "",
  "★NG★"
)</f>
        <v/>
      </c>
      <c r="R134" s="13" t="str">
        <f ca="1">IF(
  AND($A134&lt;&gt;"",$I134="○"),
  (
    "mkdir """&amp;T134&amp;""" &amp; "
  )&amp;(
    """"&amp;shortcut設定!$F$7&amp;""""&amp;
    " """&amp;T134&amp;"\"&amp;$A134&amp;"（"&amp;$B134&amp;"）.lnk"""&amp;
    " """&amp;$C134&amp;""""&amp;
    IF($D134="-"," """""," """&amp;$D134&amp;"""")&amp;
    IF($E134="-"," """""," """&amp;$E134&amp;"""")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"%USERPROFILE%"</v>
      </c>
      <c r="S134" s="9" t="str">
        <f ca="1">IFERROR(
  VLOOKUP(
    $H134,
    shortcut設定!$F:$J,
    MATCH(
      "ProgramsIndex",
      shortcut設定!$F$12:$J$12,
      0
    ),
    FALSE
  ),
  ""
)</f>
        <v>172</v>
      </c>
      <c r="T134" s="13" t="str">
        <f ca="1">IF(
  AND($A134&lt;&gt;"",$I134="○"),
  shortcut設定!$F$4&amp;"\"&amp;S134&amp;"_"&amp;H134,
  ""
)</f>
        <v>%USERPROFILE%\AppData\Roaming\Microsoft\Windows\Start Menu\Programs\172_Utility_Other</v>
      </c>
      <c r="U134" s="13" t="str">
        <f>IF(
  AND($A134&lt;&gt;"",$J134&lt;&gt;"-",$J134&lt;&gt;""),
  (
    "mkdir """&amp;shortcut設定!$F$4&amp;"\"&amp;shortcut設定!$F$8&amp;""" &amp; "
  )&amp;(
    """"&amp;shortcut設定!$F$7&amp;""""&amp;
    " """&amp;$V134&amp;""""&amp;
    " """&amp;$C134&amp;""""&amp;
    IF($D134="-"," """""," """&amp;$D134&amp;"""")&amp;
    IF($E134="-"," """""," """&amp;$E134&amp;"""")
  ),
  ""
)</f>
        <v>mkdir "%USERPROFILE%\AppData\Roaming\Microsoft\Windows\Start Menu\Programs\$QuickAccess" &amp; "C:\codes\vbs\command\CreateShortcutFile.vbs" "%USERPROFILE%\AppData\Roaming\Microsoft\Windows\Start Menu\Programs\$QuickAccess\cmd（コマンドプロンプト起動）.lnk" "%windir%\system32\cmd.exe" "" "%USERPROFILE%"</v>
      </c>
      <c r="V134" s="14" t="str">
        <f>IF(
  AND($A134&lt;&gt;"",$J134&lt;&gt;"-",$J134&lt;&gt;""),
  shortcut設定!$F$4&amp;"\"&amp;shortcut設定!$F$8&amp;"\"&amp;$J134&amp;"（"&amp;$B134&amp;"）.lnk",
  ""
)</f>
        <v>%USERPROFILE%\AppData\Roaming\Microsoft\Windows\Start Menu\Programs\$QuickAccess\cmd（コマンドプロンプト起動）.lnk</v>
      </c>
      <c r="W134" s="13" t="str">
        <f>IF(
  AND($A134&lt;&gt;"",$K134&lt;&gt;"-",$K134&lt;&gt;""),
  (
    "mkdir """&amp;shortcut設定!$F$4&amp;"\"&amp;shortcut設定!$F$9&amp;""" &amp; "
  )&amp;(
    """"&amp;shortcut設定!$F$7&amp;""""&amp;
    " """&amp;$X134&amp;""""&amp;
    " """&amp;$C134&amp;""""&amp;
    IF($D134="-"," """""," """&amp;$D134&amp;"""")&amp;
    IF($E134="-"," """""," """&amp;$E134&amp;"""")&amp;
    IF($K134="-"," """""," """&amp;$K134&amp;"""")
  ),
  ""
)</f>
        <v/>
      </c>
      <c r="X134" s="14" t="str">
        <f>IF(
  AND($A134&lt;&gt;"",$K134&lt;&gt;"-",$K134&lt;&gt;""),
  shortcut設定!$F$4&amp;"\"&amp;shortcut設定!$F$9&amp;"\"&amp;$A134&amp;"（"&amp;$B134&amp;"）.lnk",
  ""
)</f>
        <v/>
      </c>
      <c r="Y134" s="13" t="str">
        <f>IF(
  AND($A134&lt;&gt;"",$L134&lt;&gt;"-",$L134&lt;&gt;""),
  (
    """"&amp;shortcut設定!$F$7&amp;""""&amp;
    " """&amp;$AB134&amp;""""&amp;
    " """&amp;$C134&amp;""""&amp;
    IF($D134="-"," """""," """&amp;$D134&amp;"""")&amp;
    IF($E134="-"," """""," """&amp;$E134&amp;"""")
  ),
  ""
)</f>
        <v/>
      </c>
      <c r="Z134" s="9" t="str">
        <f ca="1">IFERROR(
  VLOOKUP(
    $H134,
    shortcut設定!$F:$J,
    MATCH(
      "ProgramsIndex",
      shortcut設定!$F$12:$J$12,
      0
    ),
    FALSE
  ),
  ""
)</f>
        <v>172</v>
      </c>
      <c r="AA134" s="20" t="str">
        <f>IF(AND($M134&lt;&gt;"",$M134&lt;&gt;"-")," (&amp;"&amp;$M134&amp;")","")</f>
        <v/>
      </c>
      <c r="AB134" s="13" t="str">
        <f>IF(
  AND($A134&lt;&gt;"",$L134="○"),
  shortcut設定!$F$5&amp;"\"&amp;Z134&amp;"_"&amp;A134&amp;"（"&amp;B134&amp;"）"&amp;AA134&amp;".lnk",
  ""
)</f>
        <v/>
      </c>
      <c r="AC134" s="13" t="str">
        <f>IF(
  AND($A134&lt;&gt;"",$N134="○"),
  (
    """"&amp;shortcut設定!$F$7&amp;""""&amp;
    " """&amp;$AD134&amp;""""&amp;
    " """&amp;$C134&amp;""""&amp;
    IF($D134="-"," """""," """&amp;$D134&amp;"""")&amp;
    IF($E134="-"," """""," """&amp;$E134&amp;"""")
  ),
  ""
)</f>
        <v/>
      </c>
      <c r="AD134" s="9" t="str">
        <f>IF(
  AND($A134&lt;&gt;"",$N134="○"),
  shortcut設定!$F$6&amp;"\"&amp;A134&amp;"（"&amp;B134&amp;"）.lnk",
  ""
)</f>
        <v/>
      </c>
      <c r="AE134" s="13" t="str">
        <f>IF(
  AND($A134&lt;&gt;"",$O134&lt;&gt;"-",$O134&lt;&gt;""),
  (
    """"&amp;shortcut設定!$F$7&amp;""""&amp;
    " """&amp;$O134&amp;".lnk"""&amp;
    " """&amp;$C134&amp;""""&amp;
    IF($D134="-"," """""," """&amp;$D134&amp;"""")&amp;
    IF($E134="-"," """""," """&amp;$E134&amp;"""")
  ),
  ""
)</f>
        <v/>
      </c>
      <c r="AF134" s="95" t="s">
        <v>183</v>
      </c>
    </row>
    <row r="135" spans="1:32">
      <c r="A135" s="9" t="s">
        <v>693</v>
      </c>
      <c r="B135" s="9" t="s">
        <v>830</v>
      </c>
      <c r="C135" s="9" t="s">
        <v>96</v>
      </c>
      <c r="D135" s="15" t="s">
        <v>40</v>
      </c>
      <c r="E135" s="26" t="s">
        <v>40</v>
      </c>
      <c r="F135" s="15" t="s">
        <v>0</v>
      </c>
      <c r="G135" s="15" t="s">
        <v>0</v>
      </c>
      <c r="H135" s="9" t="s">
        <v>551</v>
      </c>
      <c r="I135" s="15" t="s">
        <v>66</v>
      </c>
      <c r="J135" s="15" t="s">
        <v>66</v>
      </c>
      <c r="K135" s="15" t="s">
        <v>66</v>
      </c>
      <c r="L135" s="97" t="s">
        <v>66</v>
      </c>
      <c r="M135" s="98" t="s">
        <v>579</v>
      </c>
      <c r="N135" s="15" t="s">
        <v>878</v>
      </c>
      <c r="O135" s="26" t="s">
        <v>981</v>
      </c>
      <c r="P135" s="9" t="str">
        <f t="shared" si="9"/>
        <v/>
      </c>
      <c r="Q135" s="9" t="str">
        <f t="shared" si="8"/>
        <v/>
      </c>
      <c r="R135" s="13" t="str">
        <f>IF(
  AND($A135&lt;&gt;"",$I135="○"),
  (
    "mkdir """&amp;T135&amp;""" &amp; "
  )&amp;(
    """"&amp;shortcut設定!$F$7&amp;""""&amp;
    " """&amp;T135&amp;"\"&amp;$A135&amp;"（"&amp;$B135&amp;"）.lnk"""&amp;
    " """&amp;$C135&amp;""""&amp;
    IF($D135="-"," """""," """&amp;$D135&amp;"""")&amp;
    IF($E135="-"," """""," """&amp;$E135&amp;"""")
  ),
  ""
)</f>
        <v/>
      </c>
      <c r="S135" s="9" t="str">
        <f ca="1">IFERROR(
  VLOOKUP(
    $H135,
    shortcut設定!$F:$J,
    MATCH(
      "ProgramsIndex",
      shortcut設定!$F$12:$J$12,
      0
    ),
    FALSE
  ),
  ""
)</f>
        <v>200</v>
      </c>
      <c r="T135" s="13" t="str">
        <f>IF(
  AND($A135&lt;&gt;"",$I135="○"),
  shortcut設定!$F$4&amp;"\"&amp;S135&amp;"_"&amp;H135,
  ""
)</f>
        <v/>
      </c>
      <c r="U135" s="13" t="str">
        <f>IF(
  AND($A135&lt;&gt;"",$J135&lt;&gt;"-",$J135&lt;&gt;""),
  (
    "mkdir """&amp;shortcut設定!$F$4&amp;"\"&amp;shortcut設定!$F$8&amp;""" &amp; "
  )&amp;(
    """"&amp;shortcut設定!$F$7&amp;""""&amp;
    " """&amp;$V135&amp;""""&amp;
    " """&amp;$C135&amp;""""&amp;
    IF($D135="-"," """""," """&amp;$D135&amp;"""")&amp;
    IF($E135="-"," """""," """&amp;$E135&amp;"""")
  ),
  ""
)</f>
        <v/>
      </c>
      <c r="V135" s="14" t="str">
        <f>IF(
  AND($A135&lt;&gt;"",$J135&lt;&gt;"-",$J135&lt;&gt;""),
  shortcut設定!$F$4&amp;"\"&amp;shortcut設定!$F$8&amp;"\"&amp;$J135&amp;"（"&amp;$B135&amp;"）.lnk",
  ""
)</f>
        <v/>
      </c>
      <c r="W135" s="13" t="str">
        <f>IF(
  AND($A135&lt;&gt;"",$K135&lt;&gt;"-",$K135&lt;&gt;""),
  (
    "mkdir """&amp;shortcut設定!$F$4&amp;"\"&amp;shortcut設定!$F$9&amp;""" &amp; "
  )&amp;(
    """"&amp;shortcut設定!$F$7&amp;""""&amp;
    " """&amp;$X135&amp;""""&amp;
    " """&amp;$C135&amp;""""&amp;
    IF($D135="-"," """""," """&amp;$D135&amp;"""")&amp;
    IF($E135="-"," """""," """&amp;$E135&amp;"""")&amp;
    IF($K135="-"," """""," """&amp;$K135&amp;"""")
  ),
  ""
)</f>
        <v/>
      </c>
      <c r="X135" s="14" t="str">
        <f>IF(
  AND($A135&lt;&gt;"",$K135&lt;&gt;"-",$K135&lt;&gt;""),
  shortcut設定!$F$4&amp;"\"&amp;shortcut設定!$F$9&amp;"\"&amp;$A135&amp;"（"&amp;$B135&amp;"）.lnk",
  ""
)</f>
        <v/>
      </c>
      <c r="Y135" s="13" t="str">
        <f>IF(
  AND($A135&lt;&gt;"",$L135&lt;&gt;"-",$L135&lt;&gt;""),
  (
    """"&amp;shortcut設定!$F$7&amp;""""&amp;
    " """&amp;$AB135&amp;""""&amp;
    " """&amp;$C135&amp;""""&amp;
    IF($D135="-"," """""," """&amp;$D135&amp;"""")&amp;
    IF($E135="-"," """""," """&amp;$E135&amp;"""")
  ),
  ""
)</f>
        <v/>
      </c>
      <c r="Z135" s="9" t="str">
        <f ca="1">IFERROR(
  VLOOKUP(
    $H135,
    shortcut設定!$F:$J,
    MATCH(
      "ProgramsIndex",
      shortcut設定!$F$12:$J$12,
      0
    ),
    FALSE
  ),
  ""
)</f>
        <v>200</v>
      </c>
      <c r="AA135" s="20" t="str">
        <f t="shared" si="7"/>
        <v/>
      </c>
      <c r="AB135" s="13" t="str">
        <f>IF(
  AND($A135&lt;&gt;"",$L135="○"),
  shortcut設定!$F$5&amp;"\"&amp;Z135&amp;"_"&amp;A135&amp;"（"&amp;B135&amp;"）"&amp;AA135&amp;".lnk",
  ""
)</f>
        <v/>
      </c>
      <c r="AC135" s="13" t="str">
        <f>IF(
  AND($A135&lt;&gt;"",$N135="○"),
  (
    """"&amp;shortcut設定!$F$7&amp;""""&amp;
    " """&amp;$AD135&amp;""""&amp;
    " """&amp;$C135&amp;""""&amp;
    IF($D135="-"," """""," """&amp;$D135&amp;"""")&amp;
    IF($E135="-"," """""," """&amp;$E135&amp;"""")
  ),
  ""
)</f>
        <v>"C:\codes\vbs\command\CreateShortcutFile.vbs" "%USERPROFILE%\AppData\Roaming\Microsoft\Windows\Start Menu\Programs\Startup\UserDefHotKey2.ahk（ホットキー）.lnk" "C:\codes\ahk\UserDefHotKey2.ahk" "" ""</v>
      </c>
      <c r="AD135" s="9" t="str">
        <f>IF(
  AND($A135&lt;&gt;"",$N135="○"),
  shortcut設定!$F$6&amp;"\"&amp;A135&amp;"（"&amp;B135&amp;"）.lnk",
  ""
)</f>
        <v>%USERPROFILE%\AppData\Roaming\Microsoft\Windows\Start Menu\Programs\Startup\UserDefHotKey2.ahk（ホットキー）.lnk</v>
      </c>
      <c r="AE135" s="13" t="str">
        <f>IF(
  AND($A135&lt;&gt;"",$O135&lt;&gt;"-",$O135&lt;&gt;""),
  (
    """"&amp;shortcut設定!$F$7&amp;""""&amp;
    " """&amp;$O135&amp;".lnk"""&amp;
    " """&amp;$C135&amp;""""&amp;
    IF($D135="-"," """""," """&amp;$D135&amp;"""")&amp;
    IF($E135="-"," """""," """&amp;$E135&amp;"""")
  ),
  ""
)</f>
        <v/>
      </c>
      <c r="AF135" s="95" t="s">
        <v>183</v>
      </c>
    </row>
    <row r="136" spans="1:32">
      <c r="A136" s="9" t="s">
        <v>694</v>
      </c>
      <c r="B136" s="9" t="s">
        <v>831</v>
      </c>
      <c r="C136" s="9" t="s">
        <v>575</v>
      </c>
      <c r="D136" s="15" t="s">
        <v>40</v>
      </c>
      <c r="E136" s="26" t="s">
        <v>40</v>
      </c>
      <c r="F136" s="15" t="s">
        <v>0</v>
      </c>
      <c r="G136" s="15" t="s">
        <v>0</v>
      </c>
      <c r="H136" s="9" t="s">
        <v>551</v>
      </c>
      <c r="I136" s="15" t="s">
        <v>66</v>
      </c>
      <c r="J136" s="15" t="s">
        <v>66</v>
      </c>
      <c r="K136" s="15" t="s">
        <v>66</v>
      </c>
      <c r="L136" s="97" t="s">
        <v>878</v>
      </c>
      <c r="M136" s="98" t="s">
        <v>579</v>
      </c>
      <c r="N136" s="15" t="s">
        <v>66</v>
      </c>
      <c r="O136" s="26" t="s">
        <v>981</v>
      </c>
      <c r="P136" s="9" t="str">
        <f t="shared" si="9"/>
        <v/>
      </c>
      <c r="Q136" s="9" t="str">
        <f t="shared" si="8"/>
        <v/>
      </c>
      <c r="R136" s="13" t="str">
        <f>IF(
  AND($A136&lt;&gt;"",$I136="○"),
  (
    "mkdir """&amp;T136&amp;""" &amp; "
  )&amp;(
    """"&amp;shortcut設定!$F$7&amp;""""&amp;
    " """&amp;T136&amp;"\"&amp;$A136&amp;"（"&amp;$B136&amp;"）.lnk"""&amp;
    " """&amp;$C136&amp;""""&amp;
    IF($D136="-"," """""," """&amp;$D136&amp;"""")&amp;
    IF($E136="-"," """""," """&amp;$E136&amp;"""")
  ),
  ""
)</f>
        <v/>
      </c>
      <c r="S136" s="9" t="str">
        <f ca="1">IFERROR(
  VLOOKUP(
    $H136,
    shortcut設定!$F:$J,
    MATCH(
      "ProgramsIndex",
      shortcut設定!$F$12:$J$12,
      0
    ),
    FALSE
  ),
  ""
)</f>
        <v>200</v>
      </c>
      <c r="T136" s="13" t="str">
        <f>IF(
  AND($A136&lt;&gt;"",$I136="○"),
  shortcut設定!$F$4&amp;"\"&amp;S136&amp;"_"&amp;H136,
  ""
)</f>
        <v/>
      </c>
      <c r="U136" s="13" t="str">
        <f>IF(
  AND($A136&lt;&gt;"",$J136&lt;&gt;"-",$J136&lt;&gt;""),
  (
    "mkdir """&amp;shortcut設定!$F$4&amp;"\"&amp;shortcut設定!$F$8&amp;""" &amp; "
  )&amp;(
    """"&amp;shortcut設定!$F$7&amp;""""&amp;
    " """&amp;$V136&amp;""""&amp;
    " """&amp;$C136&amp;""""&amp;
    IF($D136="-"," """""," """&amp;$D136&amp;"""")&amp;
    IF($E136="-"," """""," """&amp;$E136&amp;"""")
  ),
  ""
)</f>
        <v/>
      </c>
      <c r="V136" s="14" t="str">
        <f>IF(
  AND($A136&lt;&gt;"",$J136&lt;&gt;"-",$J136&lt;&gt;""),
  shortcut設定!$F$4&amp;"\"&amp;shortcut設定!$F$8&amp;"\"&amp;$J136&amp;"（"&amp;$B136&amp;"）.lnk",
  ""
)</f>
        <v/>
      </c>
      <c r="W136" s="13" t="str">
        <f>IF(
  AND($A136&lt;&gt;"",$K136&lt;&gt;"-",$K136&lt;&gt;""),
  (
    "mkdir """&amp;shortcut設定!$F$4&amp;"\"&amp;shortcut設定!$F$9&amp;""" &amp; "
  )&amp;(
    """"&amp;shortcut設定!$F$7&amp;""""&amp;
    " """&amp;$X136&amp;""""&amp;
    " """&amp;$C136&amp;""""&amp;
    IF($D136="-"," """""," """&amp;$D136&amp;"""")&amp;
    IF($E136="-"," """""," """&amp;$E136&amp;"""")&amp;
    IF($K136="-"," """""," """&amp;$K136&amp;"""")
  ),
  ""
)</f>
        <v/>
      </c>
      <c r="X136" s="14" t="str">
        <f>IF(
  AND($A136&lt;&gt;"",$K136&lt;&gt;"-",$K136&lt;&gt;""),
  shortcut設定!$F$4&amp;"\"&amp;shortcut設定!$F$9&amp;"\"&amp;$A136&amp;"（"&amp;$B136&amp;"）.lnk",
  ""
)</f>
        <v/>
      </c>
      <c r="Y136" s="13" t="str">
        <f ca="1">IF(
  AND($A136&lt;&gt;"",$L136&lt;&gt;"-",$L136&lt;&gt;""),
  (
    """"&amp;shortcut設定!$F$7&amp;""""&amp;
    " """&amp;$AB136&amp;""""&amp;
    " """&amp;$C136&amp;""""&amp;
    IF($D136="-"," """""," """&amp;$D136&amp;"""")&amp;
    IF($E136="-"," """""," """&amp;$E136&amp;"""")
  ),
  ""
)</f>
        <v>"C:\codes\vbs\command\CreateShortcutFile.vbs" "%USERPROFILE%\AppData\Roaming\Microsoft\Windows\SendTo\200_AddString2FileFolder.vbs（ファイルフォルダ接尾辞付与）.lnk" "C:\codes\vbs\tools\win\file_ope\AddString2FileFolder.vbs" "" ""</v>
      </c>
      <c r="Z136" s="9" t="str">
        <f ca="1">IFERROR(
  VLOOKUP(
    $H136,
    shortcut設定!$F:$J,
    MATCH(
      "ProgramsIndex",
      shortcut設定!$F$12:$J$12,
      0
    ),
    FALSE
  ),
  ""
)</f>
        <v>200</v>
      </c>
      <c r="AA136" s="20" t="str">
        <f t="shared" si="7"/>
        <v/>
      </c>
      <c r="AB136" s="13" t="str">
        <f ca="1">IF(
  AND($A136&lt;&gt;"",$L136="○"),
  shortcut設定!$F$5&amp;"\"&amp;Z136&amp;"_"&amp;A136&amp;"（"&amp;B136&amp;"）"&amp;AA136&amp;".lnk",
  ""
)</f>
        <v>%USERPROFILE%\AppData\Roaming\Microsoft\Windows\SendTo\200_AddString2FileFolder.vbs（ファイルフォルダ接尾辞付与）.lnk</v>
      </c>
      <c r="AC136" s="13" t="str">
        <f>IF(
  AND($A136&lt;&gt;"",$N136="○"),
  (
    """"&amp;shortcut設定!$F$7&amp;""""&amp;
    " """&amp;$AD136&amp;""""&amp;
    " """&amp;$C136&amp;""""&amp;
    IF($D136="-"," """""," """&amp;$D136&amp;"""")&amp;
    IF($E136="-"," """""," """&amp;$E136&amp;"""")
  ),
  ""
)</f>
        <v/>
      </c>
      <c r="AD136" s="9" t="str">
        <f>IF(
  AND($A136&lt;&gt;"",$N136="○"),
  shortcut設定!$F$6&amp;"\"&amp;A136&amp;"（"&amp;B136&amp;"）.lnk",
  ""
)</f>
        <v/>
      </c>
      <c r="AE136" s="13" t="str">
        <f>IF(
  AND($A136&lt;&gt;"",$O136&lt;&gt;"-",$O136&lt;&gt;""),
  (
    """"&amp;shortcut設定!$F$7&amp;""""&amp;
    " """&amp;$O136&amp;".lnk"""&amp;
    " """&amp;$C136&amp;""""&amp;
    IF($D136="-"," """""," """&amp;$D136&amp;"""")&amp;
    IF($E136="-"," """""," """&amp;$E136&amp;"""")
  ),
  ""
)</f>
        <v/>
      </c>
      <c r="AF136" s="95" t="s">
        <v>183</v>
      </c>
    </row>
    <row r="137" spans="1:32">
      <c r="A137" s="9" t="s">
        <v>695</v>
      </c>
      <c r="B137" s="9" t="s">
        <v>832</v>
      </c>
      <c r="C137" s="9" t="s">
        <v>97</v>
      </c>
      <c r="D137" s="15" t="s">
        <v>40</v>
      </c>
      <c r="E137" s="26" t="s">
        <v>40</v>
      </c>
      <c r="F137" s="15" t="s">
        <v>0</v>
      </c>
      <c r="G137" s="15" t="s">
        <v>0</v>
      </c>
      <c r="H137" s="9" t="s">
        <v>551</v>
      </c>
      <c r="I137" s="15" t="s">
        <v>66</v>
      </c>
      <c r="J137" s="15" t="s">
        <v>66</v>
      </c>
      <c r="K137" s="15" t="s">
        <v>66</v>
      </c>
      <c r="L137" s="97" t="s">
        <v>878</v>
      </c>
      <c r="M137" s="98" t="s">
        <v>579</v>
      </c>
      <c r="N137" s="15" t="s">
        <v>66</v>
      </c>
      <c r="O137" s="26" t="s">
        <v>981</v>
      </c>
      <c r="P137" s="9" t="str">
        <f t="shared" si="9"/>
        <v/>
      </c>
      <c r="Q137" s="9" t="str">
        <f t="shared" si="8"/>
        <v/>
      </c>
      <c r="R137" s="13" t="str">
        <f>IF(
  AND($A137&lt;&gt;"",$I137="○"),
  (
    "mkdir """&amp;T137&amp;""" &amp; "
  )&amp;(
    """"&amp;shortcut設定!$F$7&amp;""""&amp;
    " """&amp;T137&amp;"\"&amp;$A137&amp;"（"&amp;$B137&amp;"）.lnk"""&amp;
    " """&amp;$C137&amp;""""&amp;
    IF($D137="-"," """""," """&amp;$D137&amp;"""")&amp;
    IF($E137="-"," """""," """&amp;$E137&amp;"""")
  ),
  ""
)</f>
        <v/>
      </c>
      <c r="S137" s="9" t="str">
        <f ca="1">IFERROR(
  VLOOKUP(
    $H137,
    shortcut設定!$F:$J,
    MATCH(
      "ProgramsIndex",
      shortcut設定!$F$12:$J$12,
      0
    ),
    FALSE
  ),
  ""
)</f>
        <v>200</v>
      </c>
      <c r="T137" s="13" t="str">
        <f>IF(
  AND($A137&lt;&gt;"",$I137="○"),
  shortcut設定!$F$4&amp;"\"&amp;S137&amp;"_"&amp;H137,
  ""
)</f>
        <v/>
      </c>
      <c r="U137" s="13" t="str">
        <f>IF(
  AND($A137&lt;&gt;"",$J137&lt;&gt;"-",$J137&lt;&gt;""),
  (
    "mkdir """&amp;shortcut設定!$F$4&amp;"\"&amp;shortcut設定!$F$8&amp;""" &amp; "
  )&amp;(
    """"&amp;shortcut設定!$F$7&amp;""""&amp;
    " """&amp;$V137&amp;""""&amp;
    " """&amp;$C137&amp;""""&amp;
    IF($D137="-"," """""," """&amp;$D137&amp;"""")&amp;
    IF($E137="-"," """""," """&amp;$E137&amp;"""")
  ),
  ""
)</f>
        <v/>
      </c>
      <c r="V137" s="14" t="str">
        <f>IF(
  AND($A137&lt;&gt;"",$J137&lt;&gt;"-",$J137&lt;&gt;""),
  shortcut設定!$F$4&amp;"\"&amp;shortcut設定!$F$8&amp;"\"&amp;$J137&amp;"（"&amp;$B137&amp;"）.lnk",
  ""
)</f>
        <v/>
      </c>
      <c r="W137" s="13" t="str">
        <f>IF(
  AND($A137&lt;&gt;"",$K137&lt;&gt;"-",$K137&lt;&gt;""),
  (
    "mkdir """&amp;shortcut設定!$F$4&amp;"\"&amp;shortcut設定!$F$9&amp;""" &amp; "
  )&amp;(
    """"&amp;shortcut設定!$F$7&amp;""""&amp;
    " """&amp;$X137&amp;""""&amp;
    " """&amp;$C137&amp;""""&amp;
    IF($D137="-"," """""," """&amp;$D137&amp;"""")&amp;
    IF($E137="-"," """""," """&amp;$E137&amp;"""")&amp;
    IF($K137="-"," """""," """&amp;$K137&amp;"""")
  ),
  ""
)</f>
        <v/>
      </c>
      <c r="X137" s="14" t="str">
        <f>IF(
  AND($A137&lt;&gt;"",$K137&lt;&gt;"-",$K137&lt;&gt;""),
  shortcut設定!$F$4&amp;"\"&amp;shortcut設定!$F$9&amp;"\"&amp;$A137&amp;"（"&amp;$B137&amp;"）.lnk",
  ""
)</f>
        <v/>
      </c>
      <c r="Y137" s="13" t="str">
        <f ca="1">IF(
  AND($A137&lt;&gt;"",$L137&lt;&gt;"-",$L137&lt;&gt;""),
  (
    """"&amp;shortcut設定!$F$7&amp;""""&amp;
    " """&amp;$AB137&amp;""""&amp;
    " """&amp;$C137&amp;""""&amp;
    IF($D137="-"," """""," """&amp;$D137&amp;"""")&amp;
    IF($E137="-"," """""," """&amp;$E137&amp;"""")
  ),
  ""
)</f>
        <v>"C:\codes\vbs\command\CreateShortcutFile.vbs" "%USERPROFILE%\AppData\Roaming\Microsoft\Windows\SendTo\200_BackUpFile.vbs（ファイルバックアップ）.lnk" "C:\codes\vbs\tools\win\file_ope\BackUpFile.vbs" "" ""</v>
      </c>
      <c r="Z137" s="9" t="str">
        <f ca="1">IFERROR(
  VLOOKUP(
    $H137,
    shortcut設定!$F:$J,
    MATCH(
      "ProgramsIndex",
      shortcut設定!$F$12:$J$12,
      0
    ),
    FALSE
  ),
  ""
)</f>
        <v>200</v>
      </c>
      <c r="AA137" s="20" t="str">
        <f t="shared" si="7"/>
        <v/>
      </c>
      <c r="AB137" s="13" t="str">
        <f ca="1">IF(
  AND($A137&lt;&gt;"",$L137="○"),
  shortcut設定!$F$5&amp;"\"&amp;Z137&amp;"_"&amp;A137&amp;"（"&amp;B137&amp;"）"&amp;AA137&amp;".lnk",
  ""
)</f>
        <v>%USERPROFILE%\AppData\Roaming\Microsoft\Windows\SendTo\200_BackUpFile.vbs（ファイルバックアップ）.lnk</v>
      </c>
      <c r="AC137" s="13" t="str">
        <f>IF(
  AND($A137&lt;&gt;"",$N137="○"),
  (
    """"&amp;shortcut設定!$F$7&amp;""""&amp;
    " """&amp;$AD137&amp;""""&amp;
    " """&amp;$C137&amp;""""&amp;
    IF($D137="-"," """""," """&amp;$D137&amp;"""")&amp;
    IF($E137="-"," """""," """&amp;$E137&amp;"""")
  ),
  ""
)</f>
        <v/>
      </c>
      <c r="AD137" s="9" t="str">
        <f>IF(
  AND($A137&lt;&gt;"",$N137="○"),
  shortcut設定!$F$6&amp;"\"&amp;A137&amp;"（"&amp;B137&amp;"）.lnk",
  ""
)</f>
        <v/>
      </c>
      <c r="AE137" s="13" t="str">
        <f>IF(
  AND($A137&lt;&gt;"",$O137&lt;&gt;"-",$O137&lt;&gt;""),
  (
    """"&amp;shortcut設定!$F$7&amp;""""&amp;
    " """&amp;$O137&amp;".lnk"""&amp;
    " """&amp;$C137&amp;""""&amp;
    IF($D137="-"," """""," """&amp;$D137&amp;"""")&amp;
    IF($E137="-"," """""," """&amp;$E137&amp;"""")
  ),
  ""
)</f>
        <v/>
      </c>
      <c r="AF137" s="95" t="s">
        <v>183</v>
      </c>
    </row>
    <row r="138" spans="1:32">
      <c r="A138" s="9" t="s">
        <v>696</v>
      </c>
      <c r="B138" s="9" t="s">
        <v>833</v>
      </c>
      <c r="C138" s="9" t="s">
        <v>98</v>
      </c>
      <c r="D138" s="15" t="s">
        <v>40</v>
      </c>
      <c r="E138" s="26" t="s">
        <v>40</v>
      </c>
      <c r="F138" s="15" t="s">
        <v>0</v>
      </c>
      <c r="G138" s="15" t="s">
        <v>0</v>
      </c>
      <c r="H138" s="9" t="s">
        <v>551</v>
      </c>
      <c r="I138" s="15" t="s">
        <v>66</v>
      </c>
      <c r="J138" s="15" t="s">
        <v>66</v>
      </c>
      <c r="K138" s="15" t="s">
        <v>66</v>
      </c>
      <c r="L138" s="97" t="s">
        <v>878</v>
      </c>
      <c r="M138" s="98" t="s">
        <v>579</v>
      </c>
      <c r="N138" s="15" t="s">
        <v>66</v>
      </c>
      <c r="O138" s="26" t="s">
        <v>981</v>
      </c>
      <c r="P138" s="9" t="str">
        <f t="shared" si="9"/>
        <v/>
      </c>
      <c r="Q138" s="9" t="str">
        <f t="shared" si="8"/>
        <v/>
      </c>
      <c r="R138" s="13" t="str">
        <f>IF(
  AND($A138&lt;&gt;"",$I138="○"),
  (
    "mkdir """&amp;T138&amp;""" &amp; "
  )&amp;(
    """"&amp;shortcut設定!$F$7&amp;""""&amp;
    " """&amp;T138&amp;"\"&amp;$A138&amp;"（"&amp;$B138&amp;"）.lnk"""&amp;
    " """&amp;$C138&amp;""""&amp;
    IF($D138="-"," """""," """&amp;$D138&amp;"""")&amp;
    IF($E138="-"," """""," """&amp;$E138&amp;"""")
  ),
  ""
)</f>
        <v/>
      </c>
      <c r="S138" s="9" t="str">
        <f ca="1">IFERROR(
  VLOOKUP(
    $H138,
    shortcut設定!$F:$J,
    MATCH(
      "ProgramsIndex",
      shortcut設定!$F$12:$J$12,
      0
    ),
    FALSE
  ),
  ""
)</f>
        <v>200</v>
      </c>
      <c r="T138" s="13" t="str">
        <f>IF(
  AND($A138&lt;&gt;"",$I138="○"),
  shortcut設定!$F$4&amp;"\"&amp;S138&amp;"_"&amp;H138,
  ""
)</f>
        <v/>
      </c>
      <c r="U138" s="13" t="str">
        <f>IF(
  AND($A138&lt;&gt;"",$J138&lt;&gt;"-",$J138&lt;&gt;""),
  (
    "mkdir """&amp;shortcut設定!$F$4&amp;"\"&amp;shortcut設定!$F$8&amp;""" &amp; "
  )&amp;(
    """"&amp;shortcut設定!$F$7&amp;""""&amp;
    " """&amp;$V138&amp;""""&amp;
    " """&amp;$C138&amp;""""&amp;
    IF($D138="-"," """""," """&amp;$D138&amp;"""")&amp;
    IF($E138="-"," """""," """&amp;$E138&amp;"""")
  ),
  ""
)</f>
        <v/>
      </c>
      <c r="V138" s="14" t="str">
        <f>IF(
  AND($A138&lt;&gt;"",$J138&lt;&gt;"-",$J138&lt;&gt;""),
  shortcut設定!$F$4&amp;"\"&amp;shortcut設定!$F$8&amp;"\"&amp;$J138&amp;"（"&amp;$B138&amp;"）.lnk",
  ""
)</f>
        <v/>
      </c>
      <c r="W138" s="13" t="str">
        <f>IF(
  AND($A138&lt;&gt;"",$K138&lt;&gt;"-",$K138&lt;&gt;""),
  (
    "mkdir """&amp;shortcut設定!$F$4&amp;"\"&amp;shortcut設定!$F$9&amp;""" &amp; "
  )&amp;(
    """"&amp;shortcut設定!$F$7&amp;""""&amp;
    " """&amp;$X138&amp;""""&amp;
    " """&amp;$C138&amp;""""&amp;
    IF($D138="-"," """""," """&amp;$D138&amp;"""")&amp;
    IF($E138="-"," """""," """&amp;$E138&amp;"""")&amp;
    IF($K138="-"," """""," """&amp;$K138&amp;"""")
  ),
  ""
)</f>
        <v/>
      </c>
      <c r="X138" s="14" t="str">
        <f>IF(
  AND($A138&lt;&gt;"",$K138&lt;&gt;"-",$K138&lt;&gt;""),
  shortcut設定!$F$4&amp;"\"&amp;shortcut設定!$F$9&amp;"\"&amp;$A138&amp;"（"&amp;$B138&amp;"）.lnk",
  ""
)</f>
        <v/>
      </c>
      <c r="Y138" s="13" t="str">
        <f ca="1">IF(
  AND($A138&lt;&gt;"",$L138&lt;&gt;"-",$L138&lt;&gt;""),
  (
    """"&amp;shortcut設定!$F$7&amp;""""&amp;
    " """&amp;$AB138&amp;""""&amp;
    " """&amp;$C138&amp;""""&amp;
    IF($D138="-"," """""," """&amp;$D138&amp;"""")&amp;
    IF($E138="-"," """""," """&amp;$E138&amp;"""")
  ),
  ""
)</f>
        <v>"C:\codes\vbs\command\CreateShortcutFile.vbs" "%USERPROFILE%\AppData\Roaming\Microsoft\Windows\SendTo\200_BackUpMemoFiles.vbs（ファイル一括バックアップ）.lnk" "C:\codes\vbs\tools\win\file_ope\BackUpMemoFiles.vbs" "" ""</v>
      </c>
      <c r="Z138" s="9" t="str">
        <f ca="1">IFERROR(
  VLOOKUP(
    $H138,
    shortcut設定!$F:$J,
    MATCH(
      "ProgramsIndex",
      shortcut設定!$F$12:$J$12,
      0
    ),
    FALSE
  ),
  ""
)</f>
        <v>200</v>
      </c>
      <c r="AA138" s="20" t="str">
        <f t="shared" si="7"/>
        <v/>
      </c>
      <c r="AB138" s="13" t="str">
        <f ca="1">IF(
  AND($A138&lt;&gt;"",$L138="○"),
  shortcut設定!$F$5&amp;"\"&amp;Z138&amp;"_"&amp;A138&amp;"（"&amp;B138&amp;"）"&amp;AA138&amp;".lnk",
  ""
)</f>
        <v>%USERPROFILE%\AppData\Roaming\Microsoft\Windows\SendTo\200_BackUpMemoFiles.vbs（ファイル一括バックアップ）.lnk</v>
      </c>
      <c r="AC138" s="13" t="str">
        <f>IF(
  AND($A138&lt;&gt;"",$N138="○"),
  (
    """"&amp;shortcut設定!$F$7&amp;""""&amp;
    " """&amp;$AD138&amp;""""&amp;
    " """&amp;$C138&amp;""""&amp;
    IF($D138="-"," """""," """&amp;$D138&amp;"""")&amp;
    IF($E138="-"," """""," """&amp;$E138&amp;"""")
  ),
  ""
)</f>
        <v/>
      </c>
      <c r="AD138" s="9" t="str">
        <f>IF(
  AND($A138&lt;&gt;"",$N138="○"),
  shortcut設定!$F$6&amp;"\"&amp;A138&amp;"（"&amp;B138&amp;"）.lnk",
  ""
)</f>
        <v/>
      </c>
      <c r="AE138" s="13" t="str">
        <f>IF(
  AND($A138&lt;&gt;"",$O138&lt;&gt;"-",$O138&lt;&gt;""),
  (
    """"&amp;shortcut設定!$F$7&amp;""""&amp;
    " """&amp;$O138&amp;".lnk"""&amp;
    " """&amp;$C138&amp;""""&amp;
    IF($D138="-"," """""," """&amp;$D138&amp;"""")&amp;
    IF($E138="-"," """""," """&amp;$E138&amp;"""")
  ),
  ""
)</f>
        <v/>
      </c>
      <c r="AF138" s="95" t="s">
        <v>183</v>
      </c>
    </row>
    <row r="139" spans="1:32">
      <c r="A139" s="9" t="s">
        <v>697</v>
      </c>
      <c r="B139" s="9" t="s">
        <v>834</v>
      </c>
      <c r="C139" s="9" t="s">
        <v>99</v>
      </c>
      <c r="D139" s="15" t="s">
        <v>40</v>
      </c>
      <c r="E139" s="26" t="s">
        <v>40</v>
      </c>
      <c r="F139" s="15" t="s">
        <v>0</v>
      </c>
      <c r="G139" s="15" t="s">
        <v>0</v>
      </c>
      <c r="H139" s="9" t="s">
        <v>551</v>
      </c>
      <c r="I139" s="15" t="s">
        <v>66</v>
      </c>
      <c r="J139" s="15" t="s">
        <v>66</v>
      </c>
      <c r="K139" s="15" t="s">
        <v>66</v>
      </c>
      <c r="L139" s="97" t="s">
        <v>878</v>
      </c>
      <c r="M139" s="98" t="s">
        <v>579</v>
      </c>
      <c r="N139" s="15" t="s">
        <v>66</v>
      </c>
      <c r="O139" s="26" t="s">
        <v>981</v>
      </c>
      <c r="P139" s="9" t="str">
        <f t="shared" ref="P139:P170" si="10">IF(
  AND(
    $A139&lt;&gt;"",
    COUNTIF(C:C,$A139)&gt;1
  ),
  "★NG★",
  ""
)</f>
        <v/>
      </c>
      <c r="Q139" s="9" t="str">
        <f t="shared" si="8"/>
        <v/>
      </c>
      <c r="R139" s="13" t="str">
        <f>IF(
  AND($A139&lt;&gt;"",$I139="○"),
  (
    "mkdir """&amp;T139&amp;""" &amp; "
  )&amp;(
    """"&amp;shortcut設定!$F$7&amp;""""&amp;
    " """&amp;T139&amp;"\"&amp;$A139&amp;"（"&amp;$B139&amp;"）.lnk"""&amp;
    " """&amp;$C139&amp;""""&amp;
    IF($D139="-"," """""," """&amp;$D139&amp;"""")&amp;
    IF($E139="-"," """""," """&amp;$E139&amp;"""")
  ),
  ""
)</f>
        <v/>
      </c>
      <c r="S139" s="9" t="str">
        <f ca="1">IFERROR(
  VLOOKUP(
    $H139,
    shortcut設定!$F:$J,
    MATCH(
      "ProgramsIndex",
      shortcut設定!$F$12:$J$12,
      0
    ),
    FALSE
  ),
  ""
)</f>
        <v>200</v>
      </c>
      <c r="T139" s="13" t="str">
        <f>IF(
  AND($A139&lt;&gt;"",$I139="○"),
  shortcut設定!$F$4&amp;"\"&amp;S139&amp;"_"&amp;H139,
  ""
)</f>
        <v/>
      </c>
      <c r="U139" s="13" t="str">
        <f>IF(
  AND($A139&lt;&gt;"",$J139&lt;&gt;"-",$J139&lt;&gt;""),
  (
    "mkdir """&amp;shortcut設定!$F$4&amp;"\"&amp;shortcut設定!$F$8&amp;""" &amp; "
  )&amp;(
    """"&amp;shortcut設定!$F$7&amp;""""&amp;
    " """&amp;$V139&amp;""""&amp;
    " """&amp;$C139&amp;""""&amp;
    IF($D139="-"," """""," """&amp;$D139&amp;"""")&amp;
    IF($E139="-"," """""," """&amp;$E139&amp;"""")
  ),
  ""
)</f>
        <v/>
      </c>
      <c r="V139" s="14" t="str">
        <f>IF(
  AND($A139&lt;&gt;"",$J139&lt;&gt;"-",$J139&lt;&gt;""),
  shortcut設定!$F$4&amp;"\"&amp;shortcut設定!$F$8&amp;"\"&amp;$J139&amp;"（"&amp;$B139&amp;"）.lnk",
  ""
)</f>
        <v/>
      </c>
      <c r="W139" s="13" t="str">
        <f>IF(
  AND($A139&lt;&gt;"",$K139&lt;&gt;"-",$K139&lt;&gt;""),
  (
    "mkdir """&amp;shortcut設定!$F$4&amp;"\"&amp;shortcut設定!$F$9&amp;""" &amp; "
  )&amp;(
    """"&amp;shortcut設定!$F$7&amp;""""&amp;
    " """&amp;$X139&amp;""""&amp;
    " """&amp;$C139&amp;""""&amp;
    IF($D139="-"," """""," """&amp;$D139&amp;"""")&amp;
    IF($E139="-"," """""," """&amp;$E139&amp;"""")&amp;
    IF($K139="-"," """""," """&amp;$K139&amp;"""")
  ),
  ""
)</f>
        <v/>
      </c>
      <c r="X139" s="14" t="str">
        <f>IF(
  AND($A139&lt;&gt;"",$K139&lt;&gt;"-",$K139&lt;&gt;""),
  shortcut設定!$F$4&amp;"\"&amp;shortcut設定!$F$9&amp;"\"&amp;$A139&amp;"（"&amp;$B139&amp;"）.lnk",
  ""
)</f>
        <v/>
      </c>
      <c r="Y139" s="13" t="str">
        <f ca="1">IF(
  AND($A139&lt;&gt;"",$L139&lt;&gt;"-",$L139&lt;&gt;""),
  (
    """"&amp;shortcut設定!$F$7&amp;""""&amp;
    " """&amp;$AB139&amp;""""&amp;
    " """&amp;$C139&amp;""""&amp;
    IF($D139="-"," """""," """&amp;$D139&amp;"""")&amp;
    IF($E139="-"," """""," """&amp;$E139&amp;"""")
  ),
  ""
)</f>
        <v>"C:\codes\vbs\command\CreateShortcutFile.vbs" "%USERPROFILE%\AppData\Roaming\Microsoft\Windows\SendTo\200_CopyRefFile.vbs（参照ファイル複製）.lnk" "C:\codes\vbs\tools\win\file_ope\CopyRefFile.vbs" "" ""</v>
      </c>
      <c r="Z139" s="9" t="str">
        <f ca="1">IFERROR(
  VLOOKUP(
    $H139,
    shortcut設定!$F:$J,
    MATCH(
      "ProgramsIndex",
      shortcut設定!$F$12:$J$12,
      0
    ),
    FALSE
  ),
  ""
)</f>
        <v>200</v>
      </c>
      <c r="AA139" s="20" t="str">
        <f t="shared" si="7"/>
        <v/>
      </c>
      <c r="AB139" s="13" t="str">
        <f ca="1">IF(
  AND($A139&lt;&gt;"",$L139="○"),
  shortcut設定!$F$5&amp;"\"&amp;Z139&amp;"_"&amp;A139&amp;"（"&amp;B139&amp;"）"&amp;AA139&amp;".lnk",
  ""
)</f>
        <v>%USERPROFILE%\AppData\Roaming\Microsoft\Windows\SendTo\200_CopyRefFile.vbs（参照ファイル複製）.lnk</v>
      </c>
      <c r="AC139" s="13" t="str">
        <f>IF(
  AND($A139&lt;&gt;"",$N139="○"),
  (
    """"&amp;shortcut設定!$F$7&amp;""""&amp;
    " """&amp;$AD139&amp;""""&amp;
    " """&amp;$C139&amp;""""&amp;
    IF($D139="-"," """""," """&amp;$D139&amp;"""")&amp;
    IF($E139="-"," """""," """&amp;$E139&amp;"""")
  ),
  ""
)</f>
        <v/>
      </c>
      <c r="AD139" s="9" t="str">
        <f>IF(
  AND($A139&lt;&gt;"",$N139="○"),
  shortcut設定!$F$6&amp;"\"&amp;A139&amp;"（"&amp;B139&amp;"）.lnk",
  ""
)</f>
        <v/>
      </c>
      <c r="AE139" s="13" t="str">
        <f>IF(
  AND($A139&lt;&gt;"",$O139&lt;&gt;"-",$O139&lt;&gt;""),
  (
    """"&amp;shortcut設定!$F$7&amp;""""&amp;
    " """&amp;$O139&amp;".lnk"""&amp;
    " """&amp;$C139&amp;""""&amp;
    IF($D139="-"," """""," """&amp;$D139&amp;"""")&amp;
    IF($E139="-"," """""," """&amp;$E139&amp;"""")
  ),
  ""
)</f>
        <v/>
      </c>
      <c r="AF139" s="95" t="s">
        <v>183</v>
      </c>
    </row>
    <row r="140" spans="1:32">
      <c r="A140" s="9" t="s">
        <v>698</v>
      </c>
      <c r="B140" s="9" t="s">
        <v>835</v>
      </c>
      <c r="C140" s="9" t="s">
        <v>100</v>
      </c>
      <c r="D140" s="15" t="s">
        <v>40</v>
      </c>
      <c r="E140" s="26" t="s">
        <v>40</v>
      </c>
      <c r="F140" s="15" t="s">
        <v>0</v>
      </c>
      <c r="G140" s="15" t="s">
        <v>0</v>
      </c>
      <c r="H140" s="9" t="s">
        <v>551</v>
      </c>
      <c r="I140" s="15" t="s">
        <v>66</v>
      </c>
      <c r="J140" s="15" t="s">
        <v>66</v>
      </c>
      <c r="K140" s="15" t="s">
        <v>66</v>
      </c>
      <c r="L140" s="97" t="s">
        <v>878</v>
      </c>
      <c r="M140" s="98" t="s">
        <v>579</v>
      </c>
      <c r="N140" s="15" t="s">
        <v>66</v>
      </c>
      <c r="O140" s="26" t="s">
        <v>981</v>
      </c>
      <c r="P140" s="9" t="str">
        <f t="shared" si="10"/>
        <v/>
      </c>
      <c r="Q140" s="9" t="str">
        <f t="shared" ref="Q140:Q170" si="11">IF(
  OR(
    $H140="-",
    COUNTIF(カテゴリ,$H140)&gt;0
  ),
  "",
  "★NG★"
)</f>
        <v/>
      </c>
      <c r="R140" s="13" t="str">
        <f>IF(
  AND($A140&lt;&gt;"",$I140="○"),
  (
    "mkdir """&amp;T140&amp;""" &amp; "
  )&amp;(
    """"&amp;shortcut設定!$F$7&amp;""""&amp;
    " """&amp;T140&amp;"\"&amp;$A140&amp;"（"&amp;$B140&amp;"）.lnk"""&amp;
    " """&amp;$C140&amp;""""&amp;
    IF($D140="-"," """""," """&amp;$D140&amp;"""")&amp;
    IF($E140="-"," """""," """&amp;$E140&amp;"""")
  ),
  ""
)</f>
        <v/>
      </c>
      <c r="S140" s="9" t="str">
        <f ca="1">IFERROR(
  VLOOKUP(
    $H140,
    shortcut設定!$F:$J,
    MATCH(
      "ProgramsIndex",
      shortcut設定!$F$12:$J$12,
      0
    ),
    FALSE
  ),
  ""
)</f>
        <v>200</v>
      </c>
      <c r="T140" s="13" t="str">
        <f>IF(
  AND($A140&lt;&gt;"",$I140="○"),
  shortcut設定!$F$4&amp;"\"&amp;S140&amp;"_"&amp;H140,
  ""
)</f>
        <v/>
      </c>
      <c r="U140" s="13" t="str">
        <f>IF(
  AND($A140&lt;&gt;"",$J140&lt;&gt;"-",$J140&lt;&gt;""),
  (
    "mkdir """&amp;shortcut設定!$F$4&amp;"\"&amp;shortcut設定!$F$8&amp;""" &amp; "
  )&amp;(
    """"&amp;shortcut設定!$F$7&amp;""""&amp;
    " """&amp;$V140&amp;""""&amp;
    " """&amp;$C140&amp;""""&amp;
    IF($D140="-"," """""," """&amp;$D140&amp;"""")&amp;
    IF($E140="-"," """""," """&amp;$E140&amp;"""")
  ),
  ""
)</f>
        <v/>
      </c>
      <c r="V140" s="14" t="str">
        <f>IF(
  AND($A140&lt;&gt;"",$J140&lt;&gt;"-",$J140&lt;&gt;""),
  shortcut設定!$F$4&amp;"\"&amp;shortcut設定!$F$8&amp;"\"&amp;$J140&amp;"（"&amp;$B140&amp;"）.lnk",
  ""
)</f>
        <v/>
      </c>
      <c r="W140" s="13" t="str">
        <f>IF(
  AND($A140&lt;&gt;"",$K140&lt;&gt;"-",$K140&lt;&gt;""),
  (
    "mkdir """&amp;shortcut設定!$F$4&amp;"\"&amp;shortcut設定!$F$9&amp;""" &amp; "
  )&amp;(
    """"&amp;shortcut設定!$F$7&amp;""""&amp;
    " """&amp;$X140&amp;""""&amp;
    " """&amp;$C140&amp;""""&amp;
    IF($D140="-"," """""," """&amp;$D140&amp;"""")&amp;
    IF($E140="-"," """""," """&amp;$E140&amp;"""")&amp;
    IF($K140="-"," """""," """&amp;$K140&amp;"""")
  ),
  ""
)</f>
        <v/>
      </c>
      <c r="X140" s="14" t="str">
        <f>IF(
  AND($A140&lt;&gt;"",$K140&lt;&gt;"-",$K140&lt;&gt;""),
  shortcut設定!$F$4&amp;"\"&amp;shortcut設定!$F$9&amp;"\"&amp;$A140&amp;"（"&amp;$B140&amp;"）.lnk",
  ""
)</f>
        <v/>
      </c>
      <c r="Y140" s="13" t="str">
        <f ca="1">IF(
  AND($A140&lt;&gt;"",$L140&lt;&gt;"-",$L140&lt;&gt;""),
  (
    """"&amp;shortcut設定!$F$7&amp;""""&amp;
    " """&amp;$AB140&amp;""""&amp;
    " """&amp;$C140&amp;""""&amp;
    IF($D140="-"," """""," """&amp;$D140&amp;"""")&amp;
    IF($E140="-"," """""," """&amp;$E140&amp;"""")
  ),
  ""
)</f>
        <v>"C:\codes\vbs\command\CreateShortcutFile.vbs" "%USERPROFILE%\AppData\Roaming\Microsoft\Windows\SendTo\200_CopyRefFileFromWeb.vbs（参照ファイル複製fromWeb）.lnk" "C:\codes\vbs\tools\win\file_ope\CopyRefFileFromWeb.vbs" "" ""</v>
      </c>
      <c r="Z140" s="9" t="str">
        <f ca="1">IFERROR(
  VLOOKUP(
    $H140,
    shortcut設定!$F:$J,
    MATCH(
      "ProgramsIndex",
      shortcut設定!$F$12:$J$12,
      0
    ),
    FALSE
  ),
  ""
)</f>
        <v>200</v>
      </c>
      <c r="AA140" s="20" t="str">
        <f t="shared" si="7"/>
        <v/>
      </c>
      <c r="AB140" s="13" t="str">
        <f ca="1">IF(
  AND($A140&lt;&gt;"",$L140="○"),
  shortcut設定!$F$5&amp;"\"&amp;Z140&amp;"_"&amp;A140&amp;"（"&amp;B140&amp;"）"&amp;AA140&amp;".lnk",
  ""
)</f>
        <v>%USERPROFILE%\AppData\Roaming\Microsoft\Windows\SendTo\200_CopyRefFileFromWeb.vbs（参照ファイル複製fromWeb）.lnk</v>
      </c>
      <c r="AC140" s="13" t="str">
        <f>IF(
  AND($A140&lt;&gt;"",$N140="○"),
  (
    """"&amp;shortcut設定!$F$7&amp;""""&amp;
    " """&amp;$AD140&amp;""""&amp;
    " """&amp;$C140&amp;""""&amp;
    IF($D140="-"," """""," """&amp;$D140&amp;"""")&amp;
    IF($E140="-"," """""," """&amp;$E140&amp;"""")
  ),
  ""
)</f>
        <v/>
      </c>
      <c r="AD140" s="9" t="str">
        <f>IF(
  AND($A140&lt;&gt;"",$N140="○"),
  shortcut設定!$F$6&amp;"\"&amp;A140&amp;"（"&amp;B140&amp;"）.lnk",
  ""
)</f>
        <v/>
      </c>
      <c r="AE140" s="13" t="str">
        <f>IF(
  AND($A140&lt;&gt;"",$O140&lt;&gt;"-",$O140&lt;&gt;""),
  (
    """"&amp;shortcut設定!$F$7&amp;""""&amp;
    " """&amp;$O140&amp;".lnk"""&amp;
    " """&amp;$C140&amp;""""&amp;
    IF($D140="-"," """""," """&amp;$D140&amp;"""")&amp;
    IF($E140="-"," """""," """&amp;$E140&amp;"""")
  ),
  ""
)</f>
        <v/>
      </c>
      <c r="AF140" s="95" t="s">
        <v>183</v>
      </c>
    </row>
    <row r="141" spans="1:32">
      <c r="A141" s="9" t="s">
        <v>699</v>
      </c>
      <c r="B141" s="9" t="s">
        <v>836</v>
      </c>
      <c r="C141" s="9" t="s">
        <v>102</v>
      </c>
      <c r="D141" s="15" t="s">
        <v>40</v>
      </c>
      <c r="E141" s="26" t="s">
        <v>40</v>
      </c>
      <c r="F141" s="15" t="s">
        <v>0</v>
      </c>
      <c r="G141" s="15" t="s">
        <v>0</v>
      </c>
      <c r="H141" s="9" t="s">
        <v>551</v>
      </c>
      <c r="I141" s="15" t="s">
        <v>66</v>
      </c>
      <c r="J141" s="15" t="s">
        <v>66</v>
      </c>
      <c r="K141" s="15" t="s">
        <v>66</v>
      </c>
      <c r="L141" s="97" t="s">
        <v>66</v>
      </c>
      <c r="M141" s="98" t="s">
        <v>579</v>
      </c>
      <c r="N141" s="15" t="s">
        <v>66</v>
      </c>
      <c r="O141" s="26" t="s">
        <v>981</v>
      </c>
      <c r="P141" s="9" t="str">
        <f t="shared" si="10"/>
        <v/>
      </c>
      <c r="Q141" s="9" t="str">
        <f t="shared" si="11"/>
        <v/>
      </c>
      <c r="R141" s="13" t="str">
        <f>IF(
  AND($A141&lt;&gt;"",$I141="○"),
  (
    "mkdir """&amp;T141&amp;""" &amp; "
  )&amp;(
    """"&amp;shortcut設定!$F$7&amp;""""&amp;
    " """&amp;T141&amp;"\"&amp;$A141&amp;"（"&amp;$B141&amp;"）.lnk"""&amp;
    " """&amp;$C141&amp;""""&amp;
    IF($D141="-"," """""," """&amp;$D141&amp;"""")&amp;
    IF($E141="-"," """""," """&amp;$E141&amp;"""")
  ),
  ""
)</f>
        <v/>
      </c>
      <c r="S141" s="9" t="str">
        <f ca="1">IFERROR(
  VLOOKUP(
    $H141,
    shortcut設定!$F:$J,
    MATCH(
      "ProgramsIndex",
      shortcut設定!$F$12:$J$12,
      0
    ),
    FALSE
  ),
  ""
)</f>
        <v>200</v>
      </c>
      <c r="T141" s="13" t="str">
        <f>IF(
  AND($A141&lt;&gt;"",$I141="○"),
  shortcut設定!$F$4&amp;"\"&amp;S141&amp;"_"&amp;H141,
  ""
)</f>
        <v/>
      </c>
      <c r="U141" s="13" t="str">
        <f>IF(
  AND($A141&lt;&gt;"",$J141&lt;&gt;"-",$J141&lt;&gt;""),
  (
    "mkdir """&amp;shortcut設定!$F$4&amp;"\"&amp;shortcut設定!$F$8&amp;""" &amp; "
  )&amp;(
    """"&amp;shortcut設定!$F$7&amp;""""&amp;
    " """&amp;$V141&amp;""""&amp;
    " """&amp;$C141&amp;""""&amp;
    IF($D141="-"," """""," """&amp;$D141&amp;"""")&amp;
    IF($E141="-"," """""," """&amp;$E141&amp;"""")
  ),
  ""
)</f>
        <v/>
      </c>
      <c r="V141" s="14" t="str">
        <f>IF(
  AND($A141&lt;&gt;"",$J141&lt;&gt;"-",$J141&lt;&gt;""),
  shortcut設定!$F$4&amp;"\"&amp;shortcut設定!$F$8&amp;"\"&amp;$J141&amp;"（"&amp;$B141&amp;"）.lnk",
  ""
)</f>
        <v/>
      </c>
      <c r="W141" s="13" t="str">
        <f>IF(
  AND($A141&lt;&gt;"",$K141&lt;&gt;"-",$K141&lt;&gt;""),
  (
    "mkdir """&amp;shortcut設定!$F$4&amp;"\"&amp;shortcut設定!$F$9&amp;""" &amp; "
  )&amp;(
    """"&amp;shortcut設定!$F$7&amp;""""&amp;
    " """&amp;$X141&amp;""""&amp;
    " """&amp;$C141&amp;""""&amp;
    IF($D141="-"," """""," """&amp;$D141&amp;"""")&amp;
    IF($E141="-"," """""," """&amp;$E141&amp;"""")&amp;
    IF($K141="-"," """""," """&amp;$K141&amp;"""")
  ),
  ""
)</f>
        <v/>
      </c>
      <c r="X141" s="14" t="str">
        <f>IF(
  AND($A141&lt;&gt;"",$K141&lt;&gt;"-",$K141&lt;&gt;""),
  shortcut設定!$F$4&amp;"\"&amp;shortcut設定!$F$9&amp;"\"&amp;$A141&amp;"（"&amp;$B141&amp;"）.lnk",
  ""
)</f>
        <v/>
      </c>
      <c r="Y141" s="13" t="str">
        <f>IF(
  AND($A141&lt;&gt;"",$L141&lt;&gt;"-",$L141&lt;&gt;""),
  (
    """"&amp;shortcut設定!$F$7&amp;""""&amp;
    " """&amp;$AB141&amp;""""&amp;
    " """&amp;$C141&amp;""""&amp;
    IF($D141="-"," """""," """&amp;$D141&amp;"""")&amp;
    IF($E141="-"," """""," """&amp;$E141&amp;"""")
  ),
  ""
)</f>
        <v/>
      </c>
      <c r="Z141" s="9" t="str">
        <f ca="1">IFERROR(
  VLOOKUP(
    $H141,
    shortcut設定!$F:$J,
    MATCH(
      "ProgramsIndex",
      shortcut設定!$F$12:$J$12,
      0
    ),
    FALSE
  ),
  ""
)</f>
        <v>200</v>
      </c>
      <c r="AA141" s="20" t="str">
        <f t="shared" si="7"/>
        <v/>
      </c>
      <c r="AB141" s="13" t="str">
        <f>IF(
  AND($A141&lt;&gt;"",$L141="○"),
  shortcut設定!$F$5&amp;"\"&amp;Z141&amp;"_"&amp;A141&amp;"（"&amp;B141&amp;"）"&amp;AA141&amp;".lnk",
  ""
)</f>
        <v/>
      </c>
      <c r="AC141" s="13" t="str">
        <f>IF(
  AND($A141&lt;&gt;"",$N141="○"),
  (
    """"&amp;shortcut設定!$F$7&amp;""""&amp;
    " """&amp;$AD141&amp;""""&amp;
    " """&amp;$C141&amp;""""&amp;
    IF($D141="-"," """""," """&amp;$D141&amp;"""")&amp;
    IF($E141="-"," """""," """&amp;$E141&amp;"""")
  ),
  ""
)</f>
        <v/>
      </c>
      <c r="AD141" s="9" t="str">
        <f>IF(
  AND($A141&lt;&gt;"",$N141="○"),
  shortcut設定!$F$6&amp;"\"&amp;A141&amp;"（"&amp;B141&amp;"）.lnk",
  ""
)</f>
        <v/>
      </c>
      <c r="AE141" s="13" t="str">
        <f>IF(
  AND($A141&lt;&gt;"",$O141&lt;&gt;"-",$O141&lt;&gt;""),
  (
    """"&amp;shortcut設定!$F$7&amp;""""&amp;
    " """&amp;$O141&amp;".lnk"""&amp;
    " """&amp;$C141&amp;""""&amp;
    IF($D141="-"," """""," """&amp;$D141&amp;"""")&amp;
    IF($E141="-"," """""," """&amp;$E141&amp;"""")
  ),
  ""
)</f>
        <v/>
      </c>
      <c r="AF141" s="95" t="s">
        <v>183</v>
      </c>
    </row>
    <row r="142" spans="1:32">
      <c r="A142" s="9" t="s">
        <v>700</v>
      </c>
      <c r="B142" s="9" t="s">
        <v>837</v>
      </c>
      <c r="C142" s="9" t="s">
        <v>103</v>
      </c>
      <c r="D142" s="15" t="s">
        <v>40</v>
      </c>
      <c r="E142" s="26" t="s">
        <v>40</v>
      </c>
      <c r="F142" s="15" t="s">
        <v>0</v>
      </c>
      <c r="G142" s="15" t="s">
        <v>0</v>
      </c>
      <c r="H142" s="9" t="s">
        <v>551</v>
      </c>
      <c r="I142" s="15" t="s">
        <v>66</v>
      </c>
      <c r="J142" s="15" t="s">
        <v>66</v>
      </c>
      <c r="K142" s="15" t="s">
        <v>66</v>
      </c>
      <c r="L142" s="97" t="s">
        <v>66</v>
      </c>
      <c r="M142" s="98" t="s">
        <v>579</v>
      </c>
      <c r="N142" s="15" t="s">
        <v>66</v>
      </c>
      <c r="O142" s="26" t="s">
        <v>981</v>
      </c>
      <c r="P142" s="9" t="str">
        <f t="shared" si="10"/>
        <v/>
      </c>
      <c r="Q142" s="9" t="str">
        <f t="shared" si="11"/>
        <v/>
      </c>
      <c r="R142" s="13" t="str">
        <f>IF(
  AND($A142&lt;&gt;"",$I142="○"),
  (
    "mkdir """&amp;T142&amp;""" &amp; "
  )&amp;(
    """"&amp;shortcut設定!$F$7&amp;""""&amp;
    " """&amp;T142&amp;"\"&amp;$A142&amp;"（"&amp;$B142&amp;"）.lnk"""&amp;
    " """&amp;$C142&amp;""""&amp;
    IF($D142="-"," """""," """&amp;$D142&amp;"""")&amp;
    IF($E142="-"," """""," """&amp;$E142&amp;"""")
  ),
  ""
)</f>
        <v/>
      </c>
      <c r="S142" s="9" t="str">
        <f ca="1">IFERROR(
  VLOOKUP(
    $H142,
    shortcut設定!$F:$J,
    MATCH(
      "ProgramsIndex",
      shortcut設定!$F$12:$J$12,
      0
    ),
    FALSE
  ),
  ""
)</f>
        <v>200</v>
      </c>
      <c r="T142" s="13" t="str">
        <f>IF(
  AND($A142&lt;&gt;"",$I142="○"),
  shortcut設定!$F$4&amp;"\"&amp;S142&amp;"_"&amp;H142,
  ""
)</f>
        <v/>
      </c>
      <c r="U142" s="13" t="str">
        <f>IF(
  AND($A142&lt;&gt;"",$J142&lt;&gt;"-",$J142&lt;&gt;""),
  (
    "mkdir """&amp;shortcut設定!$F$4&amp;"\"&amp;shortcut設定!$F$8&amp;""" &amp; "
  )&amp;(
    """"&amp;shortcut設定!$F$7&amp;""""&amp;
    " """&amp;$V142&amp;""""&amp;
    " """&amp;$C142&amp;""""&amp;
    IF($D142="-"," """""," """&amp;$D142&amp;"""")&amp;
    IF($E142="-"," """""," """&amp;$E142&amp;"""")
  ),
  ""
)</f>
        <v/>
      </c>
      <c r="V142" s="14" t="str">
        <f>IF(
  AND($A142&lt;&gt;"",$J142&lt;&gt;"-",$J142&lt;&gt;""),
  shortcut設定!$F$4&amp;"\"&amp;shortcut設定!$F$8&amp;"\"&amp;$J142&amp;"（"&amp;$B142&amp;"）.lnk",
  ""
)</f>
        <v/>
      </c>
      <c r="W142" s="13" t="str">
        <f>IF(
  AND($A142&lt;&gt;"",$K142&lt;&gt;"-",$K142&lt;&gt;""),
  (
    "mkdir """&amp;shortcut設定!$F$4&amp;"\"&amp;shortcut設定!$F$9&amp;""" &amp; "
  )&amp;(
    """"&amp;shortcut設定!$F$7&amp;""""&amp;
    " """&amp;$X142&amp;""""&amp;
    " """&amp;$C142&amp;""""&amp;
    IF($D142="-"," """""," """&amp;$D142&amp;"""")&amp;
    IF($E142="-"," """""," """&amp;$E142&amp;"""")&amp;
    IF($K142="-"," """""," """&amp;$K142&amp;"""")
  ),
  ""
)</f>
        <v/>
      </c>
      <c r="X142" s="14" t="str">
        <f>IF(
  AND($A142&lt;&gt;"",$K142&lt;&gt;"-",$K142&lt;&gt;""),
  shortcut設定!$F$4&amp;"\"&amp;shortcut設定!$F$9&amp;"\"&amp;$A142&amp;"（"&amp;$B142&amp;"）.lnk",
  ""
)</f>
        <v/>
      </c>
      <c r="Y142" s="13" t="str">
        <f>IF(
  AND($A142&lt;&gt;"",$L142&lt;&gt;"-",$L142&lt;&gt;""),
  (
    """"&amp;shortcut設定!$F$7&amp;""""&amp;
    " """&amp;$AB142&amp;""""&amp;
    " """&amp;$C142&amp;""""&amp;
    IF($D142="-"," """""," """&amp;$D142&amp;"""")&amp;
    IF($E142="-"," """""," """&amp;$E142&amp;"""")
  ),
  ""
)</f>
        <v/>
      </c>
      <c r="Z142" s="9" t="str">
        <f ca="1">IFERROR(
  VLOOKUP(
    $H142,
    shortcut設定!$F:$J,
    MATCH(
      "ProgramsIndex",
      shortcut設定!$F$12:$J$12,
      0
    ),
    FALSE
  ),
  ""
)</f>
        <v>200</v>
      </c>
      <c r="AA142" s="20" t="str">
        <f t="shared" si="7"/>
        <v/>
      </c>
      <c r="AB142" s="13" t="str">
        <f>IF(
  AND($A142&lt;&gt;"",$L142="○"),
  shortcut設定!$F$5&amp;"\"&amp;Z142&amp;"_"&amp;A142&amp;"（"&amp;B142&amp;"）"&amp;AA142&amp;".lnk",
  ""
)</f>
        <v/>
      </c>
      <c r="AC142" s="13" t="str">
        <f>IF(
  AND($A142&lt;&gt;"",$N142="○"),
  (
    """"&amp;shortcut設定!$F$7&amp;""""&amp;
    " """&amp;$AD142&amp;""""&amp;
    " """&amp;$C142&amp;""""&amp;
    IF($D142="-"," """""," """&amp;$D142&amp;"""")&amp;
    IF($E142="-"," """""," """&amp;$E142&amp;"""")
  ),
  ""
)</f>
        <v/>
      </c>
      <c r="AD142" s="9" t="str">
        <f>IF(
  AND($A142&lt;&gt;"",$N142="○"),
  shortcut設定!$F$6&amp;"\"&amp;A142&amp;"（"&amp;B142&amp;"）.lnk",
  ""
)</f>
        <v/>
      </c>
      <c r="AE142" s="13" t="str">
        <f>IF(
  AND($A142&lt;&gt;"",$O142&lt;&gt;"-",$O142&lt;&gt;""),
  (
    """"&amp;shortcut設定!$F$7&amp;""""&amp;
    " """&amp;$O142&amp;".lnk"""&amp;
    " """&amp;$C142&amp;""""&amp;
    IF($D142="-"," """""," """&amp;$D142&amp;"""")&amp;
    IF($E142="-"," """""," """&amp;$E142&amp;"""")
  ),
  ""
)</f>
        <v/>
      </c>
      <c r="AF142" s="95" t="s">
        <v>183</v>
      </c>
    </row>
    <row r="143" spans="1:32">
      <c r="A143" s="9" t="s">
        <v>701</v>
      </c>
      <c r="B143" s="9" t="s">
        <v>838</v>
      </c>
      <c r="C143" s="9" t="s">
        <v>104</v>
      </c>
      <c r="D143" s="15" t="s">
        <v>40</v>
      </c>
      <c r="E143" s="26" t="s">
        <v>40</v>
      </c>
      <c r="F143" s="15" t="s">
        <v>0</v>
      </c>
      <c r="G143" s="15" t="s">
        <v>0</v>
      </c>
      <c r="H143" s="9" t="s">
        <v>551</v>
      </c>
      <c r="I143" s="15" t="s">
        <v>66</v>
      </c>
      <c r="J143" s="15" t="s">
        <v>66</v>
      </c>
      <c r="K143" s="15" t="s">
        <v>66</v>
      </c>
      <c r="L143" s="97" t="s">
        <v>66</v>
      </c>
      <c r="M143" s="98" t="s">
        <v>579</v>
      </c>
      <c r="N143" s="15" t="s">
        <v>66</v>
      </c>
      <c r="O143" s="26" t="s">
        <v>981</v>
      </c>
      <c r="P143" s="9" t="str">
        <f t="shared" si="10"/>
        <v/>
      </c>
      <c r="Q143" s="9" t="str">
        <f t="shared" si="11"/>
        <v/>
      </c>
      <c r="R143" s="13" t="str">
        <f>IF(
  AND($A143&lt;&gt;"",$I143="○"),
  (
    "mkdir """&amp;T143&amp;""" &amp; "
  )&amp;(
    """"&amp;shortcut設定!$F$7&amp;""""&amp;
    " """&amp;T143&amp;"\"&amp;$A143&amp;"（"&amp;$B143&amp;"）.lnk"""&amp;
    " """&amp;$C143&amp;""""&amp;
    IF($D143="-"," """""," """&amp;$D143&amp;"""")&amp;
    IF($E143="-"," """""," """&amp;$E143&amp;"""")
  ),
  ""
)</f>
        <v/>
      </c>
      <c r="S143" s="9" t="str">
        <f ca="1">IFERROR(
  VLOOKUP(
    $H143,
    shortcut設定!$F:$J,
    MATCH(
      "ProgramsIndex",
      shortcut設定!$F$12:$J$12,
      0
    ),
    FALSE
  ),
  ""
)</f>
        <v>200</v>
      </c>
      <c r="T143" s="13" t="str">
        <f>IF(
  AND($A143&lt;&gt;"",$I143="○"),
  shortcut設定!$F$4&amp;"\"&amp;S143&amp;"_"&amp;H143,
  ""
)</f>
        <v/>
      </c>
      <c r="U143" s="13" t="str">
        <f>IF(
  AND($A143&lt;&gt;"",$J143&lt;&gt;"-",$J143&lt;&gt;""),
  (
    "mkdir """&amp;shortcut設定!$F$4&amp;"\"&amp;shortcut設定!$F$8&amp;""" &amp; "
  )&amp;(
    """"&amp;shortcut設定!$F$7&amp;""""&amp;
    " """&amp;$V143&amp;""""&amp;
    " """&amp;$C143&amp;""""&amp;
    IF($D143="-"," """""," """&amp;$D143&amp;"""")&amp;
    IF($E143="-"," """""," """&amp;$E143&amp;"""")
  ),
  ""
)</f>
        <v/>
      </c>
      <c r="V143" s="14" t="str">
        <f>IF(
  AND($A143&lt;&gt;"",$J143&lt;&gt;"-",$J143&lt;&gt;""),
  shortcut設定!$F$4&amp;"\"&amp;shortcut設定!$F$8&amp;"\"&amp;$J143&amp;"（"&amp;$B143&amp;"）.lnk",
  ""
)</f>
        <v/>
      </c>
      <c r="W143" s="13" t="str">
        <f>IF(
  AND($A143&lt;&gt;"",$K143&lt;&gt;"-",$K143&lt;&gt;""),
  (
    "mkdir """&amp;shortcut設定!$F$4&amp;"\"&amp;shortcut設定!$F$9&amp;""" &amp; "
  )&amp;(
    """"&amp;shortcut設定!$F$7&amp;""""&amp;
    " """&amp;$X143&amp;""""&amp;
    " """&amp;$C143&amp;""""&amp;
    IF($D143="-"," """""," """&amp;$D143&amp;"""")&amp;
    IF($E143="-"," """""," """&amp;$E143&amp;"""")&amp;
    IF($K143="-"," """""," """&amp;$K143&amp;"""")
  ),
  ""
)</f>
        <v/>
      </c>
      <c r="X143" s="14" t="str">
        <f>IF(
  AND($A143&lt;&gt;"",$K143&lt;&gt;"-",$K143&lt;&gt;""),
  shortcut設定!$F$4&amp;"\"&amp;shortcut設定!$F$9&amp;"\"&amp;$A143&amp;"（"&amp;$B143&amp;"）.lnk",
  ""
)</f>
        <v/>
      </c>
      <c r="Y143" s="13" t="str">
        <f>IF(
  AND($A143&lt;&gt;"",$L143&lt;&gt;"-",$L143&lt;&gt;""),
  (
    """"&amp;shortcut設定!$F$7&amp;""""&amp;
    " """&amp;$AB143&amp;""""&amp;
    " """&amp;$C143&amp;""""&amp;
    IF($D143="-"," """""," """&amp;$D143&amp;"""")&amp;
    IF($E143="-"," """""," """&amp;$E143&amp;"""")
  ),
  ""
)</f>
        <v/>
      </c>
      <c r="Z143" s="9" t="str">
        <f ca="1">IFERROR(
  VLOOKUP(
    $H143,
    shortcut設定!$F:$J,
    MATCH(
      "ProgramsIndex",
      shortcut設定!$F$12:$J$12,
      0
    ),
    FALSE
  ),
  ""
)</f>
        <v>200</v>
      </c>
      <c r="AA143" s="20" t="str">
        <f t="shared" si="7"/>
        <v/>
      </c>
      <c r="AB143" s="13" t="str">
        <f>IF(
  AND($A143&lt;&gt;"",$L143="○"),
  shortcut設定!$F$5&amp;"\"&amp;Z143&amp;"_"&amp;A143&amp;"（"&amp;B143&amp;"）"&amp;AA143&amp;".lnk",
  ""
)</f>
        <v/>
      </c>
      <c r="AC143" s="13" t="str">
        <f>IF(
  AND($A143&lt;&gt;"",$N143="○"),
  (
    """"&amp;shortcut設定!$F$7&amp;""""&amp;
    " """&amp;$AD143&amp;""""&amp;
    " """&amp;$C143&amp;""""&amp;
    IF($D143="-"," """""," """&amp;$D143&amp;"""")&amp;
    IF($E143="-"," """""," """&amp;$E143&amp;"""")
  ),
  ""
)</f>
        <v/>
      </c>
      <c r="AD143" s="9" t="str">
        <f>IF(
  AND($A143&lt;&gt;"",$N143="○"),
  shortcut設定!$F$6&amp;"\"&amp;A143&amp;"（"&amp;B143&amp;"）.lnk",
  ""
)</f>
        <v/>
      </c>
      <c r="AE143" s="13" t="str">
        <f>IF(
  AND($A143&lt;&gt;"",$O143&lt;&gt;"-",$O143&lt;&gt;""),
  (
    """"&amp;shortcut設定!$F$7&amp;""""&amp;
    " """&amp;$O143&amp;".lnk"""&amp;
    " """&amp;$C143&amp;""""&amp;
    IF($D143="-"," """""," """&amp;$D143&amp;"""")&amp;
    IF($E143="-"," """""," """&amp;$E143&amp;"""")
  ),
  ""
)</f>
        <v/>
      </c>
      <c r="AF143" s="95" t="s">
        <v>183</v>
      </c>
    </row>
    <row r="144" spans="1:32">
      <c r="A144" s="9" t="s">
        <v>702</v>
      </c>
      <c r="B144" s="9" t="s">
        <v>839</v>
      </c>
      <c r="C144" s="9" t="s">
        <v>110</v>
      </c>
      <c r="D144" s="15" t="s">
        <v>40</v>
      </c>
      <c r="E144" s="26" t="s">
        <v>40</v>
      </c>
      <c r="F144" s="15" t="s">
        <v>0</v>
      </c>
      <c r="G144" s="15" t="s">
        <v>0</v>
      </c>
      <c r="H144" s="9" t="s">
        <v>551</v>
      </c>
      <c r="I144" s="15" t="s">
        <v>66</v>
      </c>
      <c r="J144" s="15" t="s">
        <v>66</v>
      </c>
      <c r="K144" s="15" t="s">
        <v>66</v>
      </c>
      <c r="L144" s="97" t="s">
        <v>66</v>
      </c>
      <c r="M144" s="98" t="s">
        <v>579</v>
      </c>
      <c r="N144" s="15" t="s">
        <v>66</v>
      </c>
      <c r="O144" s="26" t="s">
        <v>981</v>
      </c>
      <c r="P144" s="9" t="str">
        <f t="shared" si="10"/>
        <v/>
      </c>
      <c r="Q144" s="9" t="str">
        <f>IF(
  OR(
    $H144="-",
    COUNTIF(カテゴリ,$H144)&gt;0
  ),
  "",
  "★NG★"
)</f>
        <v/>
      </c>
      <c r="R144" s="13" t="str">
        <f>IF(
  AND($A144&lt;&gt;"",$I144="○"),
  (
    "mkdir """&amp;T144&amp;""" &amp; "
  )&amp;(
    """"&amp;shortcut設定!$F$7&amp;""""&amp;
    " """&amp;T144&amp;"\"&amp;$A144&amp;"（"&amp;$B144&amp;"）.lnk"""&amp;
    " """&amp;$C144&amp;""""&amp;
    IF($D144="-"," """""," """&amp;$D144&amp;"""")&amp;
    IF($E144="-"," """""," """&amp;$E144&amp;"""")
  ),
  ""
)</f>
        <v/>
      </c>
      <c r="S144" s="9" t="str">
        <f ca="1">IFERROR(
  VLOOKUP(
    $H144,
    shortcut設定!$F:$J,
    MATCH(
      "ProgramsIndex",
      shortcut設定!$F$12:$J$12,
      0
    ),
    FALSE
  ),
  ""
)</f>
        <v>200</v>
      </c>
      <c r="T144" s="13" t="str">
        <f>IF(
  AND($A144&lt;&gt;"",$I144="○"),
  shortcut設定!$F$4&amp;"\"&amp;S144&amp;"_"&amp;H144,
  ""
)</f>
        <v/>
      </c>
      <c r="U144" s="13" t="str">
        <f>IF(
  AND($A144&lt;&gt;"",$J144&lt;&gt;"-",$J144&lt;&gt;""),
  (
    "mkdir """&amp;shortcut設定!$F$4&amp;"\"&amp;shortcut設定!$F$8&amp;""" &amp; "
  )&amp;(
    """"&amp;shortcut設定!$F$7&amp;""""&amp;
    " """&amp;$V144&amp;""""&amp;
    " """&amp;$C144&amp;""""&amp;
    IF($D144="-"," """""," """&amp;$D144&amp;"""")&amp;
    IF($E144="-"," """""," """&amp;$E144&amp;"""")
  ),
  ""
)</f>
        <v/>
      </c>
      <c r="V144" s="14" t="str">
        <f>IF(
  AND($A144&lt;&gt;"",$J144&lt;&gt;"-",$J144&lt;&gt;""),
  shortcut設定!$F$4&amp;"\"&amp;shortcut設定!$F$8&amp;"\"&amp;$J144&amp;"（"&amp;$B144&amp;"）.lnk",
  ""
)</f>
        <v/>
      </c>
      <c r="W144" s="13" t="str">
        <f>IF(
  AND($A144&lt;&gt;"",$K144&lt;&gt;"-",$K144&lt;&gt;""),
  (
    "mkdir """&amp;shortcut設定!$F$4&amp;"\"&amp;shortcut設定!$F$9&amp;""" &amp; "
  )&amp;(
    """"&amp;shortcut設定!$F$7&amp;""""&amp;
    " """&amp;$X144&amp;""""&amp;
    " """&amp;$C144&amp;""""&amp;
    IF($D144="-"," """""," """&amp;$D144&amp;"""")&amp;
    IF($E144="-"," """""," """&amp;$E144&amp;"""")&amp;
    IF($K144="-"," """""," """&amp;$K144&amp;"""")
  ),
  ""
)</f>
        <v/>
      </c>
      <c r="X144" s="14" t="str">
        <f>IF(
  AND($A144&lt;&gt;"",$K144&lt;&gt;"-",$K144&lt;&gt;""),
  shortcut設定!$F$4&amp;"\"&amp;shortcut設定!$F$9&amp;"\"&amp;$A144&amp;"（"&amp;$B144&amp;"）.lnk",
  ""
)</f>
        <v/>
      </c>
      <c r="Y144" s="13" t="str">
        <f>IF(
  AND($A144&lt;&gt;"",$L144&lt;&gt;"-",$L144&lt;&gt;""),
  (
    """"&amp;shortcut設定!$F$7&amp;""""&amp;
    " """&amp;$AB144&amp;""""&amp;
    " """&amp;$C144&amp;""""&amp;
    IF($D144="-"," """""," """&amp;$D144&amp;"""")&amp;
    IF($E144="-"," """""," """&amp;$E144&amp;"""")
  ),
  ""
)</f>
        <v/>
      </c>
      <c r="Z144" s="9" t="str">
        <f ca="1">IFERROR(
  VLOOKUP(
    $H144,
    shortcut設定!$F:$J,
    MATCH(
      "ProgramsIndex",
      shortcut設定!$F$12:$J$12,
      0
    ),
    FALSE
  ),
  ""
)</f>
        <v>200</v>
      </c>
      <c r="AA144" s="20" t="str">
        <f t="shared" ref="AA144:AA164" si="12">IF(AND($M144&lt;&gt;"",$M144&lt;&gt;"-")," (&amp;"&amp;$M144&amp;")","")</f>
        <v/>
      </c>
      <c r="AB144" s="13" t="str">
        <f>IF(
  AND($A144&lt;&gt;"",$L144="○"),
  shortcut設定!$F$5&amp;"\"&amp;Z144&amp;"_"&amp;A144&amp;"（"&amp;B144&amp;"）"&amp;AA144&amp;".lnk",
  ""
)</f>
        <v/>
      </c>
      <c r="AC144" s="13" t="str">
        <f>IF(
  AND($A144&lt;&gt;"",$N144="○"),
  (
    """"&amp;shortcut設定!$F$7&amp;""""&amp;
    " """&amp;$AD144&amp;""""&amp;
    " """&amp;$C144&amp;""""&amp;
    IF($D144="-"," """""," """&amp;$D144&amp;"""")&amp;
    IF($E144="-"," """""," """&amp;$E144&amp;"""")
  ),
  ""
)</f>
        <v/>
      </c>
      <c r="AD144" s="9" t="str">
        <f>IF(
  AND($A144&lt;&gt;"",$N144="○"),
  shortcut設定!$F$6&amp;"\"&amp;A144&amp;"（"&amp;B144&amp;"）.lnk",
  ""
)</f>
        <v/>
      </c>
      <c r="AE144" s="13" t="str">
        <f>IF(
  AND($A144&lt;&gt;"",$O144&lt;&gt;"-",$O144&lt;&gt;""),
  (
    """"&amp;shortcut設定!$F$7&amp;""""&amp;
    " """&amp;$O144&amp;".lnk"""&amp;
    " """&amp;$C144&amp;""""&amp;
    IF($D144="-"," """""," """&amp;$D144&amp;"""")&amp;
    IF($E144="-"," """""," """&amp;$E144&amp;"""")
  ),
  ""
)</f>
        <v/>
      </c>
      <c r="AF144" s="95" t="s">
        <v>183</v>
      </c>
    </row>
    <row r="145" spans="1:32">
      <c r="A145" s="9" t="s">
        <v>703</v>
      </c>
      <c r="B145" s="9" t="s">
        <v>840</v>
      </c>
      <c r="C145" s="9" t="s">
        <v>111</v>
      </c>
      <c r="D145" s="15" t="s">
        <v>40</v>
      </c>
      <c r="E145" s="26" t="s">
        <v>40</v>
      </c>
      <c r="F145" s="15" t="s">
        <v>0</v>
      </c>
      <c r="G145" s="15" t="s">
        <v>0</v>
      </c>
      <c r="H145" s="9" t="s">
        <v>551</v>
      </c>
      <c r="I145" s="15" t="s">
        <v>66</v>
      </c>
      <c r="J145" s="15" t="s">
        <v>66</v>
      </c>
      <c r="K145" s="15" t="s">
        <v>66</v>
      </c>
      <c r="L145" s="97" t="s">
        <v>66</v>
      </c>
      <c r="M145" s="98" t="s">
        <v>579</v>
      </c>
      <c r="N145" s="15" t="s">
        <v>66</v>
      </c>
      <c r="O145" s="26" t="s">
        <v>981</v>
      </c>
      <c r="P145" s="9" t="str">
        <f t="shared" si="10"/>
        <v/>
      </c>
      <c r="Q145" s="9" t="str">
        <f>IF(
  OR(
    $H145="-",
    COUNTIF(カテゴリ,$H145)&gt;0
  ),
  "",
  "★NG★"
)</f>
        <v/>
      </c>
      <c r="R145" s="13" t="str">
        <f>IF(
  AND($A145&lt;&gt;"",$I145="○"),
  (
    "mkdir """&amp;T145&amp;""" &amp; "
  )&amp;(
    """"&amp;shortcut設定!$F$7&amp;""""&amp;
    " """&amp;T145&amp;"\"&amp;$A145&amp;"（"&amp;$B145&amp;"）.lnk"""&amp;
    " """&amp;$C145&amp;""""&amp;
    IF($D145="-"," """""," """&amp;$D145&amp;"""")&amp;
    IF($E145="-"," """""," """&amp;$E145&amp;"""")
  ),
  ""
)</f>
        <v/>
      </c>
      <c r="S145" s="9" t="str">
        <f ca="1">IFERROR(
  VLOOKUP(
    $H145,
    shortcut設定!$F:$J,
    MATCH(
      "ProgramsIndex",
      shortcut設定!$F$12:$J$12,
      0
    ),
    FALSE
  ),
  ""
)</f>
        <v>200</v>
      </c>
      <c r="T145" s="13" t="str">
        <f>IF(
  AND($A145&lt;&gt;"",$I145="○"),
  shortcut設定!$F$4&amp;"\"&amp;S145&amp;"_"&amp;H145,
  ""
)</f>
        <v/>
      </c>
      <c r="U145" s="13" t="str">
        <f>IF(
  AND($A145&lt;&gt;"",$J145&lt;&gt;"-",$J145&lt;&gt;""),
  (
    "mkdir """&amp;shortcut設定!$F$4&amp;"\"&amp;shortcut設定!$F$8&amp;""" &amp; "
  )&amp;(
    """"&amp;shortcut設定!$F$7&amp;""""&amp;
    " """&amp;$V145&amp;""""&amp;
    " """&amp;$C145&amp;""""&amp;
    IF($D145="-"," """""," """&amp;$D145&amp;"""")&amp;
    IF($E145="-"," """""," """&amp;$E145&amp;"""")
  ),
  ""
)</f>
        <v/>
      </c>
      <c r="V145" s="14" t="str">
        <f>IF(
  AND($A145&lt;&gt;"",$J145&lt;&gt;"-",$J145&lt;&gt;""),
  shortcut設定!$F$4&amp;"\"&amp;shortcut設定!$F$8&amp;"\"&amp;$J145&amp;"（"&amp;$B145&amp;"）.lnk",
  ""
)</f>
        <v/>
      </c>
      <c r="W145" s="13" t="str">
        <f>IF(
  AND($A145&lt;&gt;"",$K145&lt;&gt;"-",$K145&lt;&gt;""),
  (
    "mkdir """&amp;shortcut設定!$F$4&amp;"\"&amp;shortcut設定!$F$9&amp;""" &amp; "
  )&amp;(
    """"&amp;shortcut設定!$F$7&amp;""""&amp;
    " """&amp;$X145&amp;""""&amp;
    " """&amp;$C145&amp;""""&amp;
    IF($D145="-"," """""," """&amp;$D145&amp;"""")&amp;
    IF($E145="-"," """""," """&amp;$E145&amp;"""")&amp;
    IF($K145="-"," """""," """&amp;$K145&amp;"""")
  ),
  ""
)</f>
        <v/>
      </c>
      <c r="X145" s="14" t="str">
        <f>IF(
  AND($A145&lt;&gt;"",$K145&lt;&gt;"-",$K145&lt;&gt;""),
  shortcut設定!$F$4&amp;"\"&amp;shortcut設定!$F$9&amp;"\"&amp;$A145&amp;"（"&amp;$B145&amp;"）.lnk",
  ""
)</f>
        <v/>
      </c>
      <c r="Y145" s="13" t="str">
        <f>IF(
  AND($A145&lt;&gt;"",$L145&lt;&gt;"-",$L145&lt;&gt;""),
  (
    """"&amp;shortcut設定!$F$7&amp;""""&amp;
    " """&amp;$AB145&amp;""""&amp;
    " """&amp;$C145&amp;""""&amp;
    IF($D145="-"," """""," """&amp;$D145&amp;"""")&amp;
    IF($E145="-"," """""," """&amp;$E145&amp;"""")
  ),
  ""
)</f>
        <v/>
      </c>
      <c r="Z145" s="9" t="str">
        <f ca="1">IFERROR(
  VLOOKUP(
    $H145,
    shortcut設定!$F:$J,
    MATCH(
      "ProgramsIndex",
      shortcut設定!$F$12:$J$12,
      0
    ),
    FALSE
  ),
  ""
)</f>
        <v>200</v>
      </c>
      <c r="AA145" s="20" t="str">
        <f t="shared" si="12"/>
        <v/>
      </c>
      <c r="AB145" s="13" t="str">
        <f>IF(
  AND($A145&lt;&gt;"",$L145="○"),
  shortcut設定!$F$5&amp;"\"&amp;Z145&amp;"_"&amp;A145&amp;"（"&amp;B145&amp;"）"&amp;AA145&amp;".lnk",
  ""
)</f>
        <v/>
      </c>
      <c r="AC145" s="13" t="str">
        <f>IF(
  AND($A145&lt;&gt;"",$N145="○"),
  (
    """"&amp;shortcut設定!$F$7&amp;""""&amp;
    " """&amp;$AD145&amp;""""&amp;
    " """&amp;$C145&amp;""""&amp;
    IF($D145="-"," """""," """&amp;$D145&amp;"""")&amp;
    IF($E145="-"," """""," """&amp;$E145&amp;"""")
  ),
  ""
)</f>
        <v/>
      </c>
      <c r="AD145" s="9" t="str">
        <f>IF(
  AND($A145&lt;&gt;"",$N145="○"),
  shortcut設定!$F$6&amp;"\"&amp;A145&amp;"（"&amp;B145&amp;"）.lnk",
  ""
)</f>
        <v/>
      </c>
      <c r="AE145" s="13" t="str">
        <f>IF(
  AND($A145&lt;&gt;"",$O145&lt;&gt;"-",$O145&lt;&gt;""),
  (
    """"&amp;shortcut設定!$F$7&amp;""""&amp;
    " """&amp;$O145&amp;".lnk"""&amp;
    " """&amp;$C145&amp;""""&amp;
    IF($D145="-"," """""," """&amp;$D145&amp;"""")&amp;
    IF($E145="-"," """""," """&amp;$E145&amp;"""")
  ),
  ""
)</f>
        <v/>
      </c>
      <c r="AF145" s="95" t="s">
        <v>183</v>
      </c>
    </row>
    <row r="146" spans="1:32">
      <c r="A146" s="9" t="s">
        <v>704</v>
      </c>
      <c r="B146" s="9" t="s">
        <v>841</v>
      </c>
      <c r="C146" s="9" t="s">
        <v>112</v>
      </c>
      <c r="D146" s="15" t="s">
        <v>40</v>
      </c>
      <c r="E146" s="26" t="s">
        <v>40</v>
      </c>
      <c r="F146" s="15" t="s">
        <v>0</v>
      </c>
      <c r="G146" s="15" t="s">
        <v>0</v>
      </c>
      <c r="H146" s="9" t="s">
        <v>551</v>
      </c>
      <c r="I146" s="15" t="s">
        <v>66</v>
      </c>
      <c r="J146" s="15" t="s">
        <v>66</v>
      </c>
      <c r="K146" s="15" t="s">
        <v>66</v>
      </c>
      <c r="L146" s="97" t="s">
        <v>66</v>
      </c>
      <c r="M146" s="98" t="s">
        <v>579</v>
      </c>
      <c r="N146" s="15" t="s">
        <v>66</v>
      </c>
      <c r="O146" s="26" t="s">
        <v>981</v>
      </c>
      <c r="P146" s="9" t="str">
        <f t="shared" si="10"/>
        <v/>
      </c>
      <c r="Q146" s="9" t="str">
        <f>IF(
  OR(
    $H146="-",
    COUNTIF(カテゴリ,$H146)&gt;0
  ),
  "",
  "★NG★"
)</f>
        <v/>
      </c>
      <c r="R146" s="13" t="str">
        <f>IF(
  AND($A146&lt;&gt;"",$I146="○"),
  (
    "mkdir """&amp;T146&amp;""" &amp; "
  )&amp;(
    """"&amp;shortcut設定!$F$7&amp;""""&amp;
    " """&amp;T146&amp;"\"&amp;$A146&amp;"（"&amp;$B146&amp;"）.lnk"""&amp;
    " """&amp;$C146&amp;""""&amp;
    IF($D146="-"," """""," """&amp;$D146&amp;"""")&amp;
    IF($E146="-"," """""," """&amp;$E146&amp;"""")
  ),
  ""
)</f>
        <v/>
      </c>
      <c r="S146" s="9" t="str">
        <f ca="1">IFERROR(
  VLOOKUP(
    $H146,
    shortcut設定!$F:$J,
    MATCH(
      "ProgramsIndex",
      shortcut設定!$F$12:$J$12,
      0
    ),
    FALSE
  ),
  ""
)</f>
        <v>200</v>
      </c>
      <c r="T146" s="13" t="str">
        <f>IF(
  AND($A146&lt;&gt;"",$I146="○"),
  shortcut設定!$F$4&amp;"\"&amp;S146&amp;"_"&amp;H146,
  ""
)</f>
        <v/>
      </c>
      <c r="U146" s="13" t="str">
        <f>IF(
  AND($A146&lt;&gt;"",$J146&lt;&gt;"-",$J146&lt;&gt;""),
  (
    "mkdir """&amp;shortcut設定!$F$4&amp;"\"&amp;shortcut設定!$F$8&amp;""" &amp; "
  )&amp;(
    """"&amp;shortcut設定!$F$7&amp;""""&amp;
    " """&amp;$V146&amp;""""&amp;
    " """&amp;$C146&amp;""""&amp;
    IF($D146="-"," """""," """&amp;$D146&amp;"""")&amp;
    IF($E146="-"," """""," """&amp;$E146&amp;"""")
  ),
  ""
)</f>
        <v/>
      </c>
      <c r="V146" s="14" t="str">
        <f>IF(
  AND($A146&lt;&gt;"",$J146&lt;&gt;"-",$J146&lt;&gt;""),
  shortcut設定!$F$4&amp;"\"&amp;shortcut設定!$F$8&amp;"\"&amp;$J146&amp;"（"&amp;$B146&amp;"）.lnk",
  ""
)</f>
        <v/>
      </c>
      <c r="W146" s="13" t="str">
        <f>IF(
  AND($A146&lt;&gt;"",$K146&lt;&gt;"-",$K146&lt;&gt;""),
  (
    "mkdir """&amp;shortcut設定!$F$4&amp;"\"&amp;shortcut設定!$F$9&amp;""" &amp; "
  )&amp;(
    """"&amp;shortcut設定!$F$7&amp;""""&amp;
    " """&amp;$X146&amp;""""&amp;
    " """&amp;$C146&amp;""""&amp;
    IF($D146="-"," """""," """&amp;$D146&amp;"""")&amp;
    IF($E146="-"," """""," """&amp;$E146&amp;"""")&amp;
    IF($K146="-"," """""," """&amp;$K146&amp;"""")
  ),
  ""
)</f>
        <v/>
      </c>
      <c r="X146" s="14" t="str">
        <f>IF(
  AND($A146&lt;&gt;"",$K146&lt;&gt;"-",$K146&lt;&gt;""),
  shortcut設定!$F$4&amp;"\"&amp;shortcut設定!$F$9&amp;"\"&amp;$A146&amp;"（"&amp;$B146&amp;"）.lnk",
  ""
)</f>
        <v/>
      </c>
      <c r="Y146" s="13" t="str">
        <f>IF(
  AND($A146&lt;&gt;"",$L146&lt;&gt;"-",$L146&lt;&gt;""),
  (
    """"&amp;shortcut設定!$F$7&amp;""""&amp;
    " """&amp;$AB146&amp;""""&amp;
    " """&amp;$C146&amp;""""&amp;
    IF($D146="-"," """""," """&amp;$D146&amp;"""")&amp;
    IF($E146="-"," """""," """&amp;$E146&amp;"""")
  ),
  ""
)</f>
        <v/>
      </c>
      <c r="Z146" s="9" t="str">
        <f ca="1">IFERROR(
  VLOOKUP(
    $H146,
    shortcut設定!$F:$J,
    MATCH(
      "ProgramsIndex",
      shortcut設定!$F$12:$J$12,
      0
    ),
    FALSE
  ),
  ""
)</f>
        <v>200</v>
      </c>
      <c r="AA146" s="20" t="str">
        <f t="shared" si="12"/>
        <v/>
      </c>
      <c r="AB146" s="13" t="str">
        <f>IF(
  AND($A146&lt;&gt;"",$L146="○"),
  shortcut設定!$F$5&amp;"\"&amp;Z146&amp;"_"&amp;A146&amp;"（"&amp;B146&amp;"）"&amp;AA146&amp;".lnk",
  ""
)</f>
        <v/>
      </c>
      <c r="AC146" s="13" t="str">
        <f>IF(
  AND($A146&lt;&gt;"",$N146="○"),
  (
    """"&amp;shortcut設定!$F$7&amp;""""&amp;
    " """&amp;$AD146&amp;""""&amp;
    " """&amp;$C146&amp;""""&amp;
    IF($D146="-"," """""," """&amp;$D146&amp;"""")&amp;
    IF($E146="-"," """""," """&amp;$E146&amp;"""")
  ),
  ""
)</f>
        <v/>
      </c>
      <c r="AD146" s="9" t="str">
        <f>IF(
  AND($A146&lt;&gt;"",$N146="○"),
  shortcut設定!$F$6&amp;"\"&amp;A146&amp;"（"&amp;B146&amp;"）.lnk",
  ""
)</f>
        <v/>
      </c>
      <c r="AE146" s="13" t="str">
        <f>IF(
  AND($A146&lt;&gt;"",$O146&lt;&gt;"-",$O146&lt;&gt;""),
  (
    """"&amp;shortcut設定!$F$7&amp;""""&amp;
    " """&amp;$O146&amp;".lnk"""&amp;
    " """&amp;$C146&amp;""""&amp;
    IF($D146="-"," """""," """&amp;$D146&amp;"""")&amp;
    IF($E146="-"," """""," """&amp;$E146&amp;"""")
  ),
  ""
)</f>
        <v/>
      </c>
      <c r="AF146" s="95" t="s">
        <v>183</v>
      </c>
    </row>
    <row r="147" spans="1:32">
      <c r="A147" s="9" t="s">
        <v>705</v>
      </c>
      <c r="B147" s="9" t="s">
        <v>842</v>
      </c>
      <c r="C147" s="9" t="s">
        <v>30</v>
      </c>
      <c r="D147" s="15" t="s">
        <v>40</v>
      </c>
      <c r="E147" s="26" t="s">
        <v>40</v>
      </c>
      <c r="F147" s="15" t="s">
        <v>0</v>
      </c>
      <c r="G147" s="15" t="s">
        <v>0</v>
      </c>
      <c r="H147" s="9" t="s">
        <v>551</v>
      </c>
      <c r="I147" s="15" t="s">
        <v>66</v>
      </c>
      <c r="J147" s="15" t="s">
        <v>66</v>
      </c>
      <c r="K147" s="15" t="s">
        <v>66</v>
      </c>
      <c r="L147" s="97" t="s">
        <v>878</v>
      </c>
      <c r="M147" s="98" t="s">
        <v>579</v>
      </c>
      <c r="N147" s="15" t="s">
        <v>66</v>
      </c>
      <c r="O147" s="26" t="s">
        <v>981</v>
      </c>
      <c r="P147" s="9" t="str">
        <f t="shared" si="10"/>
        <v/>
      </c>
      <c r="Q147" s="9" t="str">
        <f t="shared" si="11"/>
        <v/>
      </c>
      <c r="R147" s="13" t="str">
        <f>IF(
  AND($A147&lt;&gt;"",$I147="○"),
  (
    "mkdir """&amp;T147&amp;""" &amp; "
  )&amp;(
    """"&amp;shortcut設定!$F$7&amp;""""&amp;
    " """&amp;T147&amp;"\"&amp;$A147&amp;"（"&amp;$B147&amp;"）.lnk"""&amp;
    " """&amp;$C147&amp;""""&amp;
    IF($D147="-"," """""," """&amp;$D147&amp;"""")&amp;
    IF($E147="-"," """""," """&amp;$E147&amp;"""")
  ),
  ""
)</f>
        <v/>
      </c>
      <c r="S147" s="9" t="str">
        <f ca="1">IFERROR(
  VLOOKUP(
    $H147,
    shortcut設定!$F:$J,
    MATCH(
      "ProgramsIndex",
      shortcut設定!$F$12:$J$12,
      0
    ),
    FALSE
  ),
  ""
)</f>
        <v>200</v>
      </c>
      <c r="T147" s="13" t="str">
        <f>IF(
  AND($A147&lt;&gt;"",$I147="○"),
  shortcut設定!$F$4&amp;"\"&amp;S147&amp;"_"&amp;H147,
  ""
)</f>
        <v/>
      </c>
      <c r="U147" s="13" t="str">
        <f>IF(
  AND($A147&lt;&gt;"",$J147&lt;&gt;"-",$J147&lt;&gt;""),
  (
    "mkdir """&amp;shortcut設定!$F$4&amp;"\"&amp;shortcut設定!$F$8&amp;""" &amp; "
  )&amp;(
    """"&amp;shortcut設定!$F$7&amp;""""&amp;
    " """&amp;$V147&amp;""""&amp;
    " """&amp;$C147&amp;""""&amp;
    IF($D147="-"," """""," """&amp;$D147&amp;"""")&amp;
    IF($E147="-"," """""," """&amp;$E147&amp;"""")
  ),
  ""
)</f>
        <v/>
      </c>
      <c r="V147" s="14" t="str">
        <f>IF(
  AND($A147&lt;&gt;"",$J147&lt;&gt;"-",$J147&lt;&gt;""),
  shortcut設定!$F$4&amp;"\"&amp;shortcut設定!$F$8&amp;"\"&amp;$J147&amp;"（"&amp;$B147&amp;"）.lnk",
  ""
)</f>
        <v/>
      </c>
      <c r="W147" s="13" t="str">
        <f>IF(
  AND($A147&lt;&gt;"",$K147&lt;&gt;"-",$K147&lt;&gt;""),
  (
    "mkdir """&amp;shortcut設定!$F$4&amp;"\"&amp;shortcut設定!$F$9&amp;""" &amp; "
  )&amp;(
    """"&amp;shortcut設定!$F$7&amp;""""&amp;
    " """&amp;$X147&amp;""""&amp;
    " """&amp;$C147&amp;""""&amp;
    IF($D147="-"," """""," """&amp;$D147&amp;"""")&amp;
    IF($E147="-"," """""," """&amp;$E147&amp;"""")&amp;
    IF($K147="-"," """""," """&amp;$K147&amp;"""")
  ),
  ""
)</f>
        <v/>
      </c>
      <c r="X147" s="14" t="str">
        <f>IF(
  AND($A147&lt;&gt;"",$K147&lt;&gt;"-",$K147&lt;&gt;""),
  shortcut設定!$F$4&amp;"\"&amp;shortcut設定!$F$9&amp;"\"&amp;$A147&amp;"（"&amp;$B147&amp;"）.lnk",
  ""
)</f>
        <v/>
      </c>
      <c r="Y147" s="13" t="str">
        <f ca="1">IF(
  AND($A147&lt;&gt;"",$L147&lt;&gt;"-",$L147&lt;&gt;""),
  (
    """"&amp;shortcut設定!$F$7&amp;""""&amp;
    " """&amp;$AB147&amp;""""&amp;
    " """&amp;$C147&amp;""""&amp;
    IF($D147="-"," """""," """&amp;$D147&amp;"""")&amp;
    IF($E147="-"," """""," """&amp;$E147&amp;"""")
  ),
  ""
)</f>
        <v>"C:\codes\vbs\command\CreateShortcutFile.vbs" "%USERPROFILE%\AppData\Roaming\Microsoft\Windows\SendTo\200_CreateRenameBat.vbs（リネーム用バッチ作成）.lnk" "C:\codes\vbs\tools\win\file_ope\CreateRenameBat.vbs" "" ""</v>
      </c>
      <c r="Z147" s="9" t="str">
        <f ca="1">IFERROR(
  VLOOKUP(
    $H147,
    shortcut設定!$F:$J,
    MATCH(
      "ProgramsIndex",
      shortcut設定!$F$12:$J$12,
      0
    ),
    FALSE
  ),
  ""
)</f>
        <v>200</v>
      </c>
      <c r="AA147" s="20" t="str">
        <f t="shared" si="12"/>
        <v/>
      </c>
      <c r="AB147" s="13" t="str">
        <f ca="1">IF(
  AND($A147&lt;&gt;"",$L147="○"),
  shortcut設定!$F$5&amp;"\"&amp;Z147&amp;"_"&amp;A147&amp;"（"&amp;B147&amp;"）"&amp;AA147&amp;".lnk",
  ""
)</f>
        <v>%USERPROFILE%\AppData\Roaming\Microsoft\Windows\SendTo\200_CreateRenameBat.vbs（リネーム用バッチ作成）.lnk</v>
      </c>
      <c r="AC147" s="13" t="str">
        <f>IF(
  AND($A147&lt;&gt;"",$N147="○"),
  (
    """"&amp;shortcut設定!$F$7&amp;""""&amp;
    " """&amp;$AD147&amp;""""&amp;
    " """&amp;$C147&amp;""""&amp;
    IF($D147="-"," """""," """&amp;$D147&amp;"""")&amp;
    IF($E147="-"," """""," """&amp;$E147&amp;"""")
  ),
  ""
)</f>
        <v/>
      </c>
      <c r="AD147" s="9" t="str">
        <f>IF(
  AND($A147&lt;&gt;"",$N147="○"),
  shortcut設定!$F$6&amp;"\"&amp;A147&amp;"（"&amp;B147&amp;"）.lnk",
  ""
)</f>
        <v/>
      </c>
      <c r="AE147" s="13" t="str">
        <f>IF(
  AND($A147&lt;&gt;"",$O147&lt;&gt;"-",$O147&lt;&gt;""),
  (
    """"&amp;shortcut設定!$F$7&amp;""""&amp;
    " """&amp;$O147&amp;".lnk"""&amp;
    " """&amp;$C147&amp;""""&amp;
    IF($D147="-"," """""," """&amp;$D147&amp;"""")&amp;
    IF($E147="-"," """""," """&amp;$E147&amp;"""")
  ),
  ""
)</f>
        <v/>
      </c>
      <c r="AF147" s="95" t="s">
        <v>183</v>
      </c>
    </row>
    <row r="148" spans="1:32">
      <c r="A148" s="9" t="s">
        <v>706</v>
      </c>
      <c r="B148" s="9" t="s">
        <v>843</v>
      </c>
      <c r="C148" s="9" t="s">
        <v>31</v>
      </c>
      <c r="D148" s="15" t="s">
        <v>40</v>
      </c>
      <c r="E148" s="26" t="s">
        <v>40</v>
      </c>
      <c r="F148" s="15" t="s">
        <v>0</v>
      </c>
      <c r="G148" s="15" t="s">
        <v>0</v>
      </c>
      <c r="H148" s="9" t="s">
        <v>551</v>
      </c>
      <c r="I148" s="15" t="s">
        <v>66</v>
      </c>
      <c r="J148" s="15" t="s">
        <v>66</v>
      </c>
      <c r="K148" s="15" t="s">
        <v>66</v>
      </c>
      <c r="L148" s="97" t="s">
        <v>878</v>
      </c>
      <c r="M148" s="98" t="s">
        <v>579</v>
      </c>
      <c r="N148" s="15" t="s">
        <v>66</v>
      </c>
      <c r="O148" s="26" t="s">
        <v>981</v>
      </c>
      <c r="P148" s="9" t="str">
        <f t="shared" si="10"/>
        <v/>
      </c>
      <c r="Q148" s="9" t="str">
        <f t="shared" si="11"/>
        <v/>
      </c>
      <c r="R148" s="13" t="str">
        <f>IF(
  AND($A148&lt;&gt;"",$I148="○"),
  (
    "mkdir """&amp;T148&amp;""" &amp; "
  )&amp;(
    """"&amp;shortcut設定!$F$7&amp;""""&amp;
    " """&amp;T148&amp;"\"&amp;$A148&amp;"（"&amp;$B148&amp;"）.lnk"""&amp;
    " """&amp;$C148&amp;""""&amp;
    IF($D148="-"," """""," """&amp;$D148&amp;"""")&amp;
    IF($E148="-"," """""," """&amp;$E148&amp;"""")
  ),
  ""
)</f>
        <v/>
      </c>
      <c r="S148" s="9" t="str">
        <f ca="1">IFERROR(
  VLOOKUP(
    $H148,
    shortcut設定!$F:$J,
    MATCH(
      "ProgramsIndex",
      shortcut設定!$F$12:$J$12,
      0
    ),
    FALSE
  ),
  ""
)</f>
        <v>200</v>
      </c>
      <c r="T148" s="13" t="str">
        <f>IF(
  AND($A148&lt;&gt;"",$I148="○"),
  shortcut設定!$F$4&amp;"\"&amp;S148&amp;"_"&amp;H148,
  ""
)</f>
        <v/>
      </c>
      <c r="U148" s="13" t="str">
        <f>IF(
  AND($A148&lt;&gt;"",$J148&lt;&gt;"-",$J148&lt;&gt;""),
  (
    "mkdir """&amp;shortcut設定!$F$4&amp;"\"&amp;shortcut設定!$F$8&amp;""" &amp; "
  )&amp;(
    """"&amp;shortcut設定!$F$7&amp;""""&amp;
    " """&amp;$V148&amp;""""&amp;
    " """&amp;$C148&amp;""""&amp;
    IF($D148="-"," """""," """&amp;$D148&amp;"""")&amp;
    IF($E148="-"," """""," """&amp;$E148&amp;"""")
  ),
  ""
)</f>
        <v/>
      </c>
      <c r="V148" s="14" t="str">
        <f>IF(
  AND($A148&lt;&gt;"",$J148&lt;&gt;"-",$J148&lt;&gt;""),
  shortcut設定!$F$4&amp;"\"&amp;shortcut設定!$F$8&amp;"\"&amp;$J148&amp;"（"&amp;$B148&amp;"）.lnk",
  ""
)</f>
        <v/>
      </c>
      <c r="W148" s="13" t="str">
        <f>IF(
  AND($A148&lt;&gt;"",$K148&lt;&gt;"-",$K148&lt;&gt;""),
  (
    "mkdir """&amp;shortcut設定!$F$4&amp;"\"&amp;shortcut設定!$F$9&amp;""" &amp; "
  )&amp;(
    """"&amp;shortcut設定!$F$7&amp;""""&amp;
    " """&amp;$X148&amp;""""&amp;
    " """&amp;$C148&amp;""""&amp;
    IF($D148="-"," """""," """&amp;$D148&amp;"""")&amp;
    IF($E148="-"," """""," """&amp;$E148&amp;"""")&amp;
    IF($K148="-"," """""," """&amp;$K148&amp;"""")
  ),
  ""
)</f>
        <v/>
      </c>
      <c r="X148" s="14" t="str">
        <f>IF(
  AND($A148&lt;&gt;"",$K148&lt;&gt;"-",$K148&lt;&gt;""),
  shortcut設定!$F$4&amp;"\"&amp;shortcut設定!$F$9&amp;"\"&amp;$A148&amp;"（"&amp;$B148&amp;"）.lnk",
  ""
)</f>
        <v/>
      </c>
      <c r="Y148" s="13" t="str">
        <f ca="1">IF(
  AND($A148&lt;&gt;"",$L148&lt;&gt;"-",$L148&lt;&gt;""),
  (
    """"&amp;shortcut設定!$F$7&amp;""""&amp;
    " """&amp;$AB148&amp;""""&amp;
    " """&amp;$C148&amp;""""&amp;
    IF($D148="-"," """""," """&amp;$D148&amp;"""")&amp;
    IF($E148="-"," """""," """&amp;$E148&amp;"""")
  ),
  ""
)</f>
        <v>"C:\codes\vbs\command\CreateShortcutFile.vbs" "%USERPROFILE%\AppData\Roaming\Microsoft\Windows\SendTo\200_CreateSymbolicLink.vbs（シンボリックリンク作成）.lnk" "C:\codes\vbs\tools\win\file_ope\CreateSymbolicLink.vbs" "" ""</v>
      </c>
      <c r="Z148" s="9" t="str">
        <f ca="1">IFERROR(
  VLOOKUP(
    $H148,
    shortcut設定!$F:$J,
    MATCH(
      "ProgramsIndex",
      shortcut設定!$F$12:$J$12,
      0
    ),
    FALSE
  ),
  ""
)</f>
        <v>200</v>
      </c>
      <c r="AA148" s="20" t="str">
        <f t="shared" si="12"/>
        <v/>
      </c>
      <c r="AB148" s="13" t="str">
        <f ca="1">IF(
  AND($A148&lt;&gt;"",$L148="○"),
  shortcut設定!$F$5&amp;"\"&amp;Z148&amp;"_"&amp;A148&amp;"（"&amp;B148&amp;"）"&amp;AA148&amp;".lnk",
  ""
)</f>
        <v>%USERPROFILE%\AppData\Roaming\Microsoft\Windows\SendTo\200_CreateSymbolicLink.vbs（シンボリックリンク作成）.lnk</v>
      </c>
      <c r="AC148" s="13" t="str">
        <f>IF(
  AND($A148&lt;&gt;"",$N148="○"),
  (
    """"&amp;shortcut設定!$F$7&amp;""""&amp;
    " """&amp;$AD148&amp;""""&amp;
    " """&amp;$C148&amp;""""&amp;
    IF($D148="-"," """""," """&amp;$D148&amp;"""")&amp;
    IF($E148="-"," """""," """&amp;$E148&amp;"""")
  ),
  ""
)</f>
        <v/>
      </c>
      <c r="AD148" s="9" t="str">
        <f>IF(
  AND($A148&lt;&gt;"",$N148="○"),
  shortcut設定!$F$6&amp;"\"&amp;A148&amp;"（"&amp;B148&amp;"）.lnk",
  ""
)</f>
        <v/>
      </c>
      <c r="AE148" s="13" t="str">
        <f>IF(
  AND($A148&lt;&gt;"",$O148&lt;&gt;"-",$O148&lt;&gt;""),
  (
    """"&amp;shortcut設定!$F$7&amp;""""&amp;
    " """&amp;$O148&amp;".lnk"""&amp;
    " """&amp;$C148&amp;""""&amp;
    IF($D148="-"," """""," """&amp;$D148&amp;"""")&amp;
    IF($E148="-"," """""," """&amp;$E148&amp;"""")
  ),
  ""
)</f>
        <v/>
      </c>
      <c r="AF148" s="95" t="s">
        <v>183</v>
      </c>
    </row>
    <row r="149" spans="1:32">
      <c r="A149" s="9" t="s">
        <v>707</v>
      </c>
      <c r="B149" s="9" t="s">
        <v>844</v>
      </c>
      <c r="C149" s="9" t="s">
        <v>105</v>
      </c>
      <c r="D149" s="15" t="s">
        <v>40</v>
      </c>
      <c r="E149" s="26" t="s">
        <v>40</v>
      </c>
      <c r="F149" s="15" t="s">
        <v>0</v>
      </c>
      <c r="G149" s="15" t="s">
        <v>0</v>
      </c>
      <c r="H149" s="9" t="s">
        <v>551</v>
      </c>
      <c r="I149" s="15" t="s">
        <v>66</v>
      </c>
      <c r="J149" s="15" t="s">
        <v>66</v>
      </c>
      <c r="K149" s="15" t="s">
        <v>66</v>
      </c>
      <c r="L149" s="97" t="s">
        <v>878</v>
      </c>
      <c r="M149" s="98" t="s">
        <v>579</v>
      </c>
      <c r="N149" s="15" t="s">
        <v>66</v>
      </c>
      <c r="O149" s="26" t="s">
        <v>981</v>
      </c>
      <c r="P149" s="9" t="str">
        <f t="shared" si="10"/>
        <v/>
      </c>
      <c r="Q149" s="9" t="str">
        <f t="shared" si="11"/>
        <v/>
      </c>
      <c r="R149" s="13" t="str">
        <f>IF(
  AND($A149&lt;&gt;"",$I149="○"),
  (
    "mkdir """&amp;T149&amp;""" &amp; "
  )&amp;(
    """"&amp;shortcut設定!$F$7&amp;""""&amp;
    " """&amp;T149&amp;"\"&amp;$A149&amp;"（"&amp;$B149&amp;"）.lnk"""&amp;
    " """&amp;$C149&amp;""""&amp;
    IF($D149="-"," """""," """&amp;$D149&amp;"""")&amp;
    IF($E149="-"," """""," """&amp;$E149&amp;"""")
  ),
  ""
)</f>
        <v/>
      </c>
      <c r="S149" s="9" t="str">
        <f ca="1">IFERROR(
  VLOOKUP(
    $H149,
    shortcut設定!$F:$J,
    MATCH(
      "ProgramsIndex",
      shortcut設定!$F$12:$J$12,
      0
    ),
    FALSE
  ),
  ""
)</f>
        <v>200</v>
      </c>
      <c r="T149" s="13" t="str">
        <f>IF(
  AND($A149&lt;&gt;"",$I149="○"),
  shortcut設定!$F$4&amp;"\"&amp;S149&amp;"_"&amp;H149,
  ""
)</f>
        <v/>
      </c>
      <c r="U149" s="13" t="str">
        <f>IF(
  AND($A149&lt;&gt;"",$J149&lt;&gt;"-",$J149&lt;&gt;""),
  (
    "mkdir """&amp;shortcut設定!$F$4&amp;"\"&amp;shortcut設定!$F$8&amp;""" &amp; "
  )&amp;(
    """"&amp;shortcut設定!$F$7&amp;""""&amp;
    " """&amp;$V149&amp;""""&amp;
    " """&amp;$C149&amp;""""&amp;
    IF($D149="-"," """""," """&amp;$D149&amp;"""")&amp;
    IF($E149="-"," """""," """&amp;$E149&amp;"""")
  ),
  ""
)</f>
        <v/>
      </c>
      <c r="V149" s="14" t="str">
        <f>IF(
  AND($A149&lt;&gt;"",$J149&lt;&gt;"-",$J149&lt;&gt;""),
  shortcut設定!$F$4&amp;"\"&amp;shortcut設定!$F$8&amp;"\"&amp;$J149&amp;"（"&amp;$B149&amp;"）.lnk",
  ""
)</f>
        <v/>
      </c>
      <c r="W149" s="13" t="str">
        <f>IF(
  AND($A149&lt;&gt;"",$K149&lt;&gt;"-",$K149&lt;&gt;""),
  (
    "mkdir """&amp;shortcut設定!$F$4&amp;"\"&amp;shortcut設定!$F$9&amp;""" &amp; "
  )&amp;(
    """"&amp;shortcut設定!$F$7&amp;""""&amp;
    " """&amp;$X149&amp;""""&amp;
    " """&amp;$C149&amp;""""&amp;
    IF($D149="-"," """""," """&amp;$D149&amp;"""")&amp;
    IF($E149="-"," """""," """&amp;$E149&amp;"""")&amp;
    IF($K149="-"," """""," """&amp;$K149&amp;"""")
  ),
  ""
)</f>
        <v/>
      </c>
      <c r="X149" s="14" t="str">
        <f>IF(
  AND($A149&lt;&gt;"",$K149&lt;&gt;"-",$K149&lt;&gt;""),
  shortcut設定!$F$4&amp;"\"&amp;shortcut設定!$F$9&amp;"\"&amp;$A149&amp;"（"&amp;$B149&amp;"）.lnk",
  ""
)</f>
        <v/>
      </c>
      <c r="Y149" s="13" t="str">
        <f ca="1">IF(
  AND($A149&lt;&gt;"",$L149&lt;&gt;"-",$L149&lt;&gt;""),
  (
    """"&amp;shortcut設定!$F$7&amp;""""&amp;
    " """&amp;$AB149&amp;""""&amp;
    " """&amp;$C149&amp;""""&amp;
    IF($D149="-"," """""," """&amp;$D149&amp;"""")&amp;
    IF($E149="-"," """""," """&amp;$E149&amp;"""")
  ),
  ""
)</f>
        <v>"C:\codes\vbs\command\CreateShortcutFile.vbs" "%USERPROFILE%\AppData\Roaming\Microsoft\Windows\SendTo\200_ExtractIfdef.vbs（C言語ifdef削除）.lnk" "C:\codes\vbs\tools\win\file_ope\ExtractIfdef.vbs" "" ""</v>
      </c>
      <c r="Z149" s="9" t="str">
        <f ca="1">IFERROR(
  VLOOKUP(
    $H149,
    shortcut設定!$F:$J,
    MATCH(
      "ProgramsIndex",
      shortcut設定!$F$12:$J$12,
      0
    ),
    FALSE
  ),
  ""
)</f>
        <v>200</v>
      </c>
      <c r="AA149" s="20" t="str">
        <f t="shared" si="12"/>
        <v/>
      </c>
      <c r="AB149" s="13" t="str">
        <f ca="1">IF(
  AND($A149&lt;&gt;"",$L149="○"),
  shortcut設定!$F$5&amp;"\"&amp;Z149&amp;"_"&amp;A149&amp;"（"&amp;B149&amp;"）"&amp;AA149&amp;".lnk",
  ""
)</f>
        <v>%USERPROFILE%\AppData\Roaming\Microsoft\Windows\SendTo\200_ExtractIfdef.vbs（C言語ifdef削除）.lnk</v>
      </c>
      <c r="AC149" s="13" t="str">
        <f>IF(
  AND($A149&lt;&gt;"",$N149="○"),
  (
    """"&amp;shortcut設定!$F$7&amp;""""&amp;
    " """&amp;$AD149&amp;""""&amp;
    " """&amp;$C149&amp;""""&amp;
    IF($D149="-"," """""," """&amp;$D149&amp;"""")&amp;
    IF($E149="-"," """""," """&amp;$E149&amp;"""")
  ),
  ""
)</f>
        <v/>
      </c>
      <c r="AD149" s="9" t="str">
        <f>IF(
  AND($A149&lt;&gt;"",$N149="○"),
  shortcut設定!$F$6&amp;"\"&amp;A149&amp;"（"&amp;B149&amp;"）.lnk",
  ""
)</f>
        <v/>
      </c>
      <c r="AE149" s="13" t="str">
        <f>IF(
  AND($A149&lt;&gt;"",$O149&lt;&gt;"-",$O149&lt;&gt;""),
  (
    """"&amp;shortcut設定!$F$7&amp;""""&amp;
    " """&amp;$O149&amp;".lnk"""&amp;
    " """&amp;$C149&amp;""""&amp;
    IF($D149="-"," """""," """&amp;$D149&amp;"""")&amp;
    IF($E149="-"," """""," """&amp;$E149&amp;"""")
  ),
  ""
)</f>
        <v/>
      </c>
      <c r="AF149" s="95" t="s">
        <v>183</v>
      </c>
    </row>
    <row r="150" spans="1:32">
      <c r="A150" s="81" t="s">
        <v>708</v>
      </c>
      <c r="B150" s="81" t="s">
        <v>845</v>
      </c>
      <c r="C150" s="9" t="s">
        <v>106</v>
      </c>
      <c r="D150" s="15" t="s">
        <v>40</v>
      </c>
      <c r="E150" s="26" t="s">
        <v>40</v>
      </c>
      <c r="F150" s="15" t="s">
        <v>0</v>
      </c>
      <c r="G150" s="15" t="s">
        <v>0</v>
      </c>
      <c r="H150" s="9" t="s">
        <v>551</v>
      </c>
      <c r="I150" s="15" t="s">
        <v>66</v>
      </c>
      <c r="J150" s="15" t="s">
        <v>66</v>
      </c>
      <c r="K150" s="15" t="s">
        <v>66</v>
      </c>
      <c r="L150" s="97" t="s">
        <v>66</v>
      </c>
      <c r="M150" s="98" t="s">
        <v>579</v>
      </c>
      <c r="N150" s="15" t="s">
        <v>66</v>
      </c>
      <c r="O150" s="26" t="s">
        <v>981</v>
      </c>
      <c r="P150" s="9" t="str">
        <f t="shared" si="10"/>
        <v/>
      </c>
      <c r="Q150" s="9" t="str">
        <f t="shared" si="11"/>
        <v/>
      </c>
      <c r="R150" s="13" t="str">
        <f>IF(
  AND($A150&lt;&gt;"",$I150="○"),
  (
    "mkdir """&amp;T150&amp;""" &amp; "
  )&amp;(
    """"&amp;shortcut設定!$F$7&amp;""""&amp;
    " """&amp;T150&amp;"\"&amp;$A150&amp;"（"&amp;$B150&amp;"）.lnk"""&amp;
    " """&amp;$C150&amp;""""&amp;
    IF($D150="-"," """""," """&amp;$D150&amp;"""")&amp;
    IF($E150="-"," """""," """&amp;$E150&amp;"""")
  ),
  ""
)</f>
        <v/>
      </c>
      <c r="S150" s="9" t="str">
        <f ca="1">IFERROR(
  VLOOKUP(
    $H150,
    shortcut設定!$F:$J,
    MATCH(
      "ProgramsIndex",
      shortcut設定!$F$12:$J$12,
      0
    ),
    FALSE
  ),
  ""
)</f>
        <v>200</v>
      </c>
      <c r="T150" s="13" t="str">
        <f>IF(
  AND($A150&lt;&gt;"",$I150="○"),
  shortcut設定!$F$4&amp;"\"&amp;S150&amp;"_"&amp;H150,
  ""
)</f>
        <v/>
      </c>
      <c r="U150" s="13" t="str">
        <f>IF(
  AND($A150&lt;&gt;"",$J150&lt;&gt;"-",$J150&lt;&gt;""),
  (
    "mkdir """&amp;shortcut設定!$F$4&amp;"\"&amp;shortcut設定!$F$8&amp;""" &amp; "
  )&amp;(
    """"&amp;shortcut設定!$F$7&amp;""""&amp;
    " """&amp;$V150&amp;""""&amp;
    " """&amp;$C150&amp;""""&amp;
    IF($D150="-"," """""," """&amp;$D150&amp;"""")&amp;
    IF($E150="-"," """""," """&amp;$E150&amp;"""")
  ),
  ""
)</f>
        <v/>
      </c>
      <c r="V150" s="14" t="str">
        <f>IF(
  AND($A150&lt;&gt;"",$J150&lt;&gt;"-",$J150&lt;&gt;""),
  shortcut設定!$F$4&amp;"\"&amp;shortcut設定!$F$8&amp;"\"&amp;$J150&amp;"（"&amp;$B150&amp;"）.lnk",
  ""
)</f>
        <v/>
      </c>
      <c r="W150" s="13" t="str">
        <f>IF(
  AND($A150&lt;&gt;"",$K150&lt;&gt;"-",$K150&lt;&gt;""),
  (
    "mkdir """&amp;shortcut設定!$F$4&amp;"\"&amp;shortcut設定!$F$9&amp;""" &amp; "
  )&amp;(
    """"&amp;shortcut設定!$F$7&amp;""""&amp;
    " """&amp;$X150&amp;""""&amp;
    " """&amp;$C150&amp;""""&amp;
    IF($D150="-"," """""," """&amp;$D150&amp;"""")&amp;
    IF($E150="-"," """""," """&amp;$E150&amp;"""")&amp;
    IF($K150="-"," """""," """&amp;$K150&amp;"""")
  ),
  ""
)</f>
        <v/>
      </c>
      <c r="X150" s="14" t="str">
        <f>IF(
  AND($A150&lt;&gt;"",$K150&lt;&gt;"-",$K150&lt;&gt;""),
  shortcut設定!$F$4&amp;"\"&amp;shortcut設定!$F$9&amp;"\"&amp;$A150&amp;"（"&amp;$B150&amp;"）.lnk",
  ""
)</f>
        <v/>
      </c>
      <c r="Y150" s="13" t="str">
        <f>IF(
  AND($A150&lt;&gt;"",$L150&lt;&gt;"-",$L150&lt;&gt;""),
  (
    """"&amp;shortcut設定!$F$7&amp;""""&amp;
    " """&amp;$AB150&amp;""""&amp;
    " """&amp;$C150&amp;""""&amp;
    IF($D150="-"," """""," """&amp;$D150&amp;"""")&amp;
    IF($E150="-"," """""," """&amp;$E150&amp;"""")
  ),
  ""
)</f>
        <v/>
      </c>
      <c r="Z150" s="9" t="str">
        <f ca="1">IFERROR(
  VLOOKUP(
    $H150,
    shortcut設定!$F:$J,
    MATCH(
      "ProgramsIndex",
      shortcut設定!$F$12:$J$12,
      0
    ),
    FALSE
  ),
  ""
)</f>
        <v>200</v>
      </c>
      <c r="AA150" s="20" t="str">
        <f t="shared" si="12"/>
        <v/>
      </c>
      <c r="AB150" s="13" t="str">
        <f>IF(
  AND($A150&lt;&gt;"",$L150="○"),
  shortcut設定!$F$5&amp;"\"&amp;Z150&amp;"_"&amp;A150&amp;"（"&amp;B150&amp;"）"&amp;AA150&amp;".lnk",
  ""
)</f>
        <v/>
      </c>
      <c r="AC150" s="13" t="str">
        <f>IF(
  AND($A150&lt;&gt;"",$N150="○"),
  (
    """"&amp;shortcut設定!$F$7&amp;""""&amp;
    " """&amp;$AD150&amp;""""&amp;
    " """&amp;$C150&amp;""""&amp;
    IF($D150="-"," """""," """&amp;$D150&amp;"""")&amp;
    IF($E150="-"," """""," """&amp;$E150&amp;"""")
  ),
  ""
)</f>
        <v/>
      </c>
      <c r="AD150" s="9" t="str">
        <f>IF(
  AND($A150&lt;&gt;"",$N150="○"),
  shortcut設定!$F$6&amp;"\"&amp;A150&amp;"（"&amp;B150&amp;"）.lnk",
  ""
)</f>
        <v/>
      </c>
      <c r="AE150" s="13" t="str">
        <f>IF(
  AND($A150&lt;&gt;"",$O150&lt;&gt;"-",$O150&lt;&gt;""),
  (
    """"&amp;shortcut設定!$F$7&amp;""""&amp;
    " """&amp;$O150&amp;".lnk"""&amp;
    " """&amp;$C150&amp;""""&amp;
    IF($D150="-"," """""," """&amp;$D150&amp;"""")&amp;
    IF($E150="-"," """""," """&amp;$E150&amp;"""")
  ),
  ""
)</f>
        <v/>
      </c>
      <c r="AF150" s="95" t="s">
        <v>183</v>
      </c>
    </row>
    <row r="151" spans="1:32">
      <c r="A151" s="9" t="s">
        <v>709</v>
      </c>
      <c r="B151" s="9" t="s">
        <v>846</v>
      </c>
      <c r="C151" s="9" t="s">
        <v>101</v>
      </c>
      <c r="D151" s="15" t="s">
        <v>40</v>
      </c>
      <c r="E151" s="26" t="s">
        <v>40</v>
      </c>
      <c r="F151" s="15" t="s">
        <v>0</v>
      </c>
      <c r="G151" s="15" t="s">
        <v>0</v>
      </c>
      <c r="H151" s="9" t="s">
        <v>551</v>
      </c>
      <c r="I151" s="15" t="s">
        <v>66</v>
      </c>
      <c r="J151" s="15" t="s">
        <v>66</v>
      </c>
      <c r="K151" s="15" t="s">
        <v>66</v>
      </c>
      <c r="L151" s="97" t="s">
        <v>878</v>
      </c>
      <c r="M151" s="98" t="s">
        <v>579</v>
      </c>
      <c r="N151" s="15" t="s">
        <v>66</v>
      </c>
      <c r="O151" s="26" t="s">
        <v>981</v>
      </c>
      <c r="P151" s="9" t="str">
        <f t="shared" si="10"/>
        <v/>
      </c>
      <c r="Q151" s="9" t="str">
        <f>IF(
  OR(
    $H151="-",
    COUNTIF(カテゴリ,$H151)&gt;0
  ),
  "",
  "★NG★"
)</f>
        <v/>
      </c>
      <c r="R151" s="13" t="str">
        <f>IF(
  AND($A151&lt;&gt;"",$I151="○"),
  (
    "mkdir """&amp;T151&amp;""" &amp; "
  )&amp;(
    """"&amp;shortcut設定!$F$7&amp;""""&amp;
    " """&amp;T151&amp;"\"&amp;$A151&amp;"（"&amp;$B151&amp;"）.lnk"""&amp;
    " """&amp;$C151&amp;""""&amp;
    IF($D151="-"," """""," """&amp;$D151&amp;"""")&amp;
    IF($E151="-"," """""," """&amp;$E151&amp;"""")
  ),
  ""
)</f>
        <v/>
      </c>
      <c r="S151" s="9" t="str">
        <f ca="1">IFERROR(
  VLOOKUP(
    $H151,
    shortcut設定!$F:$J,
    MATCH(
      "ProgramsIndex",
      shortcut設定!$F$12:$J$12,
      0
    ),
    FALSE
  ),
  ""
)</f>
        <v>200</v>
      </c>
      <c r="T151" s="13" t="str">
        <f>IF(
  AND($A151&lt;&gt;"",$I151="○"),
  shortcut設定!$F$4&amp;"\"&amp;S151&amp;"_"&amp;H151,
  ""
)</f>
        <v/>
      </c>
      <c r="U151" s="13" t="str">
        <f>IF(
  AND($A151&lt;&gt;"",$J151&lt;&gt;"-",$J151&lt;&gt;""),
  (
    "mkdir """&amp;shortcut設定!$F$4&amp;"\"&amp;shortcut設定!$F$8&amp;""" &amp; "
  )&amp;(
    """"&amp;shortcut設定!$F$7&amp;""""&amp;
    " """&amp;$V151&amp;""""&amp;
    " """&amp;$C151&amp;""""&amp;
    IF($D151="-"," """""," """&amp;$D151&amp;"""")&amp;
    IF($E151="-"," """""," """&amp;$E151&amp;"""")
  ),
  ""
)</f>
        <v/>
      </c>
      <c r="V151" s="14" t="str">
        <f>IF(
  AND($A151&lt;&gt;"",$J151&lt;&gt;"-",$J151&lt;&gt;""),
  shortcut設定!$F$4&amp;"\"&amp;shortcut設定!$F$8&amp;"\"&amp;$J151&amp;"（"&amp;$B151&amp;"）.lnk",
  ""
)</f>
        <v/>
      </c>
      <c r="W151" s="13" t="str">
        <f>IF(
  AND($A151&lt;&gt;"",$K151&lt;&gt;"-",$K151&lt;&gt;""),
  (
    "mkdir """&amp;shortcut設定!$F$4&amp;"\"&amp;shortcut設定!$F$9&amp;""" &amp; "
  )&amp;(
    """"&amp;shortcut設定!$F$7&amp;""""&amp;
    " """&amp;$X151&amp;""""&amp;
    " """&amp;$C151&amp;""""&amp;
    IF($D151="-"," """""," """&amp;$D151&amp;"""")&amp;
    IF($E151="-"," """""," """&amp;$E151&amp;"""")&amp;
    IF($K151="-"," """""," """&amp;$K151&amp;"""")
  ),
  ""
)</f>
        <v/>
      </c>
      <c r="X151" s="14" t="str">
        <f>IF(
  AND($A151&lt;&gt;"",$K151&lt;&gt;"-",$K151&lt;&gt;""),
  shortcut設定!$F$4&amp;"\"&amp;shortcut設定!$F$9&amp;"\"&amp;$A151&amp;"（"&amp;$B151&amp;"）.lnk",
  ""
)</f>
        <v/>
      </c>
      <c r="Y151" s="13" t="str">
        <f ca="1">IF(
  AND($A151&lt;&gt;"",$L151&lt;&gt;"-",$L151&lt;&gt;""),
  (
    """"&amp;shortcut設定!$F$7&amp;""""&amp;
    " """&amp;$AB151&amp;""""&amp;
    " """&amp;$C151&amp;""""&amp;
    IF($D151="-"," """""," """&amp;$D151&amp;"""")&amp;
    IF($E151="-"," """""," """&amp;$E151&amp;"""")
  ),
  ""
)</f>
        <v>"C:\codes\vbs\command\CreateShortcutFile.vbs" "%USERPROFILE%\AppData\Roaming\Microsoft\Windows\SendTo\200_CopyToDir.vbs（フォルダファイルコピー）.lnk" "C:\codes\vbs\tools\win\file_ope\CopyToDir.vbs" "" ""</v>
      </c>
      <c r="Z151" s="9" t="str">
        <f ca="1">IFERROR(
  VLOOKUP(
    $H151,
    shortcut設定!$F:$J,
    MATCH(
      "ProgramsIndex",
      shortcut設定!$F$12:$J$12,
      0
    ),
    FALSE
  ),
  ""
)</f>
        <v>200</v>
      </c>
      <c r="AA151" s="20" t="str">
        <f t="shared" si="12"/>
        <v/>
      </c>
      <c r="AB151" s="13" t="str">
        <f ca="1">IF(
  AND($A151&lt;&gt;"",$L151="○"),
  shortcut設定!$F$5&amp;"\"&amp;Z151&amp;"_"&amp;A151&amp;"（"&amp;B151&amp;"）"&amp;AA151&amp;".lnk",
  ""
)</f>
        <v>%USERPROFILE%\AppData\Roaming\Microsoft\Windows\SendTo\200_CopyToDir.vbs（フォルダファイルコピー）.lnk</v>
      </c>
      <c r="AC151" s="13" t="str">
        <f>IF(
  AND($A151&lt;&gt;"",$N151="○"),
  (
    """"&amp;shortcut設定!$F$7&amp;""""&amp;
    " """&amp;$AD151&amp;""""&amp;
    " """&amp;$C151&amp;""""&amp;
    IF($D151="-"," """""," """&amp;$D151&amp;"""")&amp;
    IF($E151="-"," """""," """&amp;$E151&amp;"""")
  ),
  ""
)</f>
        <v/>
      </c>
      <c r="AD151" s="9" t="str">
        <f>IF(
  AND($A151&lt;&gt;"",$N151="○"),
  shortcut設定!$F$6&amp;"\"&amp;A151&amp;"（"&amp;B151&amp;"）.lnk",
  ""
)</f>
        <v/>
      </c>
      <c r="AE151" s="13" t="str">
        <f>IF(
  AND($A151&lt;&gt;"",$O151&lt;&gt;"-",$O151&lt;&gt;""),
  (
    """"&amp;shortcut設定!$F$7&amp;""""&amp;
    " """&amp;$O151&amp;".lnk"""&amp;
    " """&amp;$C151&amp;""""&amp;
    IF($D151="-"," """""," """&amp;$D151&amp;"""")&amp;
    IF($E151="-"," """""," """&amp;$E151&amp;"""")
  ),
  ""
)</f>
        <v/>
      </c>
      <c r="AF151" s="95" t="s">
        <v>183</v>
      </c>
    </row>
    <row r="152" spans="1:32">
      <c r="A152" s="9" t="s">
        <v>710</v>
      </c>
      <c r="B152" s="9" t="s">
        <v>847</v>
      </c>
      <c r="C152" s="9" t="s">
        <v>107</v>
      </c>
      <c r="D152" s="15" t="s">
        <v>40</v>
      </c>
      <c r="E152" s="26" t="s">
        <v>40</v>
      </c>
      <c r="F152" s="15" t="s">
        <v>0</v>
      </c>
      <c r="G152" s="15" t="s">
        <v>0</v>
      </c>
      <c r="H152" s="9" t="s">
        <v>551</v>
      </c>
      <c r="I152" s="15" t="s">
        <v>66</v>
      </c>
      <c r="J152" s="15" t="s">
        <v>66</v>
      </c>
      <c r="K152" s="15" t="s">
        <v>66</v>
      </c>
      <c r="L152" s="97" t="s">
        <v>66</v>
      </c>
      <c r="M152" s="98" t="s">
        <v>579</v>
      </c>
      <c r="N152" s="15" t="s">
        <v>66</v>
      </c>
      <c r="O152" s="26" t="s">
        <v>981</v>
      </c>
      <c r="P152" s="9" t="str">
        <f t="shared" si="10"/>
        <v/>
      </c>
      <c r="Q152" s="9" t="str">
        <f t="shared" si="11"/>
        <v/>
      </c>
      <c r="R152" s="13" t="str">
        <f>IF(
  AND($A152&lt;&gt;"",$I152="○"),
  (
    "mkdir """&amp;T152&amp;""" &amp; "
  )&amp;(
    """"&amp;shortcut設定!$F$7&amp;""""&amp;
    " """&amp;T152&amp;"\"&amp;$A152&amp;"（"&amp;$B152&amp;"）.lnk"""&amp;
    " """&amp;$C152&amp;""""&amp;
    IF($D152="-"," """""," """&amp;$D152&amp;"""")&amp;
    IF($E152="-"," """""," """&amp;$E152&amp;"""")
  ),
  ""
)</f>
        <v/>
      </c>
      <c r="S152" s="9" t="str">
        <f ca="1">IFERROR(
  VLOOKUP(
    $H152,
    shortcut設定!$F:$J,
    MATCH(
      "ProgramsIndex",
      shortcut設定!$F$12:$J$12,
      0
    ),
    FALSE
  ),
  ""
)</f>
        <v>200</v>
      </c>
      <c r="T152" s="13" t="str">
        <f>IF(
  AND($A152&lt;&gt;"",$I152="○"),
  shortcut設定!$F$4&amp;"\"&amp;S152&amp;"_"&amp;H152,
  ""
)</f>
        <v/>
      </c>
      <c r="U152" s="13" t="str">
        <f>IF(
  AND($A152&lt;&gt;"",$J152&lt;&gt;"-",$J152&lt;&gt;""),
  (
    "mkdir """&amp;shortcut設定!$F$4&amp;"\"&amp;shortcut設定!$F$8&amp;""" &amp; "
  )&amp;(
    """"&amp;shortcut設定!$F$7&amp;""""&amp;
    " """&amp;$V152&amp;""""&amp;
    " """&amp;$C152&amp;""""&amp;
    IF($D152="-"," """""," """&amp;$D152&amp;"""")&amp;
    IF($E152="-"," """""," """&amp;$E152&amp;"""")
  ),
  ""
)</f>
        <v/>
      </c>
      <c r="V152" s="14" t="str">
        <f>IF(
  AND($A152&lt;&gt;"",$J152&lt;&gt;"-",$J152&lt;&gt;""),
  shortcut設定!$F$4&amp;"\"&amp;shortcut設定!$F$8&amp;"\"&amp;$J152&amp;"（"&amp;$B152&amp;"）.lnk",
  ""
)</f>
        <v/>
      </c>
      <c r="W152" s="13" t="str">
        <f>IF(
  AND($A152&lt;&gt;"",$K152&lt;&gt;"-",$K152&lt;&gt;""),
  (
    "mkdir """&amp;shortcut設定!$F$4&amp;"\"&amp;shortcut設定!$F$9&amp;""" &amp; "
  )&amp;(
    """"&amp;shortcut設定!$F$7&amp;""""&amp;
    " """&amp;$X152&amp;""""&amp;
    " """&amp;$C152&amp;""""&amp;
    IF($D152="-"," """""," """&amp;$D152&amp;"""")&amp;
    IF($E152="-"," """""," """&amp;$E152&amp;"""")&amp;
    IF($K152="-"," """""," """&amp;$K152&amp;"""")
  ),
  ""
)</f>
        <v/>
      </c>
      <c r="X152" s="14" t="str">
        <f>IF(
  AND($A152&lt;&gt;"",$K152&lt;&gt;"-",$K152&lt;&gt;""),
  shortcut設定!$F$4&amp;"\"&amp;shortcut設定!$F$9&amp;"\"&amp;$A152&amp;"（"&amp;$B152&amp;"）.lnk",
  ""
)</f>
        <v/>
      </c>
      <c r="Y152" s="13" t="str">
        <f>IF(
  AND($A152&lt;&gt;"",$L152&lt;&gt;"-",$L152&lt;&gt;""),
  (
    """"&amp;shortcut設定!$F$7&amp;""""&amp;
    " """&amp;$AB152&amp;""""&amp;
    " """&amp;$C152&amp;""""&amp;
    IF($D152="-"," """""," """&amp;$D152&amp;"""")&amp;
    IF($E152="-"," """""," """&amp;$E152&amp;"""")
  ),
  ""
)</f>
        <v/>
      </c>
      <c r="Z152" s="9" t="str">
        <f ca="1">IFERROR(
  VLOOKUP(
    $H152,
    shortcut設定!$F:$J,
    MATCH(
      "ProgramsIndex",
      shortcut設定!$F$12:$J$12,
      0
    ),
    FALSE
  ),
  ""
)</f>
        <v>200</v>
      </c>
      <c r="AA152" s="20" t="str">
        <f t="shared" si="12"/>
        <v/>
      </c>
      <c r="AB152" s="13" t="str">
        <f>IF(
  AND($A152&lt;&gt;"",$L152="○"),
  shortcut設定!$F$5&amp;"\"&amp;Z152&amp;"_"&amp;A152&amp;"（"&amp;B152&amp;"）"&amp;AA152&amp;".lnk",
  ""
)</f>
        <v/>
      </c>
      <c r="AC152" s="13" t="str">
        <f>IF(
  AND($A152&lt;&gt;"",$N152="○"),
  (
    """"&amp;shortcut設定!$F$7&amp;""""&amp;
    " """&amp;$AD152&amp;""""&amp;
    " """&amp;$C152&amp;""""&amp;
    IF($D152="-"," """""," """&amp;$D152&amp;"""")&amp;
    IF($E152="-"," """""," """&amp;$E152&amp;"""")
  ),
  ""
)</f>
        <v/>
      </c>
      <c r="AD152" s="9" t="str">
        <f>IF(
  AND($A152&lt;&gt;"",$N152="○"),
  shortcut設定!$F$6&amp;"\"&amp;A152&amp;"（"&amp;B152&amp;"）.lnk",
  ""
)</f>
        <v/>
      </c>
      <c r="AE152" s="13" t="str">
        <f>IF(
  AND($A152&lt;&gt;"",$O152&lt;&gt;"-",$O152&lt;&gt;""),
  (
    """"&amp;shortcut設定!$F$7&amp;""""&amp;
    " """&amp;$O152&amp;".lnk"""&amp;
    " """&amp;$C152&amp;""""&amp;
    IF($D152="-"," """""," """&amp;$D152&amp;"""")&amp;
    IF($E152="-"," """""," """&amp;$E152&amp;"""")
  ),
  ""
)</f>
        <v/>
      </c>
      <c r="AF152" s="95" t="s">
        <v>183</v>
      </c>
    </row>
    <row r="153" spans="1:32">
      <c r="A153" s="9" t="s">
        <v>711</v>
      </c>
      <c r="B153" s="9" t="s">
        <v>848</v>
      </c>
      <c r="C153" s="9" t="s">
        <v>108</v>
      </c>
      <c r="D153" s="15" t="s">
        <v>40</v>
      </c>
      <c r="E153" s="26" t="s">
        <v>40</v>
      </c>
      <c r="F153" s="15" t="s">
        <v>573</v>
      </c>
      <c r="G153" s="15" t="s">
        <v>0</v>
      </c>
      <c r="H153" s="9" t="s">
        <v>551</v>
      </c>
      <c r="I153" s="15" t="s">
        <v>66</v>
      </c>
      <c r="J153" s="15" t="s">
        <v>66</v>
      </c>
      <c r="K153" s="15" t="s">
        <v>66</v>
      </c>
      <c r="L153" s="97" t="s">
        <v>66</v>
      </c>
      <c r="M153" s="98" t="s">
        <v>579</v>
      </c>
      <c r="N153" s="15" t="s">
        <v>66</v>
      </c>
      <c r="O153" s="26" t="s">
        <v>981</v>
      </c>
      <c r="P153" s="9" t="str">
        <f t="shared" si="10"/>
        <v/>
      </c>
      <c r="Q153" s="9" t="str">
        <f t="shared" si="11"/>
        <v/>
      </c>
      <c r="R153" s="13" t="str">
        <f>IF(
  AND($A153&lt;&gt;"",$I153="○"),
  (
    "mkdir """&amp;T153&amp;""" &amp; "
  )&amp;(
    """"&amp;shortcut設定!$F$7&amp;""""&amp;
    " """&amp;T153&amp;"\"&amp;$A153&amp;"（"&amp;$B153&amp;"）.lnk"""&amp;
    " """&amp;$C153&amp;""""&amp;
    IF($D153="-"," """""," """&amp;$D153&amp;"""")&amp;
    IF($E153="-"," """""," """&amp;$E153&amp;"""")
  ),
  ""
)</f>
        <v/>
      </c>
      <c r="S153" s="9" t="str">
        <f ca="1">IFERROR(
  VLOOKUP(
    $H153,
    shortcut設定!$F:$J,
    MATCH(
      "ProgramsIndex",
      shortcut設定!$F$12:$J$12,
      0
    ),
    FALSE
  ),
  ""
)</f>
        <v>200</v>
      </c>
      <c r="T153" s="13" t="str">
        <f>IF(
  AND($A153&lt;&gt;"",$I153="○"),
  shortcut設定!$F$4&amp;"\"&amp;S153&amp;"_"&amp;H153,
  ""
)</f>
        <v/>
      </c>
      <c r="U153" s="13" t="str">
        <f>IF(
  AND($A153&lt;&gt;"",$J153&lt;&gt;"-",$J153&lt;&gt;""),
  (
    "mkdir """&amp;shortcut設定!$F$4&amp;"\"&amp;shortcut設定!$F$8&amp;""" &amp; "
  )&amp;(
    """"&amp;shortcut設定!$F$7&amp;""""&amp;
    " """&amp;$V153&amp;""""&amp;
    " """&amp;$C153&amp;""""&amp;
    IF($D153="-"," """""," """&amp;$D153&amp;"""")&amp;
    IF($E153="-"," """""," """&amp;$E153&amp;"""")
  ),
  ""
)</f>
        <v/>
      </c>
      <c r="V153" s="14" t="str">
        <f>IF(
  AND($A153&lt;&gt;"",$J153&lt;&gt;"-",$J153&lt;&gt;""),
  shortcut設定!$F$4&amp;"\"&amp;shortcut設定!$F$8&amp;"\"&amp;$J153&amp;"（"&amp;$B153&amp;"）.lnk",
  ""
)</f>
        <v/>
      </c>
      <c r="W153" s="13" t="str">
        <f>IF(
  AND($A153&lt;&gt;"",$K153&lt;&gt;"-",$K153&lt;&gt;""),
  (
    "mkdir """&amp;shortcut設定!$F$4&amp;"\"&amp;shortcut設定!$F$9&amp;""" &amp; "
  )&amp;(
    """"&amp;shortcut設定!$F$7&amp;""""&amp;
    " """&amp;$X153&amp;""""&amp;
    " """&amp;$C153&amp;""""&amp;
    IF($D153="-"," """""," """&amp;$D153&amp;"""")&amp;
    IF($E153="-"," """""," """&amp;$E153&amp;"""")&amp;
    IF($K153="-"," """""," """&amp;$K153&amp;"""")
  ),
  ""
)</f>
        <v/>
      </c>
      <c r="X153" s="14" t="str">
        <f>IF(
  AND($A153&lt;&gt;"",$K153&lt;&gt;"-",$K153&lt;&gt;""),
  shortcut設定!$F$4&amp;"\"&amp;shortcut設定!$F$9&amp;"\"&amp;$A153&amp;"（"&amp;$B153&amp;"）.lnk",
  ""
)</f>
        <v/>
      </c>
      <c r="Y153" s="13" t="str">
        <f>IF(
  AND($A153&lt;&gt;"",$L153&lt;&gt;"-",$L153&lt;&gt;""),
  (
    """"&amp;shortcut設定!$F$7&amp;""""&amp;
    " """&amp;$AB153&amp;""""&amp;
    " """&amp;$C153&amp;""""&amp;
    IF($D153="-"," """""," """&amp;$D153&amp;"""")&amp;
    IF($E153="-"," """""," """&amp;$E153&amp;"""")
  ),
  ""
)</f>
        <v/>
      </c>
      <c r="Z153" s="9" t="str">
        <f ca="1">IFERROR(
  VLOOKUP(
    $H153,
    shortcut設定!$F:$J,
    MATCH(
      "ProgramsIndex",
      shortcut設定!$F$12:$J$12,
      0
    ),
    FALSE
  ),
  ""
)</f>
        <v>200</v>
      </c>
      <c r="AA153" s="20" t="str">
        <f t="shared" si="12"/>
        <v/>
      </c>
      <c r="AB153" s="13" t="str">
        <f>IF(
  AND($A153&lt;&gt;"",$L153="○"),
  shortcut設定!$F$5&amp;"\"&amp;Z153&amp;"_"&amp;A153&amp;"（"&amp;B153&amp;"）"&amp;AA153&amp;".lnk",
  ""
)</f>
        <v/>
      </c>
      <c r="AC153" s="13" t="str">
        <f>IF(
  AND($A153&lt;&gt;"",$N153="○"),
  (
    """"&amp;shortcut設定!$F$7&amp;""""&amp;
    " """&amp;$AD153&amp;""""&amp;
    " """&amp;$C153&amp;""""&amp;
    IF($D153="-"," """""," """&amp;$D153&amp;"""")&amp;
    IF($E153="-"," """""," """&amp;$E153&amp;"""")
  ),
  ""
)</f>
        <v/>
      </c>
      <c r="AD153" s="9" t="str">
        <f>IF(
  AND($A153&lt;&gt;"",$N153="○"),
  shortcut設定!$F$6&amp;"\"&amp;A153&amp;"（"&amp;B153&amp;"）.lnk",
  ""
)</f>
        <v/>
      </c>
      <c r="AE153" s="13" t="str">
        <f>IF(
  AND($A153&lt;&gt;"",$O153&lt;&gt;"-",$O153&lt;&gt;""),
  (
    """"&amp;shortcut設定!$F$7&amp;""""&amp;
    " """&amp;$O153&amp;".lnk"""&amp;
    " """&amp;$C153&amp;""""&amp;
    IF($D153="-"," """""," """&amp;$D153&amp;"""")&amp;
    IF($E153="-"," """""," """&amp;$E153&amp;"""")
  ),
  ""
)</f>
        <v/>
      </c>
      <c r="AF153" s="95" t="s">
        <v>183</v>
      </c>
    </row>
    <row r="154" spans="1:32">
      <c r="A154" s="9" t="s">
        <v>712</v>
      </c>
      <c r="B154" s="9" t="s">
        <v>849</v>
      </c>
      <c r="C154" s="9" t="s">
        <v>109</v>
      </c>
      <c r="D154" s="15" t="s">
        <v>40</v>
      </c>
      <c r="E154" s="26" t="s">
        <v>40</v>
      </c>
      <c r="F154" s="15" t="s">
        <v>573</v>
      </c>
      <c r="G154" s="15" t="s">
        <v>0</v>
      </c>
      <c r="H154" s="9" t="s">
        <v>551</v>
      </c>
      <c r="I154" s="15" t="s">
        <v>66</v>
      </c>
      <c r="J154" s="15" t="s">
        <v>66</v>
      </c>
      <c r="K154" s="15" t="s">
        <v>66</v>
      </c>
      <c r="L154" s="97" t="s">
        <v>66</v>
      </c>
      <c r="M154" s="98" t="s">
        <v>579</v>
      </c>
      <c r="N154" s="15" t="s">
        <v>66</v>
      </c>
      <c r="O154" s="26" t="s">
        <v>981</v>
      </c>
      <c r="P154" s="9" t="str">
        <f t="shared" si="10"/>
        <v/>
      </c>
      <c r="Q154" s="9" t="str">
        <f t="shared" si="11"/>
        <v/>
      </c>
      <c r="R154" s="13" t="str">
        <f>IF(
  AND($A154&lt;&gt;"",$I154="○"),
  (
    "mkdir """&amp;T154&amp;""" &amp; "
  )&amp;(
    """"&amp;shortcut設定!$F$7&amp;""""&amp;
    " """&amp;T154&amp;"\"&amp;$A154&amp;"（"&amp;$B154&amp;"）.lnk"""&amp;
    " """&amp;$C154&amp;""""&amp;
    IF($D154="-"," """""," """&amp;$D154&amp;"""")&amp;
    IF($E154="-"," """""," """&amp;$E154&amp;"""")
  ),
  ""
)</f>
        <v/>
      </c>
      <c r="S154" s="9" t="str">
        <f ca="1">IFERROR(
  VLOOKUP(
    $H154,
    shortcut設定!$F:$J,
    MATCH(
      "ProgramsIndex",
      shortcut設定!$F$12:$J$12,
      0
    ),
    FALSE
  ),
  ""
)</f>
        <v>200</v>
      </c>
      <c r="T154" s="13" t="str">
        <f>IF(
  AND($A154&lt;&gt;"",$I154="○"),
  shortcut設定!$F$4&amp;"\"&amp;S154&amp;"_"&amp;H154,
  ""
)</f>
        <v/>
      </c>
      <c r="U154" s="13" t="str">
        <f>IF(
  AND($A154&lt;&gt;"",$J154&lt;&gt;"-",$J154&lt;&gt;""),
  (
    "mkdir """&amp;shortcut設定!$F$4&amp;"\"&amp;shortcut設定!$F$8&amp;""" &amp; "
  )&amp;(
    """"&amp;shortcut設定!$F$7&amp;""""&amp;
    " """&amp;$V154&amp;""""&amp;
    " """&amp;$C154&amp;""""&amp;
    IF($D154="-"," """""," """&amp;$D154&amp;"""")&amp;
    IF($E154="-"," """""," """&amp;$E154&amp;"""")
  ),
  ""
)</f>
        <v/>
      </c>
      <c r="V154" s="14" t="str">
        <f>IF(
  AND($A154&lt;&gt;"",$J154&lt;&gt;"-",$J154&lt;&gt;""),
  shortcut設定!$F$4&amp;"\"&amp;shortcut設定!$F$8&amp;"\"&amp;$J154&amp;"（"&amp;$B154&amp;"）.lnk",
  ""
)</f>
        <v/>
      </c>
      <c r="W154" s="13" t="str">
        <f>IF(
  AND($A154&lt;&gt;"",$K154&lt;&gt;"-",$K154&lt;&gt;""),
  (
    "mkdir """&amp;shortcut設定!$F$4&amp;"\"&amp;shortcut設定!$F$9&amp;""" &amp; "
  )&amp;(
    """"&amp;shortcut設定!$F$7&amp;""""&amp;
    " """&amp;$X154&amp;""""&amp;
    " """&amp;$C154&amp;""""&amp;
    IF($D154="-"," """""," """&amp;$D154&amp;"""")&amp;
    IF($E154="-"," """""," """&amp;$E154&amp;"""")&amp;
    IF($K154="-"," """""," """&amp;$K154&amp;"""")
  ),
  ""
)</f>
        <v/>
      </c>
      <c r="X154" s="14" t="str">
        <f>IF(
  AND($A154&lt;&gt;"",$K154&lt;&gt;"-",$K154&lt;&gt;""),
  shortcut設定!$F$4&amp;"\"&amp;shortcut設定!$F$9&amp;"\"&amp;$A154&amp;"（"&amp;$B154&amp;"）.lnk",
  ""
)</f>
        <v/>
      </c>
      <c r="Y154" s="13" t="str">
        <f>IF(
  AND($A154&lt;&gt;"",$L154&lt;&gt;"-",$L154&lt;&gt;""),
  (
    """"&amp;shortcut設定!$F$7&amp;""""&amp;
    " """&amp;$AB154&amp;""""&amp;
    " """&amp;$C154&amp;""""&amp;
    IF($D154="-"," """""," """&amp;$D154&amp;"""")&amp;
    IF($E154="-"," """""," """&amp;$E154&amp;"""")
  ),
  ""
)</f>
        <v/>
      </c>
      <c r="Z154" s="9" t="str">
        <f ca="1">IFERROR(
  VLOOKUP(
    $H154,
    shortcut設定!$F:$J,
    MATCH(
      "ProgramsIndex",
      shortcut設定!$F$12:$J$12,
      0
    ),
    FALSE
  ),
  ""
)</f>
        <v>200</v>
      </c>
      <c r="AA154" s="20" t="str">
        <f t="shared" si="12"/>
        <v/>
      </c>
      <c r="AB154" s="13" t="str">
        <f>IF(
  AND($A154&lt;&gt;"",$L154="○"),
  shortcut設定!$F$5&amp;"\"&amp;Z154&amp;"_"&amp;A154&amp;"（"&amp;B154&amp;"）"&amp;AA154&amp;".lnk",
  ""
)</f>
        <v/>
      </c>
      <c r="AC154" s="13" t="str">
        <f>IF(
  AND($A154&lt;&gt;"",$N154="○"),
  (
    """"&amp;shortcut設定!$F$7&amp;""""&amp;
    " """&amp;$AD154&amp;""""&amp;
    " """&amp;$C154&amp;""""&amp;
    IF($D154="-"," """""," """&amp;$D154&amp;"""")&amp;
    IF($E154="-"," """""," """&amp;$E154&amp;"""")
  ),
  ""
)</f>
        <v/>
      </c>
      <c r="AD154" s="9" t="str">
        <f>IF(
  AND($A154&lt;&gt;"",$N154="○"),
  shortcut設定!$F$6&amp;"\"&amp;A154&amp;"（"&amp;B154&amp;"）.lnk",
  ""
)</f>
        <v/>
      </c>
      <c r="AE154" s="13" t="str">
        <f>IF(
  AND($A154&lt;&gt;"",$O154&lt;&gt;"-",$O154&lt;&gt;""),
  (
    """"&amp;shortcut設定!$F$7&amp;""""&amp;
    " """&amp;$O154&amp;".lnk"""&amp;
    " """&amp;$C154&amp;""""&amp;
    IF($D154="-"," """""," """&amp;$D154&amp;"""")&amp;
    IF($E154="-"," """""," """&amp;$E154&amp;"""")
  ),
  ""
)</f>
        <v/>
      </c>
      <c r="AF154" s="95" t="s">
        <v>183</v>
      </c>
    </row>
    <row r="155" spans="1:32">
      <c r="A155" s="9" t="s">
        <v>713</v>
      </c>
      <c r="B155" s="9" t="s">
        <v>850</v>
      </c>
      <c r="C155" s="9" t="s">
        <v>113</v>
      </c>
      <c r="D155" s="15" t="s">
        <v>40</v>
      </c>
      <c r="E155" s="26" t="s">
        <v>40</v>
      </c>
      <c r="F155" s="15" t="s">
        <v>0</v>
      </c>
      <c r="G155" s="15" t="s">
        <v>0</v>
      </c>
      <c r="H155" s="9" t="s">
        <v>551</v>
      </c>
      <c r="I155" s="15" t="s">
        <v>66</v>
      </c>
      <c r="J155" s="15" t="s">
        <v>66</v>
      </c>
      <c r="K155" s="15" t="s">
        <v>66</v>
      </c>
      <c r="L155" s="97" t="s">
        <v>66</v>
      </c>
      <c r="M155" s="98" t="s">
        <v>579</v>
      </c>
      <c r="N155" s="15" t="s">
        <v>66</v>
      </c>
      <c r="O155" s="26" t="s">
        <v>981</v>
      </c>
      <c r="P155" s="9" t="str">
        <f t="shared" si="10"/>
        <v/>
      </c>
      <c r="Q155" s="9" t="str">
        <f t="shared" si="11"/>
        <v/>
      </c>
      <c r="R155" s="13" t="str">
        <f>IF(
  AND($A155&lt;&gt;"",$I155="○"),
  (
    "mkdir """&amp;T155&amp;""" &amp; "
  )&amp;(
    """"&amp;shortcut設定!$F$7&amp;""""&amp;
    " """&amp;T155&amp;"\"&amp;$A155&amp;"（"&amp;$B155&amp;"）.lnk"""&amp;
    " """&amp;$C155&amp;""""&amp;
    IF($D155="-"," """""," """&amp;$D155&amp;"""")&amp;
    IF($E155="-"," """""," """&amp;$E155&amp;"""")
  ),
  ""
)</f>
        <v/>
      </c>
      <c r="S155" s="9" t="str">
        <f ca="1">IFERROR(
  VLOOKUP(
    $H155,
    shortcut設定!$F:$J,
    MATCH(
      "ProgramsIndex",
      shortcut設定!$F$12:$J$12,
      0
    ),
    FALSE
  ),
  ""
)</f>
        <v>200</v>
      </c>
      <c r="T155" s="13" t="str">
        <f>IF(
  AND($A155&lt;&gt;"",$I155="○"),
  shortcut設定!$F$4&amp;"\"&amp;S155&amp;"_"&amp;H155,
  ""
)</f>
        <v/>
      </c>
      <c r="U155" s="13" t="str">
        <f>IF(
  AND($A155&lt;&gt;"",$J155&lt;&gt;"-",$J155&lt;&gt;""),
  (
    "mkdir """&amp;shortcut設定!$F$4&amp;"\"&amp;shortcut設定!$F$8&amp;""" &amp; "
  )&amp;(
    """"&amp;shortcut設定!$F$7&amp;""""&amp;
    " """&amp;$V155&amp;""""&amp;
    " """&amp;$C155&amp;""""&amp;
    IF($D155="-"," """""," """&amp;$D155&amp;"""")&amp;
    IF($E155="-"," """""," """&amp;$E155&amp;"""")
  ),
  ""
)</f>
        <v/>
      </c>
      <c r="V155" s="14" t="str">
        <f>IF(
  AND($A155&lt;&gt;"",$J155&lt;&gt;"-",$J155&lt;&gt;""),
  shortcut設定!$F$4&amp;"\"&amp;shortcut設定!$F$8&amp;"\"&amp;$J155&amp;"（"&amp;$B155&amp;"）.lnk",
  ""
)</f>
        <v/>
      </c>
      <c r="W155" s="13" t="str">
        <f>IF(
  AND($A155&lt;&gt;"",$K155&lt;&gt;"-",$K155&lt;&gt;""),
  (
    "mkdir """&amp;shortcut設定!$F$4&amp;"\"&amp;shortcut設定!$F$9&amp;""" &amp; "
  )&amp;(
    """"&amp;shortcut設定!$F$7&amp;""""&amp;
    " """&amp;$X155&amp;""""&amp;
    " """&amp;$C155&amp;""""&amp;
    IF($D155="-"," """""," """&amp;$D155&amp;"""")&amp;
    IF($E155="-"," """""," """&amp;$E155&amp;"""")&amp;
    IF($K155="-"," """""," """&amp;$K155&amp;"""")
  ),
  ""
)</f>
        <v/>
      </c>
      <c r="X155" s="14" t="str">
        <f>IF(
  AND($A155&lt;&gt;"",$K155&lt;&gt;"-",$K155&lt;&gt;""),
  shortcut設定!$F$4&amp;"\"&amp;shortcut設定!$F$9&amp;"\"&amp;$A155&amp;"（"&amp;$B155&amp;"）.lnk",
  ""
)</f>
        <v/>
      </c>
      <c r="Y155" s="13" t="str">
        <f>IF(
  AND($A155&lt;&gt;"",$L155&lt;&gt;"-",$L155&lt;&gt;""),
  (
    """"&amp;shortcut設定!$F$7&amp;""""&amp;
    " """&amp;$AB155&amp;""""&amp;
    " """&amp;$C155&amp;""""&amp;
    IF($D155="-"," """""," """&amp;$D155&amp;"""")&amp;
    IF($E155="-"," """""," """&amp;$E155&amp;"""")
  ),
  ""
)</f>
        <v/>
      </c>
      <c r="Z155" s="9" t="str">
        <f ca="1">IFERROR(
  VLOOKUP(
    $H155,
    shortcut設定!$F:$J,
    MATCH(
      "ProgramsIndex",
      shortcut設定!$F$12:$J$12,
      0
    ),
    FALSE
  ),
  ""
)</f>
        <v>200</v>
      </c>
      <c r="AA155" s="20" t="str">
        <f t="shared" si="12"/>
        <v/>
      </c>
      <c r="AB155" s="13" t="str">
        <f>IF(
  AND($A155&lt;&gt;"",$L155="○"),
  shortcut設定!$F$5&amp;"\"&amp;Z155&amp;"_"&amp;A155&amp;"（"&amp;B155&amp;"）"&amp;AA155&amp;".lnk",
  ""
)</f>
        <v/>
      </c>
      <c r="AC155" s="13" t="str">
        <f>IF(
  AND($A155&lt;&gt;"",$N155="○"),
  (
    """"&amp;shortcut設定!$F$7&amp;""""&amp;
    " """&amp;$AD155&amp;""""&amp;
    " """&amp;$C155&amp;""""&amp;
    IF($D155="-"," """""," """&amp;$D155&amp;"""")&amp;
    IF($E155="-"," """""," """&amp;$E155&amp;"""")
  ),
  ""
)</f>
        <v/>
      </c>
      <c r="AD155" s="9" t="str">
        <f>IF(
  AND($A155&lt;&gt;"",$N155="○"),
  shortcut設定!$F$6&amp;"\"&amp;A155&amp;"（"&amp;B155&amp;"）.lnk",
  ""
)</f>
        <v/>
      </c>
      <c r="AE155" s="13" t="str">
        <f>IF(
  AND($A155&lt;&gt;"",$O155&lt;&gt;"-",$O155&lt;&gt;""),
  (
    """"&amp;shortcut設定!$F$7&amp;""""&amp;
    " """&amp;$O155&amp;".lnk"""&amp;
    " """&amp;$C155&amp;""""&amp;
    IF($D155="-"," """""," """&amp;$D155&amp;"""")&amp;
    IF($E155="-"," """""," """&amp;$E155&amp;"""")
  ),
  ""
)</f>
        <v/>
      </c>
      <c r="AF155" s="95" t="s">
        <v>183</v>
      </c>
    </row>
    <row r="156" spans="1:32">
      <c r="A156" s="9" t="s">
        <v>714</v>
      </c>
      <c r="B156" s="9" t="s">
        <v>851</v>
      </c>
      <c r="C156" s="9" t="s">
        <v>116</v>
      </c>
      <c r="D156" s="15" t="s">
        <v>40</v>
      </c>
      <c r="E156" s="26" t="s">
        <v>40</v>
      </c>
      <c r="F156" s="15" t="s">
        <v>0</v>
      </c>
      <c r="G156" s="15" t="s">
        <v>0</v>
      </c>
      <c r="H156" s="9" t="s">
        <v>551</v>
      </c>
      <c r="I156" s="15" t="s">
        <v>66</v>
      </c>
      <c r="J156" s="15" t="s">
        <v>66</v>
      </c>
      <c r="K156" s="15" t="s">
        <v>66</v>
      </c>
      <c r="L156" s="97" t="s">
        <v>66</v>
      </c>
      <c r="M156" s="98" t="s">
        <v>579</v>
      </c>
      <c r="N156" s="15" t="s">
        <v>66</v>
      </c>
      <c r="O156" s="26" t="s">
        <v>981</v>
      </c>
      <c r="P156" s="9" t="str">
        <f t="shared" si="10"/>
        <v/>
      </c>
      <c r="Q156" s="9" t="str">
        <f>IF(
  OR(
    $H156="-",
    COUNTIF(カテゴリ,$H156)&gt;0
  ),
  "",
  "★NG★"
)</f>
        <v/>
      </c>
      <c r="R156" s="13" t="str">
        <f>IF(
  AND($A156&lt;&gt;"",$I156="○"),
  (
    "mkdir """&amp;T156&amp;""" &amp; "
  )&amp;(
    """"&amp;shortcut設定!$F$7&amp;""""&amp;
    " """&amp;T156&amp;"\"&amp;$A156&amp;"（"&amp;$B156&amp;"）.lnk"""&amp;
    " """&amp;$C156&amp;""""&amp;
    IF($D156="-"," """""," """&amp;$D156&amp;"""")&amp;
    IF($E156="-"," """""," """&amp;$E156&amp;"""")
  ),
  ""
)</f>
        <v/>
      </c>
      <c r="S156" s="9" t="str">
        <f ca="1">IFERROR(
  VLOOKUP(
    $H156,
    shortcut設定!$F:$J,
    MATCH(
      "ProgramsIndex",
      shortcut設定!$F$12:$J$12,
      0
    ),
    FALSE
  ),
  ""
)</f>
        <v>200</v>
      </c>
      <c r="T156" s="13" t="str">
        <f>IF(
  AND($A156&lt;&gt;"",$I156="○"),
  shortcut設定!$F$4&amp;"\"&amp;S156&amp;"_"&amp;H156,
  ""
)</f>
        <v/>
      </c>
      <c r="U156" s="13" t="str">
        <f>IF(
  AND($A156&lt;&gt;"",$J156&lt;&gt;"-",$J156&lt;&gt;""),
  (
    "mkdir """&amp;shortcut設定!$F$4&amp;"\"&amp;shortcut設定!$F$8&amp;""" &amp; "
  )&amp;(
    """"&amp;shortcut設定!$F$7&amp;""""&amp;
    " """&amp;$V156&amp;""""&amp;
    " """&amp;$C156&amp;""""&amp;
    IF($D156="-"," """""," """&amp;$D156&amp;"""")&amp;
    IF($E156="-"," """""," """&amp;$E156&amp;"""")
  ),
  ""
)</f>
        <v/>
      </c>
      <c r="V156" s="14" t="str">
        <f>IF(
  AND($A156&lt;&gt;"",$J156&lt;&gt;"-",$J156&lt;&gt;""),
  shortcut設定!$F$4&amp;"\"&amp;shortcut設定!$F$8&amp;"\"&amp;$J156&amp;"（"&amp;$B156&amp;"）.lnk",
  ""
)</f>
        <v/>
      </c>
      <c r="W156" s="13" t="str">
        <f>IF(
  AND($A156&lt;&gt;"",$K156&lt;&gt;"-",$K156&lt;&gt;""),
  (
    "mkdir """&amp;shortcut設定!$F$4&amp;"\"&amp;shortcut設定!$F$9&amp;""" &amp; "
  )&amp;(
    """"&amp;shortcut設定!$F$7&amp;""""&amp;
    " """&amp;$X156&amp;""""&amp;
    " """&amp;$C156&amp;""""&amp;
    IF($D156="-"," """""," """&amp;$D156&amp;"""")&amp;
    IF($E156="-"," """""," """&amp;$E156&amp;"""")&amp;
    IF($K156="-"," """""," """&amp;$K156&amp;"""")
  ),
  ""
)</f>
        <v/>
      </c>
      <c r="X156" s="14" t="str">
        <f>IF(
  AND($A156&lt;&gt;"",$K156&lt;&gt;"-",$K156&lt;&gt;""),
  shortcut設定!$F$4&amp;"\"&amp;shortcut設定!$F$9&amp;"\"&amp;$A156&amp;"（"&amp;$B156&amp;"）.lnk",
  ""
)</f>
        <v/>
      </c>
      <c r="Y156" s="13" t="str">
        <f>IF(
  AND($A156&lt;&gt;"",$L156&lt;&gt;"-",$L156&lt;&gt;""),
  (
    """"&amp;shortcut設定!$F$7&amp;""""&amp;
    " """&amp;$AB156&amp;""""&amp;
    " """&amp;$C156&amp;""""&amp;
    IF($D156="-"," """""," """&amp;$D156&amp;"""")&amp;
    IF($E156="-"," """""," """&amp;$E156&amp;"""")
  ),
  ""
)</f>
        <v/>
      </c>
      <c r="Z156" s="9" t="str">
        <f ca="1">IFERROR(
  VLOOKUP(
    $H156,
    shortcut設定!$F:$J,
    MATCH(
      "ProgramsIndex",
      shortcut設定!$F$12:$J$12,
      0
    ),
    FALSE
  ),
  ""
)</f>
        <v>200</v>
      </c>
      <c r="AA156" s="20" t="str">
        <f t="shared" si="12"/>
        <v/>
      </c>
      <c r="AB156" s="13" t="str">
        <f>IF(
  AND($A156&lt;&gt;"",$L156="○"),
  shortcut設定!$F$5&amp;"\"&amp;Z156&amp;"_"&amp;A156&amp;"（"&amp;B156&amp;"）"&amp;AA156&amp;".lnk",
  ""
)</f>
        <v/>
      </c>
      <c r="AC156" s="13" t="str">
        <f>IF(
  AND($A156&lt;&gt;"",$N156="○"),
  (
    """"&amp;shortcut設定!$F$7&amp;""""&amp;
    " """&amp;$AD156&amp;""""&amp;
    " """&amp;$C156&amp;""""&amp;
    IF($D156="-"," """""," """&amp;$D156&amp;"""")&amp;
    IF($E156="-"," """""," """&amp;$E156&amp;"""")
  ),
  ""
)</f>
        <v/>
      </c>
      <c r="AD156" s="9" t="str">
        <f>IF(
  AND($A156&lt;&gt;"",$N156="○"),
  shortcut設定!$F$6&amp;"\"&amp;A156&amp;"（"&amp;B156&amp;"）.lnk",
  ""
)</f>
        <v/>
      </c>
      <c r="AE156" s="13" t="str">
        <f>IF(
  AND($A156&lt;&gt;"",$O156&lt;&gt;"-",$O156&lt;&gt;""),
  (
    """"&amp;shortcut設定!$F$7&amp;""""&amp;
    " """&amp;$O156&amp;".lnk"""&amp;
    " """&amp;$C156&amp;""""&amp;
    IF($D156="-"," """""," """&amp;$D156&amp;"""")&amp;
    IF($E156="-"," """""," """&amp;$E156&amp;"""")
  ),
  ""
)</f>
        <v/>
      </c>
      <c r="AF156" s="95" t="s">
        <v>183</v>
      </c>
    </row>
    <row r="157" spans="1:32">
      <c r="A157" s="9" t="s">
        <v>715</v>
      </c>
      <c r="B157" s="9" t="s">
        <v>852</v>
      </c>
      <c r="C157" s="9" t="s">
        <v>114</v>
      </c>
      <c r="D157" s="15" t="s">
        <v>40</v>
      </c>
      <c r="E157" s="26" t="s">
        <v>40</v>
      </c>
      <c r="F157" s="15" t="s">
        <v>0</v>
      </c>
      <c r="G157" s="15" t="s">
        <v>0</v>
      </c>
      <c r="H157" s="9" t="s">
        <v>551</v>
      </c>
      <c r="I157" s="15" t="s">
        <v>66</v>
      </c>
      <c r="J157" s="15" t="s">
        <v>66</v>
      </c>
      <c r="K157" s="15" t="s">
        <v>66</v>
      </c>
      <c r="L157" s="97" t="s">
        <v>66</v>
      </c>
      <c r="M157" s="98" t="s">
        <v>579</v>
      </c>
      <c r="N157" s="15" t="s">
        <v>66</v>
      </c>
      <c r="O157" s="26" t="s">
        <v>981</v>
      </c>
      <c r="P157" s="9" t="str">
        <f t="shared" si="10"/>
        <v/>
      </c>
      <c r="Q157" s="9" t="str">
        <f t="shared" si="11"/>
        <v/>
      </c>
      <c r="R157" s="13" t="str">
        <f>IF(
  AND($A157&lt;&gt;"",$I157="○"),
  (
    "mkdir """&amp;T157&amp;""" &amp; "
  )&amp;(
    """"&amp;shortcut設定!$F$7&amp;""""&amp;
    " """&amp;T157&amp;"\"&amp;$A157&amp;"（"&amp;$B157&amp;"）.lnk"""&amp;
    " """&amp;$C157&amp;""""&amp;
    IF($D157="-"," """""," """&amp;$D157&amp;"""")&amp;
    IF($E157="-"," """""," """&amp;$E157&amp;"""")
  ),
  ""
)</f>
        <v/>
      </c>
      <c r="S157" s="9" t="str">
        <f ca="1">IFERROR(
  VLOOKUP(
    $H157,
    shortcut設定!$F:$J,
    MATCH(
      "ProgramsIndex",
      shortcut設定!$F$12:$J$12,
      0
    ),
    FALSE
  ),
  ""
)</f>
        <v>200</v>
      </c>
      <c r="T157" s="13" t="str">
        <f>IF(
  AND($A157&lt;&gt;"",$I157="○"),
  shortcut設定!$F$4&amp;"\"&amp;S157&amp;"_"&amp;H157,
  ""
)</f>
        <v/>
      </c>
      <c r="U157" s="13" t="str">
        <f>IF(
  AND($A157&lt;&gt;"",$J157&lt;&gt;"-",$J157&lt;&gt;""),
  (
    "mkdir """&amp;shortcut設定!$F$4&amp;"\"&amp;shortcut設定!$F$8&amp;""" &amp; "
  )&amp;(
    """"&amp;shortcut設定!$F$7&amp;""""&amp;
    " """&amp;$V157&amp;""""&amp;
    " """&amp;$C157&amp;""""&amp;
    IF($D157="-"," """""," """&amp;$D157&amp;"""")&amp;
    IF($E157="-"," """""," """&amp;$E157&amp;"""")
  ),
  ""
)</f>
        <v/>
      </c>
      <c r="V157" s="14" t="str">
        <f>IF(
  AND($A157&lt;&gt;"",$J157&lt;&gt;"-",$J157&lt;&gt;""),
  shortcut設定!$F$4&amp;"\"&amp;shortcut設定!$F$8&amp;"\"&amp;$J157&amp;"（"&amp;$B157&amp;"）.lnk",
  ""
)</f>
        <v/>
      </c>
      <c r="W157" s="13" t="str">
        <f>IF(
  AND($A157&lt;&gt;"",$K157&lt;&gt;"-",$K157&lt;&gt;""),
  (
    "mkdir """&amp;shortcut設定!$F$4&amp;"\"&amp;shortcut設定!$F$9&amp;""" &amp; "
  )&amp;(
    """"&amp;shortcut設定!$F$7&amp;""""&amp;
    " """&amp;$X157&amp;""""&amp;
    " """&amp;$C157&amp;""""&amp;
    IF($D157="-"," """""," """&amp;$D157&amp;"""")&amp;
    IF($E157="-"," """""," """&amp;$E157&amp;"""")&amp;
    IF($K157="-"," """""," """&amp;$K157&amp;"""")
  ),
  ""
)</f>
        <v/>
      </c>
      <c r="X157" s="14" t="str">
        <f>IF(
  AND($A157&lt;&gt;"",$K157&lt;&gt;"-",$K157&lt;&gt;""),
  shortcut設定!$F$4&amp;"\"&amp;shortcut設定!$F$9&amp;"\"&amp;$A157&amp;"（"&amp;$B157&amp;"）.lnk",
  ""
)</f>
        <v/>
      </c>
      <c r="Y157" s="13" t="str">
        <f>IF(
  AND($A157&lt;&gt;"",$L157&lt;&gt;"-",$L157&lt;&gt;""),
  (
    """"&amp;shortcut設定!$F$7&amp;""""&amp;
    " """&amp;$AB157&amp;""""&amp;
    " """&amp;$C157&amp;""""&amp;
    IF($D157="-"," """""," """&amp;$D157&amp;"""")&amp;
    IF($E157="-"," """""," """&amp;$E157&amp;"""")
  ),
  ""
)</f>
        <v/>
      </c>
      <c r="Z157" s="9" t="str">
        <f ca="1">IFERROR(
  VLOOKUP(
    $H157,
    shortcut設定!$F:$J,
    MATCH(
      "ProgramsIndex",
      shortcut設定!$F$12:$J$12,
      0
    ),
    FALSE
  ),
  ""
)</f>
        <v>200</v>
      </c>
      <c r="AA157" s="20" t="str">
        <f t="shared" si="12"/>
        <v/>
      </c>
      <c r="AB157" s="13" t="str">
        <f>IF(
  AND($A157&lt;&gt;"",$L157="○"),
  shortcut設定!$F$5&amp;"\"&amp;Z157&amp;"_"&amp;A157&amp;"（"&amp;B157&amp;"）"&amp;AA157&amp;".lnk",
  ""
)</f>
        <v/>
      </c>
      <c r="AC157" s="13" t="str">
        <f>IF(
  AND($A157&lt;&gt;"",$N157="○"),
  (
    """"&amp;shortcut設定!$F$7&amp;""""&amp;
    " """&amp;$AD157&amp;""""&amp;
    " """&amp;$C157&amp;""""&amp;
    IF($D157="-"," """""," """&amp;$D157&amp;"""")&amp;
    IF($E157="-"," """""," """&amp;$E157&amp;"""")
  ),
  ""
)</f>
        <v/>
      </c>
      <c r="AD157" s="9" t="str">
        <f>IF(
  AND($A157&lt;&gt;"",$N157="○"),
  shortcut設定!$F$6&amp;"\"&amp;A157&amp;"（"&amp;B157&amp;"）.lnk",
  ""
)</f>
        <v/>
      </c>
      <c r="AE157" s="13" t="str">
        <f>IF(
  AND($A157&lt;&gt;"",$O157&lt;&gt;"-",$O157&lt;&gt;""),
  (
    """"&amp;shortcut設定!$F$7&amp;""""&amp;
    " """&amp;$O157&amp;".lnk"""&amp;
    " """&amp;$C157&amp;""""&amp;
    IF($D157="-"," """""," """&amp;$D157&amp;"""")&amp;
    IF($E157="-"," """""," """&amp;$E157&amp;"""")
  ),
  ""
)</f>
        <v/>
      </c>
      <c r="AF157" s="95" t="s">
        <v>183</v>
      </c>
    </row>
    <row r="158" spans="1:32">
      <c r="A158" s="9" t="s">
        <v>716</v>
      </c>
      <c r="B158" s="9" t="s">
        <v>853</v>
      </c>
      <c r="C158" s="9" t="s">
        <v>115</v>
      </c>
      <c r="D158" s="15" t="s">
        <v>40</v>
      </c>
      <c r="E158" s="26" t="s">
        <v>40</v>
      </c>
      <c r="F158" s="15" t="s">
        <v>0</v>
      </c>
      <c r="G158" s="15" t="s">
        <v>0</v>
      </c>
      <c r="H158" s="9" t="s">
        <v>551</v>
      </c>
      <c r="I158" s="15" t="s">
        <v>66</v>
      </c>
      <c r="J158" s="15" t="s">
        <v>66</v>
      </c>
      <c r="K158" s="15" t="s">
        <v>66</v>
      </c>
      <c r="L158" s="97" t="s">
        <v>66</v>
      </c>
      <c r="M158" s="98" t="s">
        <v>579</v>
      </c>
      <c r="N158" s="15" t="s">
        <v>66</v>
      </c>
      <c r="O158" s="26" t="s">
        <v>981</v>
      </c>
      <c r="P158" s="9" t="str">
        <f t="shared" si="10"/>
        <v/>
      </c>
      <c r="Q158" s="9" t="str">
        <f t="shared" si="11"/>
        <v/>
      </c>
      <c r="R158" s="13" t="str">
        <f>IF(
  AND($A158&lt;&gt;"",$I158="○"),
  (
    "mkdir """&amp;T158&amp;""" &amp; "
  )&amp;(
    """"&amp;shortcut設定!$F$7&amp;""""&amp;
    " """&amp;T158&amp;"\"&amp;$A158&amp;"（"&amp;$B158&amp;"）.lnk"""&amp;
    " """&amp;$C158&amp;""""&amp;
    IF($D158="-"," """""," """&amp;$D158&amp;"""")&amp;
    IF($E158="-"," """""," """&amp;$E158&amp;"""")
  ),
  ""
)</f>
        <v/>
      </c>
      <c r="S158" s="9" t="str">
        <f ca="1">IFERROR(
  VLOOKUP(
    $H158,
    shortcut設定!$F:$J,
    MATCH(
      "ProgramsIndex",
      shortcut設定!$F$12:$J$12,
      0
    ),
    FALSE
  ),
  ""
)</f>
        <v>200</v>
      </c>
      <c r="T158" s="13" t="str">
        <f>IF(
  AND($A158&lt;&gt;"",$I158="○"),
  shortcut設定!$F$4&amp;"\"&amp;S158&amp;"_"&amp;H158,
  ""
)</f>
        <v/>
      </c>
      <c r="U158" s="13" t="str">
        <f>IF(
  AND($A158&lt;&gt;"",$J158&lt;&gt;"-",$J158&lt;&gt;""),
  (
    "mkdir """&amp;shortcut設定!$F$4&amp;"\"&amp;shortcut設定!$F$8&amp;""" &amp; "
  )&amp;(
    """"&amp;shortcut設定!$F$7&amp;""""&amp;
    " """&amp;$V158&amp;""""&amp;
    " """&amp;$C158&amp;""""&amp;
    IF($D158="-"," """""," """&amp;$D158&amp;"""")&amp;
    IF($E158="-"," """""," """&amp;$E158&amp;"""")
  ),
  ""
)</f>
        <v/>
      </c>
      <c r="V158" s="14" t="str">
        <f>IF(
  AND($A158&lt;&gt;"",$J158&lt;&gt;"-",$J158&lt;&gt;""),
  shortcut設定!$F$4&amp;"\"&amp;shortcut設定!$F$8&amp;"\"&amp;$J158&amp;"（"&amp;$B158&amp;"）.lnk",
  ""
)</f>
        <v/>
      </c>
      <c r="W158" s="13" t="str">
        <f>IF(
  AND($A158&lt;&gt;"",$K158&lt;&gt;"-",$K158&lt;&gt;""),
  (
    "mkdir """&amp;shortcut設定!$F$4&amp;"\"&amp;shortcut設定!$F$9&amp;""" &amp; "
  )&amp;(
    """"&amp;shortcut設定!$F$7&amp;""""&amp;
    " """&amp;$X158&amp;""""&amp;
    " """&amp;$C158&amp;""""&amp;
    IF($D158="-"," """""," """&amp;$D158&amp;"""")&amp;
    IF($E158="-"," """""," """&amp;$E158&amp;"""")&amp;
    IF($K158="-"," """""," """&amp;$K158&amp;"""")
  ),
  ""
)</f>
        <v/>
      </c>
      <c r="X158" s="14" t="str">
        <f>IF(
  AND($A158&lt;&gt;"",$K158&lt;&gt;"-",$K158&lt;&gt;""),
  shortcut設定!$F$4&amp;"\"&amp;shortcut設定!$F$9&amp;"\"&amp;$A158&amp;"（"&amp;$B158&amp;"）.lnk",
  ""
)</f>
        <v/>
      </c>
      <c r="Y158" s="13" t="str">
        <f>IF(
  AND($A158&lt;&gt;"",$L158&lt;&gt;"-",$L158&lt;&gt;""),
  (
    """"&amp;shortcut設定!$F$7&amp;""""&amp;
    " """&amp;$AB158&amp;""""&amp;
    " """&amp;$C158&amp;""""&amp;
    IF($D158="-"," """""," """&amp;$D158&amp;"""")&amp;
    IF($E158="-"," """""," """&amp;$E158&amp;"""")
  ),
  ""
)</f>
        <v/>
      </c>
      <c r="Z158" s="9" t="str">
        <f ca="1">IFERROR(
  VLOOKUP(
    $H158,
    shortcut設定!$F:$J,
    MATCH(
      "ProgramsIndex",
      shortcut設定!$F$12:$J$12,
      0
    ),
    FALSE
  ),
  ""
)</f>
        <v>200</v>
      </c>
      <c r="AA158" s="20" t="str">
        <f t="shared" si="12"/>
        <v/>
      </c>
      <c r="AB158" s="13" t="str">
        <f>IF(
  AND($A158&lt;&gt;"",$L158="○"),
  shortcut設定!$F$5&amp;"\"&amp;Z158&amp;"_"&amp;A158&amp;"（"&amp;B158&amp;"）"&amp;AA158&amp;".lnk",
  ""
)</f>
        <v/>
      </c>
      <c r="AC158" s="13" t="str">
        <f>IF(
  AND($A158&lt;&gt;"",$N158="○"),
  (
    """"&amp;shortcut設定!$F$7&amp;""""&amp;
    " """&amp;$AD158&amp;""""&amp;
    " """&amp;$C158&amp;""""&amp;
    IF($D158="-"," """""," """&amp;$D158&amp;"""")&amp;
    IF($E158="-"," """""," """&amp;$E158&amp;"""")
  ),
  ""
)</f>
        <v/>
      </c>
      <c r="AD158" s="9" t="str">
        <f>IF(
  AND($A158&lt;&gt;"",$N158="○"),
  shortcut設定!$F$6&amp;"\"&amp;A158&amp;"（"&amp;B158&amp;"）.lnk",
  ""
)</f>
        <v/>
      </c>
      <c r="AE158" s="13" t="str">
        <f>IF(
  AND($A158&lt;&gt;"",$O158&lt;&gt;"-",$O158&lt;&gt;""),
  (
    """"&amp;shortcut設定!$F$7&amp;""""&amp;
    " """&amp;$O158&amp;".lnk"""&amp;
    " """&amp;$C158&amp;""""&amp;
    IF($D158="-"," """""," """&amp;$D158&amp;"""")&amp;
    IF($E158="-"," """""," """&amp;$E158&amp;"""")
  ),
  ""
)</f>
        <v/>
      </c>
      <c r="AF158" s="95" t="s">
        <v>183</v>
      </c>
    </row>
    <row r="159" spans="1:32">
      <c r="A159" s="9" t="s">
        <v>717</v>
      </c>
      <c r="B159" s="9" t="s">
        <v>854</v>
      </c>
      <c r="C159" s="9" t="s">
        <v>117</v>
      </c>
      <c r="D159" s="15" t="s">
        <v>40</v>
      </c>
      <c r="E159" s="26" t="s">
        <v>40</v>
      </c>
      <c r="F159" s="15" t="s">
        <v>0</v>
      </c>
      <c r="G159" s="15" t="s">
        <v>0</v>
      </c>
      <c r="H159" s="9" t="s">
        <v>551</v>
      </c>
      <c r="I159" s="15" t="s">
        <v>66</v>
      </c>
      <c r="J159" s="15" t="s">
        <v>66</v>
      </c>
      <c r="K159" s="15" t="s">
        <v>66</v>
      </c>
      <c r="L159" s="97" t="s">
        <v>66</v>
      </c>
      <c r="M159" s="98" t="s">
        <v>579</v>
      </c>
      <c r="N159" s="15" t="s">
        <v>66</v>
      </c>
      <c r="O159" s="26" t="s">
        <v>981</v>
      </c>
      <c r="P159" s="9" t="str">
        <f t="shared" si="10"/>
        <v/>
      </c>
      <c r="Q159" s="9" t="str">
        <f t="shared" si="11"/>
        <v/>
      </c>
      <c r="R159" s="13" t="str">
        <f>IF(
  AND($A159&lt;&gt;"",$I159="○"),
  (
    "mkdir """&amp;T159&amp;""" &amp; "
  )&amp;(
    """"&amp;shortcut設定!$F$7&amp;""""&amp;
    " """&amp;T159&amp;"\"&amp;$A159&amp;"（"&amp;$B159&amp;"）.lnk"""&amp;
    " """&amp;$C159&amp;""""&amp;
    IF($D159="-"," """""," """&amp;$D159&amp;"""")&amp;
    IF($E159="-"," """""," """&amp;$E159&amp;"""")
  ),
  ""
)</f>
        <v/>
      </c>
      <c r="S159" s="9" t="str">
        <f ca="1">IFERROR(
  VLOOKUP(
    $H159,
    shortcut設定!$F:$J,
    MATCH(
      "ProgramsIndex",
      shortcut設定!$F$12:$J$12,
      0
    ),
    FALSE
  ),
  ""
)</f>
        <v>200</v>
      </c>
      <c r="T159" s="13" t="str">
        <f>IF(
  AND($A159&lt;&gt;"",$I159="○"),
  shortcut設定!$F$4&amp;"\"&amp;S159&amp;"_"&amp;H159,
  ""
)</f>
        <v/>
      </c>
      <c r="U159" s="13" t="str">
        <f>IF(
  AND($A159&lt;&gt;"",$J159&lt;&gt;"-",$J159&lt;&gt;""),
  (
    "mkdir """&amp;shortcut設定!$F$4&amp;"\"&amp;shortcut設定!$F$8&amp;""" &amp; "
  )&amp;(
    """"&amp;shortcut設定!$F$7&amp;""""&amp;
    " """&amp;$V159&amp;""""&amp;
    " """&amp;$C159&amp;""""&amp;
    IF($D159="-"," """""," """&amp;$D159&amp;"""")&amp;
    IF($E159="-"," """""," """&amp;$E159&amp;"""")
  ),
  ""
)</f>
        <v/>
      </c>
      <c r="V159" s="14" t="str">
        <f>IF(
  AND($A159&lt;&gt;"",$J159&lt;&gt;"-",$J159&lt;&gt;""),
  shortcut設定!$F$4&amp;"\"&amp;shortcut設定!$F$8&amp;"\"&amp;$J159&amp;"（"&amp;$B159&amp;"）.lnk",
  ""
)</f>
        <v/>
      </c>
      <c r="W159" s="13" t="str">
        <f>IF(
  AND($A159&lt;&gt;"",$K159&lt;&gt;"-",$K159&lt;&gt;""),
  (
    "mkdir """&amp;shortcut設定!$F$4&amp;"\"&amp;shortcut設定!$F$9&amp;""" &amp; "
  )&amp;(
    """"&amp;shortcut設定!$F$7&amp;""""&amp;
    " """&amp;$X159&amp;""""&amp;
    " """&amp;$C159&amp;""""&amp;
    IF($D159="-"," """""," """&amp;$D159&amp;"""")&amp;
    IF($E159="-"," """""," """&amp;$E159&amp;"""")&amp;
    IF($K159="-"," """""," """&amp;$K159&amp;"""")
  ),
  ""
)</f>
        <v/>
      </c>
      <c r="X159" s="14" t="str">
        <f>IF(
  AND($A159&lt;&gt;"",$K159&lt;&gt;"-",$K159&lt;&gt;""),
  shortcut設定!$F$4&amp;"\"&amp;shortcut設定!$F$9&amp;"\"&amp;$A159&amp;"（"&amp;$B159&amp;"）.lnk",
  ""
)</f>
        <v/>
      </c>
      <c r="Y159" s="13" t="str">
        <f>IF(
  AND($A159&lt;&gt;"",$L159&lt;&gt;"-",$L159&lt;&gt;""),
  (
    """"&amp;shortcut設定!$F$7&amp;""""&amp;
    " """&amp;$AB159&amp;""""&amp;
    " """&amp;$C159&amp;""""&amp;
    IF($D159="-"," """""," """&amp;$D159&amp;"""")&amp;
    IF($E159="-"," """""," """&amp;$E159&amp;"""")
  ),
  ""
)</f>
        <v/>
      </c>
      <c r="Z159" s="9" t="str">
        <f ca="1">IFERROR(
  VLOOKUP(
    $H159,
    shortcut設定!$F:$J,
    MATCH(
      "ProgramsIndex",
      shortcut設定!$F$12:$J$12,
      0
    ),
    FALSE
  ),
  ""
)</f>
        <v>200</v>
      </c>
      <c r="AA159" s="20" t="str">
        <f t="shared" si="12"/>
        <v/>
      </c>
      <c r="AB159" s="13" t="str">
        <f>IF(
  AND($A159&lt;&gt;"",$L159="○"),
  shortcut設定!$F$5&amp;"\"&amp;Z159&amp;"_"&amp;A159&amp;"（"&amp;B159&amp;"）"&amp;AA159&amp;".lnk",
  ""
)</f>
        <v/>
      </c>
      <c r="AC159" s="13" t="str">
        <f>IF(
  AND($A159&lt;&gt;"",$N159="○"),
  (
    """"&amp;shortcut設定!$F$7&amp;""""&amp;
    " """&amp;$AD159&amp;""""&amp;
    " """&amp;$C159&amp;""""&amp;
    IF($D159="-"," """""," """&amp;$D159&amp;"""")&amp;
    IF($E159="-"," """""," """&amp;$E159&amp;"""")
  ),
  ""
)</f>
        <v/>
      </c>
      <c r="AD159" s="9" t="str">
        <f>IF(
  AND($A159&lt;&gt;"",$N159="○"),
  shortcut設定!$F$6&amp;"\"&amp;A159&amp;"（"&amp;B159&amp;"）.lnk",
  ""
)</f>
        <v/>
      </c>
      <c r="AE159" s="13" t="str">
        <f>IF(
  AND($A159&lt;&gt;"",$O159&lt;&gt;"-",$O159&lt;&gt;""),
  (
    """"&amp;shortcut設定!$F$7&amp;""""&amp;
    " """&amp;$O159&amp;".lnk"""&amp;
    " """&amp;$C159&amp;""""&amp;
    IF($D159="-"," """""," """&amp;$D159&amp;"""")&amp;
    IF($E159="-"," """""," """&amp;$E159&amp;"""")
  ),
  ""
)</f>
        <v/>
      </c>
      <c r="AF159" s="95" t="s">
        <v>183</v>
      </c>
    </row>
    <row r="160" spans="1:32">
      <c r="A160" s="9" t="s">
        <v>718</v>
      </c>
      <c r="B160" s="9" t="s">
        <v>855</v>
      </c>
      <c r="C160" s="9" t="s">
        <v>118</v>
      </c>
      <c r="D160" s="15" t="s">
        <v>40</v>
      </c>
      <c r="E160" s="26" t="s">
        <v>40</v>
      </c>
      <c r="F160" s="15" t="s">
        <v>0</v>
      </c>
      <c r="G160" s="15" t="s">
        <v>0</v>
      </c>
      <c r="H160" s="9" t="s">
        <v>551</v>
      </c>
      <c r="I160" s="15" t="s">
        <v>66</v>
      </c>
      <c r="J160" s="15" t="s">
        <v>66</v>
      </c>
      <c r="K160" s="15" t="s">
        <v>66</v>
      </c>
      <c r="L160" s="97" t="s">
        <v>878</v>
      </c>
      <c r="M160" s="98" t="s">
        <v>579</v>
      </c>
      <c r="N160" s="15" t="s">
        <v>66</v>
      </c>
      <c r="O160" s="26" t="s">
        <v>981</v>
      </c>
      <c r="P160" s="9" t="str">
        <f t="shared" si="10"/>
        <v/>
      </c>
      <c r="Q160" s="9" t="str">
        <f t="shared" si="11"/>
        <v/>
      </c>
      <c r="R160" s="13" t="str">
        <f>IF(
  AND($A160&lt;&gt;"",$I160="○"),
  (
    "mkdir """&amp;T160&amp;""" &amp; "
  )&amp;(
    """"&amp;shortcut設定!$F$7&amp;""""&amp;
    " """&amp;T160&amp;"\"&amp;$A160&amp;"（"&amp;$B160&amp;"）.lnk"""&amp;
    " """&amp;$C160&amp;""""&amp;
    IF($D160="-"," """""," """&amp;$D160&amp;"""")&amp;
    IF($E160="-"," """""," """&amp;$E160&amp;"""")
  ),
  ""
)</f>
        <v/>
      </c>
      <c r="S160" s="9" t="str">
        <f ca="1">IFERROR(
  VLOOKUP(
    $H160,
    shortcut設定!$F:$J,
    MATCH(
      "ProgramsIndex",
      shortcut設定!$F$12:$J$12,
      0
    ),
    FALSE
  ),
  ""
)</f>
        <v>200</v>
      </c>
      <c r="T160" s="13" t="str">
        <f>IF(
  AND($A160&lt;&gt;"",$I160="○"),
  shortcut設定!$F$4&amp;"\"&amp;S160&amp;"_"&amp;H160,
  ""
)</f>
        <v/>
      </c>
      <c r="U160" s="13" t="str">
        <f>IF(
  AND($A160&lt;&gt;"",$J160&lt;&gt;"-",$J160&lt;&gt;""),
  (
    "mkdir """&amp;shortcut設定!$F$4&amp;"\"&amp;shortcut設定!$F$8&amp;""" &amp; "
  )&amp;(
    """"&amp;shortcut設定!$F$7&amp;""""&amp;
    " """&amp;$V160&amp;""""&amp;
    " """&amp;$C160&amp;""""&amp;
    IF($D160="-"," """""," """&amp;$D160&amp;"""")&amp;
    IF($E160="-"," """""," """&amp;$E160&amp;"""")
  ),
  ""
)</f>
        <v/>
      </c>
      <c r="V160" s="14" t="str">
        <f>IF(
  AND($A160&lt;&gt;"",$J160&lt;&gt;"-",$J160&lt;&gt;""),
  shortcut設定!$F$4&amp;"\"&amp;shortcut設定!$F$8&amp;"\"&amp;$J160&amp;"（"&amp;$B160&amp;"）.lnk",
  ""
)</f>
        <v/>
      </c>
      <c r="W160" s="13" t="str">
        <f>IF(
  AND($A160&lt;&gt;"",$K160&lt;&gt;"-",$K160&lt;&gt;""),
  (
    "mkdir """&amp;shortcut設定!$F$4&amp;"\"&amp;shortcut設定!$F$9&amp;""" &amp; "
  )&amp;(
    """"&amp;shortcut設定!$F$7&amp;""""&amp;
    " """&amp;$X160&amp;""""&amp;
    " """&amp;$C160&amp;""""&amp;
    IF($D160="-"," """""," """&amp;$D160&amp;"""")&amp;
    IF($E160="-"," """""," """&amp;$E160&amp;"""")&amp;
    IF($K160="-"," """""," """&amp;$K160&amp;"""")
  ),
  ""
)</f>
        <v/>
      </c>
      <c r="X160" s="14" t="str">
        <f>IF(
  AND($A160&lt;&gt;"",$K160&lt;&gt;"-",$K160&lt;&gt;""),
  shortcut設定!$F$4&amp;"\"&amp;shortcut設定!$F$9&amp;"\"&amp;$A160&amp;"（"&amp;$B160&amp;"）.lnk",
  ""
)</f>
        <v/>
      </c>
      <c r="Y160" s="13" t="str">
        <f ca="1">IF(
  AND($A160&lt;&gt;"",$L160&lt;&gt;"-",$L160&lt;&gt;""),
  (
    """"&amp;shortcut設定!$F$7&amp;""""&amp;
    " """&amp;$AB160&amp;""""&amp;
    " """&amp;$C160&amp;""""&amp;
    IF($D160="-"," """""," """&amp;$D160&amp;"""")&amp;
    IF($E160="-"," """""," """&amp;$E160&amp;"""")
  ),
  ""
)</f>
        <v>"C:\codes\vbs\command\CreateShortcutFile.vbs" "%USERPROFILE%\AppData\Roaming\Microsoft\Windows\SendTo\200_OutputFileInfo.vbs（ファイル情報出力）.lnk" "C:\codes\vbs\tools\win\file_info\OutputFileInfo.vbs" "" ""</v>
      </c>
      <c r="Z160" s="9" t="str">
        <f ca="1">IFERROR(
  VLOOKUP(
    $H160,
    shortcut設定!$F:$J,
    MATCH(
      "ProgramsIndex",
      shortcut設定!$F$12:$J$12,
      0
    ),
    FALSE
  ),
  ""
)</f>
        <v>200</v>
      </c>
      <c r="AA160" s="20" t="str">
        <f t="shared" si="12"/>
        <v/>
      </c>
      <c r="AB160" s="13" t="str">
        <f ca="1">IF(
  AND($A160&lt;&gt;"",$L160="○"),
  shortcut設定!$F$5&amp;"\"&amp;Z160&amp;"_"&amp;A160&amp;"（"&amp;B160&amp;"）"&amp;AA160&amp;".lnk",
  ""
)</f>
        <v>%USERPROFILE%\AppData\Roaming\Microsoft\Windows\SendTo\200_OutputFileInfo.vbs（ファイル情報出力）.lnk</v>
      </c>
      <c r="AC160" s="13" t="str">
        <f>IF(
  AND($A160&lt;&gt;"",$N160="○"),
  (
    """"&amp;shortcut設定!$F$7&amp;""""&amp;
    " """&amp;$AD160&amp;""""&amp;
    " """&amp;$C160&amp;""""&amp;
    IF($D160="-"," """""," """&amp;$D160&amp;"""")&amp;
    IF($E160="-"," """""," """&amp;$E160&amp;"""")
  ),
  ""
)</f>
        <v/>
      </c>
      <c r="AD160" s="9" t="str">
        <f>IF(
  AND($A160&lt;&gt;"",$N160="○"),
  shortcut設定!$F$6&amp;"\"&amp;A160&amp;"（"&amp;B160&amp;"）.lnk",
  ""
)</f>
        <v/>
      </c>
      <c r="AE160" s="13" t="str">
        <f>IF(
  AND($A160&lt;&gt;"",$O160&lt;&gt;"-",$O160&lt;&gt;""),
  (
    """"&amp;shortcut設定!$F$7&amp;""""&amp;
    " """&amp;$O160&amp;".lnk"""&amp;
    " """&amp;$C160&amp;""""&amp;
    IF($D160="-"," """""," """&amp;$D160&amp;"""")&amp;
    IF($E160="-"," """""," """&amp;$E160&amp;"""")
  ),
  ""
)</f>
        <v/>
      </c>
      <c r="AF160" s="95" t="s">
        <v>183</v>
      </c>
    </row>
    <row r="161" spans="1:32">
      <c r="A161" s="9" t="s">
        <v>719</v>
      </c>
      <c r="B161" s="9" t="s">
        <v>856</v>
      </c>
      <c r="C161" s="9" t="s">
        <v>119</v>
      </c>
      <c r="D161" s="15" t="s">
        <v>40</v>
      </c>
      <c r="E161" s="26" t="s">
        <v>40</v>
      </c>
      <c r="F161" s="15" t="s">
        <v>0</v>
      </c>
      <c r="G161" s="15" t="s">
        <v>0</v>
      </c>
      <c r="H161" s="9" t="s">
        <v>551</v>
      </c>
      <c r="I161" s="15" t="s">
        <v>66</v>
      </c>
      <c r="J161" s="15" t="s">
        <v>66</v>
      </c>
      <c r="K161" s="15" t="s">
        <v>66</v>
      </c>
      <c r="L161" s="97" t="s">
        <v>66</v>
      </c>
      <c r="M161" s="98" t="s">
        <v>579</v>
      </c>
      <c r="N161" s="15" t="s">
        <v>66</v>
      </c>
      <c r="O161" s="26" t="s">
        <v>981</v>
      </c>
      <c r="P161" s="9" t="str">
        <f t="shared" si="10"/>
        <v/>
      </c>
      <c r="Q161" s="9" t="str">
        <f t="shared" si="11"/>
        <v/>
      </c>
      <c r="R161" s="13" t="str">
        <f>IF(
  AND($A161&lt;&gt;"",$I161="○"),
  (
    "mkdir """&amp;T161&amp;""" &amp; "
  )&amp;(
    """"&amp;shortcut設定!$F$7&amp;""""&amp;
    " """&amp;T161&amp;"\"&amp;$A161&amp;"（"&amp;$B161&amp;"）.lnk"""&amp;
    " """&amp;$C161&amp;""""&amp;
    IF($D161="-"," """""," """&amp;$D161&amp;"""")&amp;
    IF($E161="-"," """""," """&amp;$E161&amp;"""")
  ),
  ""
)</f>
        <v/>
      </c>
      <c r="S161" s="9" t="str">
        <f ca="1">IFERROR(
  VLOOKUP(
    $H161,
    shortcut設定!$F:$J,
    MATCH(
      "ProgramsIndex",
      shortcut設定!$F$12:$J$12,
      0
    ),
    FALSE
  ),
  ""
)</f>
        <v>200</v>
      </c>
      <c r="T161" s="13" t="str">
        <f>IF(
  AND($A161&lt;&gt;"",$I161="○"),
  shortcut設定!$F$4&amp;"\"&amp;S161&amp;"_"&amp;H161,
  ""
)</f>
        <v/>
      </c>
      <c r="U161" s="13" t="str">
        <f>IF(
  AND($A161&lt;&gt;"",$J161&lt;&gt;"-",$J161&lt;&gt;""),
  (
    "mkdir """&amp;shortcut設定!$F$4&amp;"\"&amp;shortcut設定!$F$8&amp;""" &amp; "
  )&amp;(
    """"&amp;shortcut設定!$F$7&amp;""""&amp;
    " """&amp;$V161&amp;""""&amp;
    " """&amp;$C161&amp;""""&amp;
    IF($D161="-"," """""," """&amp;$D161&amp;"""")&amp;
    IF($E161="-"," """""," """&amp;$E161&amp;"""")
  ),
  ""
)</f>
        <v/>
      </c>
      <c r="V161" s="14" t="str">
        <f>IF(
  AND($A161&lt;&gt;"",$J161&lt;&gt;"-",$J161&lt;&gt;""),
  shortcut設定!$F$4&amp;"\"&amp;shortcut設定!$F$8&amp;"\"&amp;$J161&amp;"（"&amp;$B161&amp;"）.lnk",
  ""
)</f>
        <v/>
      </c>
      <c r="W161" s="13" t="str">
        <f>IF(
  AND($A161&lt;&gt;"",$K161&lt;&gt;"-",$K161&lt;&gt;""),
  (
    "mkdir """&amp;shortcut設定!$F$4&amp;"\"&amp;shortcut設定!$F$9&amp;""" &amp; "
  )&amp;(
    """"&amp;shortcut設定!$F$7&amp;""""&amp;
    " """&amp;$X161&amp;""""&amp;
    " """&amp;$C161&amp;""""&amp;
    IF($D161="-"," """""," """&amp;$D161&amp;"""")&amp;
    IF($E161="-"," """""," """&amp;$E161&amp;"""")&amp;
    IF($K161="-"," """""," """&amp;$K161&amp;"""")
  ),
  ""
)</f>
        <v/>
      </c>
      <c r="X161" s="14" t="str">
        <f>IF(
  AND($A161&lt;&gt;"",$K161&lt;&gt;"-",$K161&lt;&gt;""),
  shortcut設定!$F$4&amp;"\"&amp;shortcut設定!$F$9&amp;"\"&amp;$A161&amp;"（"&amp;$B161&amp;"）.lnk",
  ""
)</f>
        <v/>
      </c>
      <c r="Y161" s="13" t="str">
        <f>IF(
  AND($A161&lt;&gt;"",$L161&lt;&gt;"-",$L161&lt;&gt;""),
  (
    """"&amp;shortcut設定!$F$7&amp;""""&amp;
    " """&amp;$AB161&amp;""""&amp;
    " """&amp;$C161&amp;""""&amp;
    IF($D161="-"," """""," """&amp;$D161&amp;"""")&amp;
    IF($E161="-"," """""," """&amp;$E161&amp;"""")
  ),
  ""
)</f>
        <v/>
      </c>
      <c r="Z161" s="9" t="str">
        <f ca="1">IFERROR(
  VLOOKUP(
    $H161,
    shortcut設定!$F:$J,
    MATCH(
      "ProgramsIndex",
      shortcut設定!$F$12:$J$12,
      0
    ),
    FALSE
  ),
  ""
)</f>
        <v>200</v>
      </c>
      <c r="AA161" s="20" t="str">
        <f t="shared" si="12"/>
        <v/>
      </c>
      <c r="AB161" s="13" t="str">
        <f>IF(
  AND($A161&lt;&gt;"",$L161="○"),
  shortcut設定!$F$5&amp;"\"&amp;Z161&amp;"_"&amp;A161&amp;"（"&amp;B161&amp;"）"&amp;AA161&amp;".lnk",
  ""
)</f>
        <v/>
      </c>
      <c r="AC161" s="13" t="str">
        <f>IF(
  AND($A161&lt;&gt;"",$N161="○"),
  (
    """"&amp;shortcut設定!$F$7&amp;""""&amp;
    " """&amp;$AD161&amp;""""&amp;
    " """&amp;$C161&amp;""""&amp;
    IF($D161="-"," """""," """&amp;$D161&amp;"""")&amp;
    IF($E161="-"," """""," """&amp;$E161&amp;"""")
  ),
  ""
)</f>
        <v/>
      </c>
      <c r="AD161" s="9" t="str">
        <f>IF(
  AND($A161&lt;&gt;"",$N161="○"),
  shortcut設定!$F$6&amp;"\"&amp;A161&amp;"（"&amp;B161&amp;"）.lnk",
  ""
)</f>
        <v/>
      </c>
      <c r="AE161" s="13" t="str">
        <f>IF(
  AND($A161&lt;&gt;"",$O161&lt;&gt;"-",$O161&lt;&gt;""),
  (
    """"&amp;shortcut設定!$F$7&amp;""""&amp;
    " """&amp;$O161&amp;".lnk"""&amp;
    " """&amp;$C161&amp;""""&amp;
    IF($D161="-"," """""," """&amp;$D161&amp;"""")&amp;
    IF($E161="-"," """""," """&amp;$E161&amp;"""")
  ),
  ""
)</f>
        <v/>
      </c>
      <c r="AF161" s="95" t="s">
        <v>183</v>
      </c>
    </row>
    <row r="162" spans="1:32">
      <c r="A162" s="9" t="s">
        <v>720</v>
      </c>
      <c r="B162" s="9" t="s">
        <v>857</v>
      </c>
      <c r="C162" s="9" t="s">
        <v>120</v>
      </c>
      <c r="D162" s="15" t="s">
        <v>40</v>
      </c>
      <c r="E162" s="26" t="s">
        <v>40</v>
      </c>
      <c r="F162" s="15" t="s">
        <v>0</v>
      </c>
      <c r="G162" s="15" t="s">
        <v>0</v>
      </c>
      <c r="H162" s="9" t="s">
        <v>551</v>
      </c>
      <c r="I162" s="15" t="s">
        <v>66</v>
      </c>
      <c r="J162" s="15" t="s">
        <v>66</v>
      </c>
      <c r="K162" s="15" t="s">
        <v>66</v>
      </c>
      <c r="L162" s="97" t="s">
        <v>66</v>
      </c>
      <c r="M162" s="98" t="s">
        <v>579</v>
      </c>
      <c r="N162" s="15" t="s">
        <v>66</v>
      </c>
      <c r="O162" s="26" t="s">
        <v>981</v>
      </c>
      <c r="P162" s="9" t="str">
        <f t="shared" si="10"/>
        <v/>
      </c>
      <c r="Q162" s="9" t="str">
        <f t="shared" si="11"/>
        <v/>
      </c>
      <c r="R162" s="13" t="str">
        <f>IF(
  AND($A162&lt;&gt;"",$I162="○"),
  (
    "mkdir """&amp;T162&amp;""" &amp; "
  )&amp;(
    """"&amp;shortcut設定!$F$7&amp;""""&amp;
    " """&amp;T162&amp;"\"&amp;$A162&amp;"（"&amp;$B162&amp;"）.lnk"""&amp;
    " """&amp;$C162&amp;""""&amp;
    IF($D162="-"," """""," """&amp;$D162&amp;"""")&amp;
    IF($E162="-"," """""," """&amp;$E162&amp;"""")
  ),
  ""
)</f>
        <v/>
      </c>
      <c r="S162" s="9" t="str">
        <f ca="1">IFERROR(
  VLOOKUP(
    $H162,
    shortcut設定!$F:$J,
    MATCH(
      "ProgramsIndex",
      shortcut設定!$F$12:$J$12,
      0
    ),
    FALSE
  ),
  ""
)</f>
        <v>200</v>
      </c>
      <c r="T162" s="13" t="str">
        <f>IF(
  AND($A162&lt;&gt;"",$I162="○"),
  shortcut設定!$F$4&amp;"\"&amp;S162&amp;"_"&amp;H162,
  ""
)</f>
        <v/>
      </c>
      <c r="U162" s="13" t="str">
        <f>IF(
  AND($A162&lt;&gt;"",$J162&lt;&gt;"-",$J162&lt;&gt;""),
  (
    "mkdir """&amp;shortcut設定!$F$4&amp;"\"&amp;shortcut設定!$F$8&amp;""" &amp; "
  )&amp;(
    """"&amp;shortcut設定!$F$7&amp;""""&amp;
    " """&amp;$V162&amp;""""&amp;
    " """&amp;$C162&amp;""""&amp;
    IF($D162="-"," """""," """&amp;$D162&amp;"""")&amp;
    IF($E162="-"," """""," """&amp;$E162&amp;"""")
  ),
  ""
)</f>
        <v/>
      </c>
      <c r="V162" s="14" t="str">
        <f>IF(
  AND($A162&lt;&gt;"",$J162&lt;&gt;"-",$J162&lt;&gt;""),
  shortcut設定!$F$4&amp;"\"&amp;shortcut設定!$F$8&amp;"\"&amp;$J162&amp;"（"&amp;$B162&amp;"）.lnk",
  ""
)</f>
        <v/>
      </c>
      <c r="W162" s="13" t="str">
        <f>IF(
  AND($A162&lt;&gt;"",$K162&lt;&gt;"-",$K162&lt;&gt;""),
  (
    "mkdir """&amp;shortcut設定!$F$4&amp;"\"&amp;shortcut設定!$F$9&amp;""" &amp; "
  )&amp;(
    """"&amp;shortcut設定!$F$7&amp;""""&amp;
    " """&amp;$X162&amp;""""&amp;
    " """&amp;$C162&amp;""""&amp;
    IF($D162="-"," """""," """&amp;$D162&amp;"""")&amp;
    IF($E162="-"," """""," """&amp;$E162&amp;"""")&amp;
    IF($K162="-"," """""," """&amp;$K162&amp;"""")
  ),
  ""
)</f>
        <v/>
      </c>
      <c r="X162" s="14" t="str">
        <f>IF(
  AND($A162&lt;&gt;"",$K162&lt;&gt;"-",$K162&lt;&gt;""),
  shortcut設定!$F$4&amp;"\"&amp;shortcut設定!$F$9&amp;"\"&amp;$A162&amp;"（"&amp;$B162&amp;"）.lnk",
  ""
)</f>
        <v/>
      </c>
      <c r="Y162" s="13" t="str">
        <f>IF(
  AND($A162&lt;&gt;"",$L162&lt;&gt;"-",$L162&lt;&gt;""),
  (
    """"&amp;shortcut設定!$F$7&amp;""""&amp;
    " """&amp;$AB162&amp;""""&amp;
    " """&amp;$C162&amp;""""&amp;
    IF($D162="-"," """""," """&amp;$D162&amp;"""")&amp;
    IF($E162="-"," """""," """&amp;$E162&amp;"""")
  ),
  ""
)</f>
        <v/>
      </c>
      <c r="Z162" s="9" t="str">
        <f ca="1">IFERROR(
  VLOOKUP(
    $H162,
    shortcut設定!$F:$J,
    MATCH(
      "ProgramsIndex",
      shortcut設定!$F$12:$J$12,
      0
    ),
    FALSE
  ),
  ""
)</f>
        <v>200</v>
      </c>
      <c r="AA162" s="20" t="str">
        <f t="shared" si="12"/>
        <v/>
      </c>
      <c r="AB162" s="13" t="str">
        <f>IF(
  AND($A162&lt;&gt;"",$L162="○"),
  shortcut設定!$F$5&amp;"\"&amp;Z162&amp;"_"&amp;A162&amp;"（"&amp;B162&amp;"）"&amp;AA162&amp;".lnk",
  ""
)</f>
        <v/>
      </c>
      <c r="AC162" s="13" t="str">
        <f>IF(
  AND($A162&lt;&gt;"",$N162="○"),
  (
    """"&amp;shortcut設定!$F$7&amp;""""&amp;
    " """&amp;$AD162&amp;""""&amp;
    " """&amp;$C162&amp;""""&amp;
    IF($D162="-"," """""," """&amp;$D162&amp;"""")&amp;
    IF($E162="-"," """""," """&amp;$E162&amp;"""")
  ),
  ""
)</f>
        <v/>
      </c>
      <c r="AD162" s="9" t="str">
        <f>IF(
  AND($A162&lt;&gt;"",$N162="○"),
  shortcut設定!$F$6&amp;"\"&amp;A162&amp;"（"&amp;B162&amp;"）.lnk",
  ""
)</f>
        <v/>
      </c>
      <c r="AE162" s="13" t="str">
        <f>IF(
  AND($A162&lt;&gt;"",$O162&lt;&gt;"-",$O162&lt;&gt;""),
  (
    """"&amp;shortcut設定!$F$7&amp;""""&amp;
    " """&amp;$O162&amp;".lnk"""&amp;
    " """&amp;$C162&amp;""""&amp;
    IF($D162="-"," """""," """&amp;$D162&amp;"""")&amp;
    IF($E162="-"," """""," """&amp;$E162&amp;"""")
  ),
  ""
)</f>
        <v/>
      </c>
      <c r="AF162" s="95" t="s">
        <v>183</v>
      </c>
    </row>
    <row r="163" spans="1:32">
      <c r="A163" s="9" t="s">
        <v>721</v>
      </c>
      <c r="B163" s="9" t="s">
        <v>858</v>
      </c>
      <c r="C163" s="9" t="s">
        <v>121</v>
      </c>
      <c r="D163" s="15" t="s">
        <v>40</v>
      </c>
      <c r="E163" s="26" t="s">
        <v>40</v>
      </c>
      <c r="F163" s="15" t="s">
        <v>0</v>
      </c>
      <c r="G163" s="15" t="s">
        <v>0</v>
      </c>
      <c r="H163" s="9" t="s">
        <v>551</v>
      </c>
      <c r="I163" s="15" t="s">
        <v>66</v>
      </c>
      <c r="J163" s="15" t="s">
        <v>66</v>
      </c>
      <c r="K163" s="15" t="s">
        <v>66</v>
      </c>
      <c r="L163" s="97" t="s">
        <v>66</v>
      </c>
      <c r="M163" s="98" t="s">
        <v>579</v>
      </c>
      <c r="N163" s="15" t="s">
        <v>66</v>
      </c>
      <c r="O163" s="26" t="s">
        <v>981</v>
      </c>
      <c r="P163" s="9" t="str">
        <f t="shared" si="10"/>
        <v/>
      </c>
      <c r="Q163" s="9" t="str">
        <f t="shared" si="11"/>
        <v/>
      </c>
      <c r="R163" s="13" t="str">
        <f>IF(
  AND($A163&lt;&gt;"",$I163="○"),
  (
    "mkdir """&amp;T163&amp;""" &amp; "
  )&amp;(
    """"&amp;shortcut設定!$F$7&amp;""""&amp;
    " """&amp;T163&amp;"\"&amp;$A163&amp;"（"&amp;$B163&amp;"）.lnk"""&amp;
    " """&amp;$C163&amp;""""&amp;
    IF($D163="-"," """""," """&amp;$D163&amp;"""")&amp;
    IF($E163="-"," """""," """&amp;$E163&amp;"""")
  ),
  ""
)</f>
        <v/>
      </c>
      <c r="S163" s="9" t="str">
        <f ca="1">IFERROR(
  VLOOKUP(
    $H163,
    shortcut設定!$F:$J,
    MATCH(
      "ProgramsIndex",
      shortcut設定!$F$12:$J$12,
      0
    ),
    FALSE
  ),
  ""
)</f>
        <v>200</v>
      </c>
      <c r="T163" s="13" t="str">
        <f>IF(
  AND($A163&lt;&gt;"",$I163="○"),
  shortcut設定!$F$4&amp;"\"&amp;S163&amp;"_"&amp;H163,
  ""
)</f>
        <v/>
      </c>
      <c r="U163" s="13" t="str">
        <f>IF(
  AND($A163&lt;&gt;"",$J163&lt;&gt;"-",$J163&lt;&gt;""),
  (
    "mkdir """&amp;shortcut設定!$F$4&amp;"\"&amp;shortcut設定!$F$8&amp;""" &amp; "
  )&amp;(
    """"&amp;shortcut設定!$F$7&amp;""""&amp;
    " """&amp;$V163&amp;""""&amp;
    " """&amp;$C163&amp;""""&amp;
    IF($D163="-"," """""," """&amp;$D163&amp;"""")&amp;
    IF($E163="-"," """""," """&amp;$E163&amp;"""")
  ),
  ""
)</f>
        <v/>
      </c>
      <c r="V163" s="14" t="str">
        <f>IF(
  AND($A163&lt;&gt;"",$J163&lt;&gt;"-",$J163&lt;&gt;""),
  shortcut設定!$F$4&amp;"\"&amp;shortcut設定!$F$8&amp;"\"&amp;$J163&amp;"（"&amp;$B163&amp;"）.lnk",
  ""
)</f>
        <v/>
      </c>
      <c r="W163" s="13" t="str">
        <f>IF(
  AND($A163&lt;&gt;"",$K163&lt;&gt;"-",$K163&lt;&gt;""),
  (
    "mkdir """&amp;shortcut設定!$F$4&amp;"\"&amp;shortcut設定!$F$9&amp;""" &amp; "
  )&amp;(
    """"&amp;shortcut設定!$F$7&amp;""""&amp;
    " """&amp;$X163&amp;""""&amp;
    " """&amp;$C163&amp;""""&amp;
    IF($D163="-"," """""," """&amp;$D163&amp;"""")&amp;
    IF($E163="-"," """""," """&amp;$E163&amp;"""")&amp;
    IF($K163="-"," """""," """&amp;$K163&amp;"""")
  ),
  ""
)</f>
        <v/>
      </c>
      <c r="X163" s="14" t="str">
        <f>IF(
  AND($A163&lt;&gt;"",$K163&lt;&gt;"-",$K163&lt;&gt;""),
  shortcut設定!$F$4&amp;"\"&amp;shortcut設定!$F$9&amp;"\"&amp;$A163&amp;"（"&amp;$B163&amp;"）.lnk",
  ""
)</f>
        <v/>
      </c>
      <c r="Y163" s="13" t="str">
        <f>IF(
  AND($A163&lt;&gt;"",$L163&lt;&gt;"-",$L163&lt;&gt;""),
  (
    """"&amp;shortcut設定!$F$7&amp;""""&amp;
    " """&amp;$AB163&amp;""""&amp;
    " """&amp;$C163&amp;""""&amp;
    IF($D163="-"," """""," """&amp;$D163&amp;"""")&amp;
    IF($E163="-"," """""," """&amp;$E163&amp;"""")
  ),
  ""
)</f>
        <v/>
      </c>
      <c r="Z163" s="9" t="str">
        <f ca="1">IFERROR(
  VLOOKUP(
    $H163,
    shortcut設定!$F:$J,
    MATCH(
      "ProgramsIndex",
      shortcut設定!$F$12:$J$12,
      0
    ),
    FALSE
  ),
  ""
)</f>
        <v>200</v>
      </c>
      <c r="AA163" s="20" t="str">
        <f t="shared" si="12"/>
        <v/>
      </c>
      <c r="AB163" s="13" t="str">
        <f>IF(
  AND($A163&lt;&gt;"",$L163="○"),
  shortcut設定!$F$5&amp;"\"&amp;Z163&amp;"_"&amp;A163&amp;"（"&amp;B163&amp;"）"&amp;AA163&amp;".lnk",
  ""
)</f>
        <v/>
      </c>
      <c r="AC163" s="13" t="str">
        <f>IF(
  AND($A163&lt;&gt;"",$N163="○"),
  (
    """"&amp;shortcut設定!$F$7&amp;""""&amp;
    " """&amp;$AD163&amp;""""&amp;
    " """&amp;$C163&amp;""""&amp;
    IF($D163="-"," """""," """&amp;$D163&amp;"""")&amp;
    IF($E163="-"," """""," """&amp;$E163&amp;"""")
  ),
  ""
)</f>
        <v/>
      </c>
      <c r="AD163" s="9" t="str">
        <f>IF(
  AND($A163&lt;&gt;"",$N163="○"),
  shortcut設定!$F$6&amp;"\"&amp;A163&amp;"（"&amp;B163&amp;"）.lnk",
  ""
)</f>
        <v/>
      </c>
      <c r="AE163" s="13" t="str">
        <f>IF(
  AND($A163&lt;&gt;"",$O163&lt;&gt;"-",$O163&lt;&gt;""),
  (
    """"&amp;shortcut設定!$F$7&amp;""""&amp;
    " """&amp;$O163&amp;".lnk"""&amp;
    " """&amp;$C163&amp;""""&amp;
    IF($D163="-"," """""," """&amp;$D163&amp;"""")&amp;
    IF($E163="-"," """""," """&amp;$E163&amp;"""")
  ),
  ""
)</f>
        <v/>
      </c>
      <c r="AF163" s="95" t="s">
        <v>183</v>
      </c>
    </row>
    <row r="164" spans="1:32">
      <c r="A164" s="9" t="s">
        <v>722</v>
      </c>
      <c r="B164" s="9" t="s">
        <v>859</v>
      </c>
      <c r="C164" s="9" t="s">
        <v>122</v>
      </c>
      <c r="D164" s="15" t="s">
        <v>40</v>
      </c>
      <c r="E164" s="26" t="s">
        <v>40</v>
      </c>
      <c r="F164" s="15" t="s">
        <v>0</v>
      </c>
      <c r="G164" s="15" t="s">
        <v>28</v>
      </c>
      <c r="H164" s="9" t="s">
        <v>551</v>
      </c>
      <c r="I164" s="15" t="s">
        <v>66</v>
      </c>
      <c r="J164" s="15" t="s">
        <v>66</v>
      </c>
      <c r="K164" s="15" t="s">
        <v>66</v>
      </c>
      <c r="L164" s="97" t="s">
        <v>66</v>
      </c>
      <c r="M164" s="98" t="s">
        <v>579</v>
      </c>
      <c r="N164" s="15" t="s">
        <v>66</v>
      </c>
      <c r="O164" s="26" t="s">
        <v>981</v>
      </c>
      <c r="P164" s="9" t="str">
        <f t="shared" si="10"/>
        <v/>
      </c>
      <c r="Q164" s="9" t="str">
        <f t="shared" si="11"/>
        <v/>
      </c>
      <c r="R164" s="13" t="str">
        <f>IF(
  AND($A164&lt;&gt;"",$I164="○"),
  (
    "mkdir """&amp;T164&amp;""" &amp; "
  )&amp;(
    """"&amp;shortcut設定!$F$7&amp;""""&amp;
    " """&amp;T164&amp;"\"&amp;$A164&amp;"（"&amp;$B164&amp;"）.lnk"""&amp;
    " """&amp;$C164&amp;""""&amp;
    IF($D164="-"," """""," """&amp;$D164&amp;"""")&amp;
    IF($E164="-"," """""," """&amp;$E164&amp;"""")
  ),
  ""
)</f>
        <v/>
      </c>
      <c r="S164" s="9" t="str">
        <f ca="1">IFERROR(
  VLOOKUP(
    $H164,
    shortcut設定!$F:$J,
    MATCH(
      "ProgramsIndex",
      shortcut設定!$F$12:$J$12,
      0
    ),
    FALSE
  ),
  ""
)</f>
        <v>200</v>
      </c>
      <c r="T164" s="13" t="str">
        <f>IF(
  AND($A164&lt;&gt;"",$I164="○"),
  shortcut設定!$F$4&amp;"\"&amp;S164&amp;"_"&amp;H164,
  ""
)</f>
        <v/>
      </c>
      <c r="U164" s="13" t="str">
        <f>IF(
  AND($A164&lt;&gt;"",$J164&lt;&gt;"-",$J164&lt;&gt;""),
  (
    "mkdir """&amp;shortcut設定!$F$4&amp;"\"&amp;shortcut設定!$F$8&amp;""" &amp; "
  )&amp;(
    """"&amp;shortcut設定!$F$7&amp;""""&amp;
    " """&amp;$V164&amp;""""&amp;
    " """&amp;$C164&amp;""""&amp;
    IF($D164="-"," """""," """&amp;$D164&amp;"""")&amp;
    IF($E164="-"," """""," """&amp;$E164&amp;"""")
  ),
  ""
)</f>
        <v/>
      </c>
      <c r="V164" s="14" t="str">
        <f>IF(
  AND($A164&lt;&gt;"",$J164&lt;&gt;"-",$J164&lt;&gt;""),
  shortcut設定!$F$4&amp;"\"&amp;shortcut設定!$F$8&amp;"\"&amp;$J164&amp;"（"&amp;$B164&amp;"）.lnk",
  ""
)</f>
        <v/>
      </c>
      <c r="W164" s="13" t="str">
        <f>IF(
  AND($A164&lt;&gt;"",$K164&lt;&gt;"-",$K164&lt;&gt;""),
  (
    "mkdir """&amp;shortcut設定!$F$4&amp;"\"&amp;shortcut設定!$F$9&amp;""" &amp; "
  )&amp;(
    """"&amp;shortcut設定!$F$7&amp;""""&amp;
    " """&amp;$X164&amp;""""&amp;
    " """&amp;$C164&amp;""""&amp;
    IF($D164="-"," """""," """&amp;$D164&amp;"""")&amp;
    IF($E164="-"," """""," """&amp;$E164&amp;"""")&amp;
    IF($K164="-"," """""," """&amp;$K164&amp;"""")
  ),
  ""
)</f>
        <v/>
      </c>
      <c r="X164" s="14" t="str">
        <f>IF(
  AND($A164&lt;&gt;"",$K164&lt;&gt;"-",$K164&lt;&gt;""),
  shortcut設定!$F$4&amp;"\"&amp;shortcut設定!$F$9&amp;"\"&amp;$A164&amp;"（"&amp;$B164&amp;"）.lnk",
  ""
)</f>
        <v/>
      </c>
      <c r="Y164" s="13" t="str">
        <f>IF(
  AND($A164&lt;&gt;"",$L164&lt;&gt;"-",$L164&lt;&gt;""),
  (
    """"&amp;shortcut設定!$F$7&amp;""""&amp;
    " """&amp;$AB164&amp;""""&amp;
    " """&amp;$C164&amp;""""&amp;
    IF($D164="-"," """""," """&amp;$D164&amp;"""")&amp;
    IF($E164="-"," """""," """&amp;$E164&amp;"""")
  ),
  ""
)</f>
        <v/>
      </c>
      <c r="Z164" s="9" t="str">
        <f ca="1">IFERROR(
  VLOOKUP(
    $H164,
    shortcut設定!$F:$J,
    MATCH(
      "ProgramsIndex",
      shortcut設定!$F$12:$J$12,
      0
    ),
    FALSE
  ),
  ""
)</f>
        <v>200</v>
      </c>
      <c r="AA164" s="20" t="str">
        <f t="shared" si="12"/>
        <v/>
      </c>
      <c r="AB164" s="13" t="str">
        <f>IF(
  AND($A164&lt;&gt;"",$L164="○"),
  shortcut設定!$F$5&amp;"\"&amp;Z164&amp;"_"&amp;A164&amp;"（"&amp;B164&amp;"）"&amp;AA164&amp;".lnk",
  ""
)</f>
        <v/>
      </c>
      <c r="AC164" s="13" t="str">
        <f>IF(
  AND($A164&lt;&gt;"",$N164="○"),
  (
    """"&amp;shortcut設定!$F$7&amp;""""&amp;
    " """&amp;$AD164&amp;""""&amp;
    " """&amp;$C164&amp;""""&amp;
    IF($D164="-"," """""," """&amp;$D164&amp;"""")&amp;
    IF($E164="-"," """""," """&amp;$E164&amp;"""")
  ),
  ""
)</f>
        <v/>
      </c>
      <c r="AD164" s="9" t="str">
        <f>IF(
  AND($A164&lt;&gt;"",$N164="○"),
  shortcut設定!$F$6&amp;"\"&amp;A164&amp;"（"&amp;B164&amp;"）.lnk",
  ""
)</f>
        <v/>
      </c>
      <c r="AE164" s="13" t="str">
        <f>IF(
  AND($A164&lt;&gt;"",$O164&lt;&gt;"-",$O164&lt;&gt;""),
  (
    """"&amp;shortcut設定!$F$7&amp;""""&amp;
    " """&amp;$O164&amp;".lnk"""&amp;
    " """&amp;$C164&amp;""""&amp;
    IF($D164="-"," """""," """&amp;$D164&amp;"""")&amp;
    IF($E164="-"," """""," """&amp;$E164&amp;"""")
  ),
  ""
)</f>
        <v/>
      </c>
      <c r="AF164" s="95" t="s">
        <v>183</v>
      </c>
    </row>
    <row r="165" spans="1:32">
      <c r="A165" s="9" t="s">
        <v>723</v>
      </c>
      <c r="B165" s="9" t="s">
        <v>860</v>
      </c>
      <c r="C165" s="9" t="s">
        <v>123</v>
      </c>
      <c r="D165" s="15" t="s">
        <v>40</v>
      </c>
      <c r="E165" s="26" t="s">
        <v>40</v>
      </c>
      <c r="F165" s="15" t="s">
        <v>0</v>
      </c>
      <c r="G165" s="15" t="s">
        <v>0</v>
      </c>
      <c r="H165" s="9" t="s">
        <v>551</v>
      </c>
      <c r="I165" s="15" t="s">
        <v>66</v>
      </c>
      <c r="J165" s="15" t="s">
        <v>66</v>
      </c>
      <c r="K165" s="15" t="s">
        <v>66</v>
      </c>
      <c r="L165" s="97" t="s">
        <v>878</v>
      </c>
      <c r="M165" s="98" t="s">
        <v>580</v>
      </c>
      <c r="N165" s="15" t="s">
        <v>66</v>
      </c>
      <c r="O165" s="26" t="s">
        <v>981</v>
      </c>
      <c r="P165" s="9" t="str">
        <f t="shared" si="10"/>
        <v/>
      </c>
      <c r="Q165" s="9" t="str">
        <f t="shared" si="11"/>
        <v/>
      </c>
      <c r="R165" s="13" t="str">
        <f>IF(
  AND($A165&lt;&gt;"",$I165="○"),
  (
    "mkdir """&amp;T165&amp;""" &amp; "
  )&amp;(
    """"&amp;shortcut設定!$F$7&amp;""""&amp;
    " """&amp;T165&amp;"\"&amp;$A165&amp;"（"&amp;$B165&amp;"）.lnk"""&amp;
    " """&amp;$C165&amp;""""&amp;
    IF($D165="-"," """""," """&amp;$D165&amp;"""")&amp;
    IF($E165="-"," """""," """&amp;$E165&amp;"""")
  ),
  ""
)</f>
        <v/>
      </c>
      <c r="S165" s="9" t="str">
        <f ca="1">IFERROR(
  VLOOKUP(
    $H165,
    shortcut設定!$F:$J,
    MATCH(
      "ProgramsIndex",
      shortcut設定!$F$12:$J$12,
      0
    ),
    FALSE
  ),
  ""
)</f>
        <v>200</v>
      </c>
      <c r="T165" s="13" t="str">
        <f>IF(
  AND($A165&lt;&gt;"",$I165="○"),
  shortcut設定!$F$4&amp;"\"&amp;S165&amp;"_"&amp;H165,
  ""
)</f>
        <v/>
      </c>
      <c r="U165" s="13" t="str">
        <f>IF(
  AND($A165&lt;&gt;"",$J165&lt;&gt;"-",$J165&lt;&gt;""),
  (
    "mkdir """&amp;shortcut設定!$F$4&amp;"\"&amp;shortcut設定!$F$8&amp;""" &amp; "
  )&amp;(
    """"&amp;shortcut設定!$F$7&amp;""""&amp;
    " """&amp;$V165&amp;""""&amp;
    " """&amp;$C165&amp;""""&amp;
    IF($D165="-"," """""," """&amp;$D165&amp;"""")&amp;
    IF($E165="-"," """""," """&amp;$E165&amp;"""")
  ),
  ""
)</f>
        <v/>
      </c>
      <c r="V165" s="14" t="str">
        <f>IF(
  AND($A165&lt;&gt;"",$J165&lt;&gt;"-",$J165&lt;&gt;""),
  shortcut設定!$F$4&amp;"\"&amp;shortcut設定!$F$8&amp;"\"&amp;$J165&amp;"（"&amp;$B165&amp;"）.lnk",
  ""
)</f>
        <v/>
      </c>
      <c r="W165" s="13" t="str">
        <f>IF(
  AND($A165&lt;&gt;"",$K165&lt;&gt;"-",$K165&lt;&gt;""),
  (
    "mkdir """&amp;shortcut設定!$F$4&amp;"\"&amp;shortcut設定!$F$9&amp;""" &amp; "
  )&amp;(
    """"&amp;shortcut設定!$F$7&amp;""""&amp;
    " """&amp;$X165&amp;""""&amp;
    " """&amp;$C165&amp;""""&amp;
    IF($D165="-"," """""," """&amp;$D165&amp;"""")&amp;
    IF($E165="-"," """""," """&amp;$E165&amp;"""")&amp;
    IF($K165="-"," """""," """&amp;$K165&amp;"""")
  ),
  ""
)</f>
        <v/>
      </c>
      <c r="X165" s="14" t="str">
        <f>IF(
  AND($A165&lt;&gt;"",$K165&lt;&gt;"-",$K165&lt;&gt;""),
  shortcut設定!$F$4&amp;"\"&amp;shortcut設定!$F$9&amp;"\"&amp;$A165&amp;"（"&amp;$B165&amp;"）.lnk",
  ""
)</f>
        <v/>
      </c>
      <c r="Y165" s="13" t="str">
        <f ca="1">IF(
  AND($A165&lt;&gt;"",$L165&lt;&gt;"-",$L165&lt;&gt;""),
  (
    """"&amp;shortcut設定!$F$7&amp;""""&amp;
    " """&amp;$AB165&amp;""""&amp;
    " """&amp;$C165&amp;""""&amp;
    IF($D165="-"," """""," """&amp;$D165&amp;"""")&amp;
    IF($E165="-"," """""," """&amp;$E165&amp;"""")
  ),
  ""
)</f>
        <v>"C:\codes\vbs\command\CreateShortcutFile.vbs" "%USERPROFILE%\AppData\Roaming\Microsoft\Windows\SendTo\200_CompareWithWinmerge.vbs（ファイル比較＠Winmerge） (&amp;D).lnk" "C:\codes\vbs\tools\wimmerge\CompareWithWinmerge.vbs" "" ""</v>
      </c>
      <c r="Z165" s="9" t="str">
        <f ca="1">IFERROR(
  VLOOKUP(
    $H165,
    shortcut設定!$F:$J,
    MATCH(
      "ProgramsIndex",
      shortcut設定!$F$12:$J$12,
      0
    ),
    FALSE
  ),
  ""
)</f>
        <v>200</v>
      </c>
      <c r="AA165" s="20" t="str">
        <f>IF(AND($M165&lt;&gt;"",$M165&lt;&gt;"-")," (&amp;"&amp;$M165&amp;")","")</f>
        <v xml:space="preserve"> (&amp;D)</v>
      </c>
      <c r="AB165" s="13" t="str">
        <f ca="1">IF(
  AND($A165&lt;&gt;"",$L165="○"),
  shortcut設定!$F$5&amp;"\"&amp;Z165&amp;"_"&amp;A165&amp;"（"&amp;B165&amp;"）"&amp;AA165&amp;".lnk",
  ""
)</f>
        <v>%USERPROFILE%\AppData\Roaming\Microsoft\Windows\SendTo\200_CompareWithWinmerge.vbs（ファイル比較＠Winmerge） (&amp;D).lnk</v>
      </c>
      <c r="AC165" s="13" t="str">
        <f>IF(
  AND($A165&lt;&gt;"",$N165="○"),
  (
    """"&amp;shortcut設定!$F$7&amp;""""&amp;
    " """&amp;$AD165&amp;""""&amp;
    " """&amp;$C165&amp;""""&amp;
    IF($D165="-"," """""," """&amp;$D165&amp;"""")&amp;
    IF($E165="-"," """""," """&amp;$E165&amp;"""")
  ),
  ""
)</f>
        <v/>
      </c>
      <c r="AD165" s="9" t="str">
        <f>IF(
  AND($A165&lt;&gt;"",$N165="○"),
  shortcut設定!$F$6&amp;"\"&amp;A165&amp;"（"&amp;B165&amp;"）.lnk",
  ""
)</f>
        <v/>
      </c>
      <c r="AE165" s="13" t="str">
        <f>IF(
  AND($A165&lt;&gt;"",$O165&lt;&gt;"-",$O165&lt;&gt;""),
  (
    """"&amp;shortcut設定!$F$7&amp;""""&amp;
    " """&amp;$O165&amp;".lnk"""&amp;
    " """&amp;$C165&amp;""""&amp;
    IF($D165="-"," """""," """&amp;$D165&amp;"""")&amp;
    IF($E165="-"," """""," """&amp;$E165&amp;"""")
  ),
  ""
)</f>
        <v/>
      </c>
      <c r="AF165" s="95" t="s">
        <v>183</v>
      </c>
    </row>
    <row r="166" spans="1:32">
      <c r="A166" s="9" t="s">
        <v>724</v>
      </c>
      <c r="B166" s="9" t="s">
        <v>861</v>
      </c>
      <c r="C166" s="9" t="s">
        <v>124</v>
      </c>
      <c r="D166" s="15" t="s">
        <v>40</v>
      </c>
      <c r="E166" s="26" t="s">
        <v>40</v>
      </c>
      <c r="F166" s="15" t="s">
        <v>0</v>
      </c>
      <c r="G166" s="15" t="s">
        <v>0</v>
      </c>
      <c r="H166" s="9" t="s">
        <v>551</v>
      </c>
      <c r="I166" s="15" t="s">
        <v>66</v>
      </c>
      <c r="J166" s="15" t="s">
        <v>66</v>
      </c>
      <c r="K166" s="15" t="s">
        <v>66</v>
      </c>
      <c r="L166" s="97" t="s">
        <v>878</v>
      </c>
      <c r="M166" s="98" t="s">
        <v>579</v>
      </c>
      <c r="N166" s="15" t="s">
        <v>66</v>
      </c>
      <c r="O166" s="26" t="s">
        <v>981</v>
      </c>
      <c r="P166" s="9" t="str">
        <f t="shared" si="10"/>
        <v/>
      </c>
      <c r="Q166" s="9" t="str">
        <f t="shared" si="11"/>
        <v/>
      </c>
      <c r="R166" s="13" t="str">
        <f>IF(
  AND($A166&lt;&gt;"",$I166="○"),
  (
    "mkdir """&amp;T166&amp;""" &amp; "
  )&amp;(
    """"&amp;shortcut設定!$F$7&amp;""""&amp;
    " """&amp;T166&amp;"\"&amp;$A166&amp;"（"&amp;$B166&amp;"）.lnk"""&amp;
    " """&amp;$C166&amp;""""&amp;
    IF($D166="-"," """""," """&amp;$D166&amp;"""")&amp;
    IF($E166="-"," """""," """&amp;$E166&amp;"""")
  ),
  ""
)</f>
        <v/>
      </c>
      <c r="S166" s="9" t="str">
        <f ca="1">IFERROR(
  VLOOKUP(
    $H166,
    shortcut設定!$F:$J,
    MATCH(
      "ProgramsIndex",
      shortcut設定!$F$12:$J$12,
      0
    ),
    FALSE
  ),
  ""
)</f>
        <v>200</v>
      </c>
      <c r="T166" s="13" t="str">
        <f>IF(
  AND($A166&lt;&gt;"",$I166="○"),
  shortcut設定!$F$4&amp;"\"&amp;S166&amp;"_"&amp;H166,
  ""
)</f>
        <v/>
      </c>
      <c r="U166" s="13" t="str">
        <f>IF(
  AND($A166&lt;&gt;"",$J166&lt;&gt;"-",$J166&lt;&gt;""),
  (
    "mkdir """&amp;shortcut設定!$F$4&amp;"\"&amp;shortcut設定!$F$8&amp;""" &amp; "
  )&amp;(
    """"&amp;shortcut設定!$F$7&amp;""""&amp;
    " """&amp;$V166&amp;""""&amp;
    " """&amp;$C166&amp;""""&amp;
    IF($D166="-"," """""," """&amp;$D166&amp;"""")&amp;
    IF($E166="-"," """""," """&amp;$E166&amp;"""")
  ),
  ""
)</f>
        <v/>
      </c>
      <c r="V166" s="14" t="str">
        <f>IF(
  AND($A166&lt;&gt;"",$J166&lt;&gt;"-",$J166&lt;&gt;""),
  shortcut設定!$F$4&amp;"\"&amp;shortcut設定!$F$8&amp;"\"&amp;$J166&amp;"（"&amp;$B166&amp;"）.lnk",
  ""
)</f>
        <v/>
      </c>
      <c r="W166" s="13" t="str">
        <f>IF(
  AND($A166&lt;&gt;"",$K166&lt;&gt;"-",$K166&lt;&gt;""),
  (
    "mkdir """&amp;shortcut設定!$F$4&amp;"\"&amp;shortcut設定!$F$9&amp;""" &amp; "
  )&amp;(
    """"&amp;shortcut設定!$F$7&amp;""""&amp;
    " """&amp;$X166&amp;""""&amp;
    " """&amp;$C166&amp;""""&amp;
    IF($D166="-"," """""," """&amp;$D166&amp;"""")&amp;
    IF($E166="-"," """""," """&amp;$E166&amp;"""")&amp;
    IF($K166="-"," """""," """&amp;$K166&amp;"""")
  ),
  ""
)</f>
        <v/>
      </c>
      <c r="X166" s="14" t="str">
        <f>IF(
  AND($A166&lt;&gt;"",$K166&lt;&gt;"-",$K166&lt;&gt;""),
  shortcut設定!$F$4&amp;"\"&amp;shortcut設定!$F$9&amp;"\"&amp;$A166&amp;"（"&amp;$B166&amp;"）.lnk",
  ""
)</f>
        <v/>
      </c>
      <c r="Y166" s="13" t="str">
        <f ca="1">IF(
  AND($A166&lt;&gt;"",$L166&lt;&gt;"-",$L166&lt;&gt;""),
  (
    """"&amp;shortcut設定!$F$7&amp;""""&amp;
    " """&amp;$AB166&amp;""""&amp;
    " """&amp;$C166&amp;""""&amp;
    IF($D166="-"," """""," """&amp;$D166&amp;"""")&amp;
    IF($E166="-"," """""," """&amp;$E166&amp;"""")
  ),
  ""
)</f>
        <v>"C:\codes\vbs\command\CreateShortcutFile.vbs" "%USERPROFILE%\AppData\Roaming\Microsoft\Windows\SendTo\200_OpenAllFilesWithVim.vbs（全ファイル開く＠Vim）.lnk" "C:\codes\vbs\tools\vim\OpenAllFilesWithVim.vbs" "" ""</v>
      </c>
      <c r="Z166" s="9" t="str">
        <f ca="1">IFERROR(
  VLOOKUP(
    $H166,
    shortcut設定!$F:$J,
    MATCH(
      "ProgramsIndex",
      shortcut設定!$F$12:$J$12,
      0
    ),
    FALSE
  ),
  ""
)</f>
        <v>200</v>
      </c>
      <c r="AA166" s="20" t="str">
        <f t="shared" ref="AA166:AA189" si="13">IF(AND($M166&lt;&gt;"",$M166&lt;&gt;"-")," (&amp;"&amp;$M166&amp;")","")</f>
        <v/>
      </c>
      <c r="AB166" s="13" t="str">
        <f ca="1">IF(
  AND($A166&lt;&gt;"",$L166="○"),
  shortcut設定!$F$5&amp;"\"&amp;Z166&amp;"_"&amp;A166&amp;"（"&amp;B166&amp;"）"&amp;AA166&amp;".lnk",
  ""
)</f>
        <v>%USERPROFILE%\AppData\Roaming\Microsoft\Windows\SendTo\200_OpenAllFilesWithVim.vbs（全ファイル開く＠Vim）.lnk</v>
      </c>
      <c r="AC166" s="13" t="str">
        <f>IF(
  AND($A166&lt;&gt;"",$N166="○"),
  (
    """"&amp;shortcut設定!$F$7&amp;""""&amp;
    " """&amp;$AD166&amp;""""&amp;
    " """&amp;$C166&amp;""""&amp;
    IF($D166="-"," """""," """&amp;$D166&amp;"""")&amp;
    IF($E166="-"," """""," """&amp;$E166&amp;"""")
  ),
  ""
)</f>
        <v/>
      </c>
      <c r="AD166" s="9" t="str">
        <f>IF(
  AND($A166&lt;&gt;"",$N166="○"),
  shortcut設定!$F$6&amp;"\"&amp;A166&amp;"（"&amp;B166&amp;"）.lnk",
  ""
)</f>
        <v/>
      </c>
      <c r="AE166" s="13" t="str">
        <f>IF(
  AND($A166&lt;&gt;"",$O166&lt;&gt;"-",$O166&lt;&gt;""),
  (
    """"&amp;shortcut設定!$F$7&amp;""""&amp;
    " """&amp;$O166&amp;".lnk"""&amp;
    " """&amp;$C166&amp;""""&amp;
    IF($D166="-"," """""," """&amp;$D166&amp;"""")&amp;
    IF($E166="-"," """""," """&amp;$E166&amp;"""")
  ),
  ""
)</f>
        <v/>
      </c>
      <c r="AF166" s="95" t="s">
        <v>183</v>
      </c>
    </row>
    <row r="167" spans="1:32">
      <c r="A167" s="9" t="s">
        <v>725</v>
      </c>
      <c r="B167" s="9" t="s">
        <v>862</v>
      </c>
      <c r="C167" s="9" t="s">
        <v>125</v>
      </c>
      <c r="D167" s="15" t="s">
        <v>40</v>
      </c>
      <c r="E167" s="26" t="s">
        <v>40</v>
      </c>
      <c r="F167" s="15" t="s">
        <v>0</v>
      </c>
      <c r="G167" s="15" t="s">
        <v>0</v>
      </c>
      <c r="H167" s="9" t="s">
        <v>551</v>
      </c>
      <c r="I167" s="15" t="s">
        <v>66</v>
      </c>
      <c r="J167" s="15" t="s">
        <v>66</v>
      </c>
      <c r="K167" s="15" t="s">
        <v>66</v>
      </c>
      <c r="L167" s="97" t="s">
        <v>66</v>
      </c>
      <c r="M167" s="98" t="s">
        <v>579</v>
      </c>
      <c r="N167" s="15" t="s">
        <v>66</v>
      </c>
      <c r="O167" s="26" t="s">
        <v>981</v>
      </c>
      <c r="P167" s="9" t="str">
        <f t="shared" si="10"/>
        <v/>
      </c>
      <c r="Q167" s="9" t="str">
        <f t="shared" si="11"/>
        <v/>
      </c>
      <c r="R167" s="13" t="str">
        <f>IF(
  AND($A167&lt;&gt;"",$I167="○"),
  (
    "mkdir """&amp;T167&amp;""" &amp; "
  )&amp;(
    """"&amp;shortcut設定!$F$7&amp;""""&amp;
    " """&amp;T167&amp;"\"&amp;$A167&amp;"（"&amp;$B167&amp;"）.lnk"""&amp;
    " """&amp;$C167&amp;""""&amp;
    IF($D167="-"," """""," """&amp;$D167&amp;"""")&amp;
    IF($E167="-"," """""," """&amp;$E167&amp;"""")
  ),
  ""
)</f>
        <v/>
      </c>
      <c r="S167" s="9" t="str">
        <f ca="1">IFERROR(
  VLOOKUP(
    $H167,
    shortcut設定!$F:$J,
    MATCH(
      "ProgramsIndex",
      shortcut設定!$F$12:$J$12,
      0
    ),
    FALSE
  ),
  ""
)</f>
        <v>200</v>
      </c>
      <c r="T167" s="13" t="str">
        <f>IF(
  AND($A167&lt;&gt;"",$I167="○"),
  shortcut設定!$F$4&amp;"\"&amp;S167&amp;"_"&amp;H167,
  ""
)</f>
        <v/>
      </c>
      <c r="U167" s="13" t="str">
        <f>IF(
  AND($A167&lt;&gt;"",$J167&lt;&gt;"-",$J167&lt;&gt;""),
  (
    "mkdir """&amp;shortcut設定!$F$4&amp;"\"&amp;shortcut設定!$F$8&amp;""" &amp; "
  )&amp;(
    """"&amp;shortcut設定!$F$7&amp;""""&amp;
    " """&amp;$V167&amp;""""&amp;
    " """&amp;$C167&amp;""""&amp;
    IF($D167="-"," """""," """&amp;$D167&amp;"""")&amp;
    IF($E167="-"," """""," """&amp;$E167&amp;"""")
  ),
  ""
)</f>
        <v/>
      </c>
      <c r="V167" s="14" t="str">
        <f>IF(
  AND($A167&lt;&gt;"",$J167&lt;&gt;"-",$J167&lt;&gt;""),
  shortcut設定!$F$4&amp;"\"&amp;shortcut設定!$F$8&amp;"\"&amp;$J167&amp;"（"&amp;$B167&amp;"）.lnk",
  ""
)</f>
        <v/>
      </c>
      <c r="W167" s="13" t="str">
        <f>IF(
  AND($A167&lt;&gt;"",$K167&lt;&gt;"-",$K167&lt;&gt;""),
  (
    "mkdir """&amp;shortcut設定!$F$4&amp;"\"&amp;shortcut設定!$F$9&amp;""" &amp; "
  )&amp;(
    """"&amp;shortcut設定!$F$7&amp;""""&amp;
    " """&amp;$X167&amp;""""&amp;
    " """&amp;$C167&amp;""""&amp;
    IF($D167="-"," """""," """&amp;$D167&amp;"""")&amp;
    IF($E167="-"," """""," """&amp;$E167&amp;"""")&amp;
    IF($K167="-"," """""," """&amp;$K167&amp;"""")
  ),
  ""
)</f>
        <v/>
      </c>
      <c r="X167" s="14" t="str">
        <f>IF(
  AND($A167&lt;&gt;"",$K167&lt;&gt;"-",$K167&lt;&gt;""),
  shortcut設定!$F$4&amp;"\"&amp;shortcut設定!$F$9&amp;"\"&amp;$A167&amp;"（"&amp;$B167&amp;"）.lnk",
  ""
)</f>
        <v/>
      </c>
      <c r="Y167" s="13" t="str">
        <f>IF(
  AND($A167&lt;&gt;"",$L167&lt;&gt;"-",$L167&lt;&gt;""),
  (
    """"&amp;shortcut設定!$F$7&amp;""""&amp;
    " """&amp;$AB167&amp;""""&amp;
    " """&amp;$C167&amp;""""&amp;
    IF($D167="-"," """""," """&amp;$D167&amp;"""")&amp;
    IF($E167="-"," """""," """&amp;$E167&amp;"""")
  ),
  ""
)</f>
        <v/>
      </c>
      <c r="Z167" s="9" t="str">
        <f ca="1">IFERROR(
  VLOOKUP(
    $H167,
    shortcut設定!$F:$J,
    MATCH(
      "ProgramsIndex",
      shortcut設定!$F$12:$J$12,
      0
    ),
    FALSE
  ),
  ""
)</f>
        <v>200</v>
      </c>
      <c r="AA167" s="20" t="str">
        <f t="shared" si="13"/>
        <v/>
      </c>
      <c r="AB167" s="13" t="str">
        <f>IF(
  AND($A167&lt;&gt;"",$L167="○"),
  shortcut設定!$F$5&amp;"\"&amp;Z167&amp;"_"&amp;A167&amp;"（"&amp;B167&amp;"）"&amp;AA167&amp;".lnk",
  ""
)</f>
        <v/>
      </c>
      <c r="AC167" s="13" t="str">
        <f>IF(
  AND($A167&lt;&gt;"",$N167="○"),
  (
    """"&amp;shortcut設定!$F$7&amp;""""&amp;
    " """&amp;$AD167&amp;""""&amp;
    " """&amp;$C167&amp;""""&amp;
    IF($D167="-"," """""," """&amp;$D167&amp;"""")&amp;
    IF($E167="-"," """""," """&amp;$E167&amp;"""")
  ),
  ""
)</f>
        <v/>
      </c>
      <c r="AD167" s="9" t="str">
        <f>IF(
  AND($A167&lt;&gt;"",$N167="○"),
  shortcut設定!$F$6&amp;"\"&amp;A167&amp;"（"&amp;B167&amp;"）.lnk",
  ""
)</f>
        <v/>
      </c>
      <c r="AE167" s="13" t="str">
        <f>IF(
  AND($A167&lt;&gt;"",$O167&lt;&gt;"-",$O167&lt;&gt;""),
  (
    """"&amp;shortcut設定!$F$7&amp;""""&amp;
    " """&amp;$O167&amp;".lnk"""&amp;
    " """&amp;$C167&amp;""""&amp;
    IF($D167="-"," """""," """&amp;$D167&amp;"""")&amp;
    IF($E167="-"," """""," """&amp;$E167&amp;"""")
  ),
  ""
)</f>
        <v/>
      </c>
      <c r="AF167" s="95" t="s">
        <v>183</v>
      </c>
    </row>
    <row r="168" spans="1:32">
      <c r="A168" s="9" t="s">
        <v>726</v>
      </c>
      <c r="B168" s="9" t="s">
        <v>863</v>
      </c>
      <c r="C168" s="9" t="s">
        <v>126</v>
      </c>
      <c r="D168" s="15" t="s">
        <v>40</v>
      </c>
      <c r="E168" s="26" t="s">
        <v>40</v>
      </c>
      <c r="F168" s="15" t="s">
        <v>0</v>
      </c>
      <c r="G168" s="15" t="s">
        <v>0</v>
      </c>
      <c r="H168" s="9" t="s">
        <v>551</v>
      </c>
      <c r="I168" s="15" t="s">
        <v>66</v>
      </c>
      <c r="J168" s="15" t="s">
        <v>66</v>
      </c>
      <c r="K168" s="15" t="s">
        <v>66</v>
      </c>
      <c r="L168" s="97" t="s">
        <v>878</v>
      </c>
      <c r="M168" s="98" t="s">
        <v>581</v>
      </c>
      <c r="N168" s="15" t="s">
        <v>66</v>
      </c>
      <c r="O168" s="26" t="s">
        <v>981</v>
      </c>
      <c r="P168" s="9" t="str">
        <f t="shared" si="10"/>
        <v/>
      </c>
      <c r="Q168" s="9" t="str">
        <f t="shared" si="11"/>
        <v/>
      </c>
      <c r="R168" s="13" t="str">
        <f>IF(
  AND($A168&lt;&gt;"",$I168="○"),
  (
    "mkdir """&amp;T168&amp;""" &amp; "
  )&amp;(
    """"&amp;shortcut設定!$F$7&amp;""""&amp;
    " """&amp;T168&amp;"\"&amp;$A168&amp;"（"&amp;$B168&amp;"）.lnk"""&amp;
    " """&amp;$C168&amp;""""&amp;
    IF($D168="-"," """""," """&amp;$D168&amp;"""")&amp;
    IF($E168="-"," """""," """&amp;$E168&amp;"""")
  ),
  ""
)</f>
        <v/>
      </c>
      <c r="S168" s="9" t="str">
        <f ca="1">IFERROR(
  VLOOKUP(
    $H168,
    shortcut設定!$F:$J,
    MATCH(
      "ProgramsIndex",
      shortcut設定!$F$12:$J$12,
      0
    ),
    FALSE
  ),
  ""
)</f>
        <v>200</v>
      </c>
      <c r="T168" s="13" t="str">
        <f>IF(
  AND($A168&lt;&gt;"",$I168="○"),
  shortcut設定!$F$4&amp;"\"&amp;S168&amp;"_"&amp;H168,
  ""
)</f>
        <v/>
      </c>
      <c r="U168" s="13" t="str">
        <f>IF(
  AND($A168&lt;&gt;"",$J168&lt;&gt;"-",$J168&lt;&gt;""),
  (
    "mkdir """&amp;shortcut設定!$F$4&amp;"\"&amp;shortcut設定!$F$8&amp;""" &amp; "
  )&amp;(
    """"&amp;shortcut設定!$F$7&amp;""""&amp;
    " """&amp;$V168&amp;""""&amp;
    " """&amp;$C168&amp;""""&amp;
    IF($D168="-"," """""," """&amp;$D168&amp;"""")&amp;
    IF($E168="-"," """""," """&amp;$E168&amp;"""")
  ),
  ""
)</f>
        <v/>
      </c>
      <c r="V168" s="14" t="str">
        <f>IF(
  AND($A168&lt;&gt;"",$J168&lt;&gt;"-",$J168&lt;&gt;""),
  shortcut設定!$F$4&amp;"\"&amp;shortcut設定!$F$8&amp;"\"&amp;$J168&amp;"（"&amp;$B168&amp;"）.lnk",
  ""
)</f>
        <v/>
      </c>
      <c r="W168" s="13" t="str">
        <f>IF(
  AND($A168&lt;&gt;"",$K168&lt;&gt;"-",$K168&lt;&gt;""),
  (
    "mkdir """&amp;shortcut設定!$F$4&amp;"\"&amp;shortcut設定!$F$9&amp;""" &amp; "
  )&amp;(
    """"&amp;shortcut設定!$F$7&amp;""""&amp;
    " """&amp;$X168&amp;""""&amp;
    " """&amp;$C168&amp;""""&amp;
    IF($D168="-"," """""," """&amp;$D168&amp;"""")&amp;
    IF($E168="-"," """""," """&amp;$E168&amp;"""")&amp;
    IF($K168="-"," """""," """&amp;$K168&amp;"""")
  ),
  ""
)</f>
        <v/>
      </c>
      <c r="X168" s="14" t="str">
        <f>IF(
  AND($A168&lt;&gt;"",$K168&lt;&gt;"-",$K168&lt;&gt;""),
  shortcut設定!$F$4&amp;"\"&amp;shortcut設定!$F$9&amp;"\"&amp;$A168&amp;"（"&amp;$B168&amp;"）.lnk",
  ""
)</f>
        <v/>
      </c>
      <c r="Y168" s="13" t="str">
        <f ca="1">IF(
  AND($A168&lt;&gt;"",$L168&lt;&gt;"-",$L168&lt;&gt;""),
  (
    """"&amp;shortcut設定!$F$7&amp;""""&amp;
    " """&amp;$AB168&amp;""""&amp;
    " """&amp;$C168&amp;""""&amp;
    IF($D168="-"," """""," """&amp;$D168&amp;"""")&amp;
    IF($E168="-"," """""," """&amp;$E168&amp;"""")
  ),
  ""
)</f>
        <v>"C:\codes\vbs\command\CreateShortcutFile.vbs" "%USERPROFILE%\AppData\Roaming\Microsoft\Windows\SendTo\200_UnzipFile.vbs（Zip解凍） (&amp;U).lnk" "C:\codes\vbs\tools\7zip\UnzipFile.vbs" "" ""</v>
      </c>
      <c r="Z168" s="9" t="str">
        <f ca="1">IFERROR(
  VLOOKUP(
    $H168,
    shortcut設定!$F:$J,
    MATCH(
      "ProgramsIndex",
      shortcut設定!$F$12:$J$12,
      0
    ),
    FALSE
  ),
  ""
)</f>
        <v>200</v>
      </c>
      <c r="AA168" s="20" t="str">
        <f t="shared" si="13"/>
        <v xml:space="preserve"> (&amp;U)</v>
      </c>
      <c r="AB168" s="13" t="str">
        <f ca="1">IF(
  AND($A168&lt;&gt;"",$L168="○"),
  shortcut設定!$F$5&amp;"\"&amp;Z168&amp;"_"&amp;A168&amp;"（"&amp;B168&amp;"）"&amp;AA168&amp;".lnk",
  ""
)</f>
        <v>%USERPROFILE%\AppData\Roaming\Microsoft\Windows\SendTo\200_UnzipFile.vbs（Zip解凍） (&amp;U).lnk</v>
      </c>
      <c r="AC168" s="13" t="str">
        <f>IF(
  AND($A168&lt;&gt;"",$N168="○"),
  (
    """"&amp;shortcut設定!$F$7&amp;""""&amp;
    " """&amp;$AD168&amp;""""&amp;
    " """&amp;$C168&amp;""""&amp;
    IF($D168="-"," """""," """&amp;$D168&amp;"""")&amp;
    IF($E168="-"," """""," """&amp;$E168&amp;"""")
  ),
  ""
)</f>
        <v/>
      </c>
      <c r="AD168" s="9" t="str">
        <f>IF(
  AND($A168&lt;&gt;"",$N168="○"),
  shortcut設定!$F$6&amp;"\"&amp;A168&amp;"（"&amp;B168&amp;"）.lnk",
  ""
)</f>
        <v/>
      </c>
      <c r="AE168" s="13" t="str">
        <f>IF(
  AND($A168&lt;&gt;"",$O168&lt;&gt;"-",$O168&lt;&gt;""),
  (
    """"&amp;shortcut設定!$F$7&amp;""""&amp;
    " """&amp;$O168&amp;".lnk"""&amp;
    " """&amp;$C168&amp;""""&amp;
    IF($D168="-"," """""," """&amp;$D168&amp;"""")&amp;
    IF($E168="-"," """""," """&amp;$E168&amp;"""")
  ),
  ""
)</f>
        <v/>
      </c>
      <c r="AF168" s="95" t="s">
        <v>183</v>
      </c>
    </row>
    <row r="169" spans="1:32">
      <c r="A169" s="9" t="s">
        <v>727</v>
      </c>
      <c r="B169" s="9" t="s">
        <v>864</v>
      </c>
      <c r="C169" s="9" t="s">
        <v>127</v>
      </c>
      <c r="D169" s="15" t="s">
        <v>40</v>
      </c>
      <c r="E169" s="26" t="s">
        <v>40</v>
      </c>
      <c r="F169" s="15" t="s">
        <v>0</v>
      </c>
      <c r="G169" s="15" t="s">
        <v>0</v>
      </c>
      <c r="H169" s="9" t="s">
        <v>551</v>
      </c>
      <c r="I169" s="15" t="s">
        <v>66</v>
      </c>
      <c r="J169" s="15" t="s">
        <v>66</v>
      </c>
      <c r="K169" s="15" t="s">
        <v>66</v>
      </c>
      <c r="L169" s="97" t="s">
        <v>878</v>
      </c>
      <c r="M169" s="98" t="s">
        <v>582</v>
      </c>
      <c r="N169" s="15" t="s">
        <v>66</v>
      </c>
      <c r="O169" s="26" t="s">
        <v>981</v>
      </c>
      <c r="P169" s="9" t="str">
        <f t="shared" si="10"/>
        <v/>
      </c>
      <c r="Q169" s="9" t="str">
        <f t="shared" si="11"/>
        <v/>
      </c>
      <c r="R169" s="13" t="str">
        <f>IF(
  AND($A169&lt;&gt;"",$I169="○"),
  (
    "mkdir """&amp;T169&amp;""" &amp; "
  )&amp;(
    """"&amp;shortcut設定!$F$7&amp;""""&amp;
    " """&amp;T169&amp;"\"&amp;$A169&amp;"（"&amp;$B169&amp;"）.lnk"""&amp;
    " """&amp;$C169&amp;""""&amp;
    IF($D169="-"," """""," """&amp;$D169&amp;"""")&amp;
    IF($E169="-"," """""," """&amp;$E169&amp;"""")
  ),
  ""
)</f>
        <v/>
      </c>
      <c r="S169" s="9" t="str">
        <f ca="1">IFERROR(
  VLOOKUP(
    $H169,
    shortcut設定!$F:$J,
    MATCH(
      "ProgramsIndex",
      shortcut設定!$F$12:$J$12,
      0
    ),
    FALSE
  ),
  ""
)</f>
        <v>200</v>
      </c>
      <c r="T169" s="13" t="str">
        <f>IF(
  AND($A169&lt;&gt;"",$I169="○"),
  shortcut設定!$F$4&amp;"\"&amp;S169&amp;"_"&amp;H169,
  ""
)</f>
        <v/>
      </c>
      <c r="U169" s="13" t="str">
        <f>IF(
  AND($A169&lt;&gt;"",$J169&lt;&gt;"-",$J169&lt;&gt;""),
  (
    "mkdir """&amp;shortcut設定!$F$4&amp;"\"&amp;shortcut設定!$F$8&amp;""" &amp; "
  )&amp;(
    """"&amp;shortcut設定!$F$7&amp;""""&amp;
    " """&amp;$V169&amp;""""&amp;
    " """&amp;$C169&amp;""""&amp;
    IF($D169="-"," """""," """&amp;$D169&amp;"""")&amp;
    IF($E169="-"," """""," """&amp;$E169&amp;"""")
  ),
  ""
)</f>
        <v/>
      </c>
      <c r="V169" s="14" t="str">
        <f>IF(
  AND($A169&lt;&gt;"",$J169&lt;&gt;"-",$J169&lt;&gt;""),
  shortcut設定!$F$4&amp;"\"&amp;shortcut設定!$F$8&amp;"\"&amp;$J169&amp;"（"&amp;$B169&amp;"）.lnk",
  ""
)</f>
        <v/>
      </c>
      <c r="W169" s="13" t="str">
        <f>IF(
  AND($A169&lt;&gt;"",$K169&lt;&gt;"-",$K169&lt;&gt;""),
  (
    "mkdir """&amp;shortcut設定!$F$4&amp;"\"&amp;shortcut設定!$F$9&amp;""" &amp; "
  )&amp;(
    """"&amp;shortcut設定!$F$7&amp;""""&amp;
    " """&amp;$X169&amp;""""&amp;
    " """&amp;$C169&amp;""""&amp;
    IF($D169="-"," """""," """&amp;$D169&amp;"""")&amp;
    IF($E169="-"," """""," """&amp;$E169&amp;"""")&amp;
    IF($K169="-"," """""," """&amp;$K169&amp;"""")
  ),
  ""
)</f>
        <v/>
      </c>
      <c r="X169" s="14" t="str">
        <f>IF(
  AND($A169&lt;&gt;"",$K169&lt;&gt;"-",$K169&lt;&gt;""),
  shortcut設定!$F$4&amp;"\"&amp;shortcut設定!$F$9&amp;"\"&amp;$A169&amp;"（"&amp;$B169&amp;"）.lnk",
  ""
)</f>
        <v/>
      </c>
      <c r="Y169" s="13" t="str">
        <f ca="1">IF(
  AND($A169&lt;&gt;"",$L169&lt;&gt;"-",$L169&lt;&gt;""),
  (
    """"&amp;shortcut設定!$F$7&amp;""""&amp;
    " """&amp;$AB169&amp;""""&amp;
    " """&amp;$C169&amp;""""&amp;
    IF($D169="-"," """""," """&amp;$D169&amp;"""")&amp;
    IF($E169="-"," """""," """&amp;$E169&amp;"""")
  ),
  ""
)</f>
        <v>"C:\codes\vbs\command\CreateShortcutFile.vbs" "%USERPROFILE%\AppData\Roaming\Microsoft\Windows\SendTo\200_ZipFile.vbs（Zip圧縮） (&amp;Z).lnk" "C:\codes\vbs\tools\7zip\ZipFile.vbs" "" ""</v>
      </c>
      <c r="Z169" s="9" t="str">
        <f ca="1">IFERROR(
  VLOOKUP(
    $H169,
    shortcut設定!$F:$J,
    MATCH(
      "ProgramsIndex",
      shortcut設定!$F$12:$J$12,
      0
    ),
    FALSE
  ),
  ""
)</f>
        <v>200</v>
      </c>
      <c r="AA169" s="20" t="str">
        <f t="shared" si="13"/>
        <v xml:space="preserve"> (&amp;Z)</v>
      </c>
      <c r="AB169" s="13" t="str">
        <f ca="1">IF(
  AND($A169&lt;&gt;"",$L169="○"),
  shortcut設定!$F$5&amp;"\"&amp;Z169&amp;"_"&amp;A169&amp;"（"&amp;B169&amp;"）"&amp;AA169&amp;".lnk",
  ""
)</f>
        <v>%USERPROFILE%\AppData\Roaming\Microsoft\Windows\SendTo\200_ZipFile.vbs（Zip圧縮） (&amp;Z).lnk</v>
      </c>
      <c r="AC169" s="13" t="str">
        <f>IF(
  AND($A169&lt;&gt;"",$N169="○"),
  (
    """"&amp;shortcut設定!$F$7&amp;""""&amp;
    " """&amp;$AD169&amp;""""&amp;
    " """&amp;$C169&amp;""""&amp;
    IF($D169="-"," """""," """&amp;$D169&amp;"""")&amp;
    IF($E169="-"," """""," """&amp;$E169&amp;"""")
  ),
  ""
)</f>
        <v/>
      </c>
      <c r="AD169" s="9" t="str">
        <f>IF(
  AND($A169&lt;&gt;"",$N169="○"),
  shortcut設定!$F$6&amp;"\"&amp;A169&amp;"（"&amp;B169&amp;"）.lnk",
  ""
)</f>
        <v/>
      </c>
      <c r="AE169" s="13" t="str">
        <f>IF(
  AND($A169&lt;&gt;"",$O169&lt;&gt;"-",$O169&lt;&gt;""),
  (
    """"&amp;shortcut設定!$F$7&amp;""""&amp;
    " """&amp;$O169&amp;".lnk"""&amp;
    " """&amp;$C169&amp;""""&amp;
    IF($D169="-"," """""," """&amp;$D169&amp;"""")&amp;
    IF($E169="-"," """""," """&amp;$E169&amp;"""")
  ),
  ""
)</f>
        <v/>
      </c>
      <c r="AF169" s="95" t="s">
        <v>183</v>
      </c>
    </row>
    <row r="170" spans="1:32">
      <c r="A170" s="9" t="s">
        <v>728</v>
      </c>
      <c r="B170" s="9" t="s">
        <v>865</v>
      </c>
      <c r="C170" s="9" t="s">
        <v>128</v>
      </c>
      <c r="D170" s="15" t="s">
        <v>40</v>
      </c>
      <c r="E170" s="26" t="s">
        <v>40</v>
      </c>
      <c r="F170" s="15" t="s">
        <v>0</v>
      </c>
      <c r="G170" s="15" t="s">
        <v>0</v>
      </c>
      <c r="H170" s="9" t="s">
        <v>551</v>
      </c>
      <c r="I170" s="15" t="s">
        <v>66</v>
      </c>
      <c r="J170" s="15" t="s">
        <v>66</v>
      </c>
      <c r="K170" s="15" t="s">
        <v>66</v>
      </c>
      <c r="L170" s="97" t="s">
        <v>878</v>
      </c>
      <c r="M170" s="98" t="s">
        <v>579</v>
      </c>
      <c r="N170" s="15" t="s">
        <v>66</v>
      </c>
      <c r="O170" s="26" t="s">
        <v>981</v>
      </c>
      <c r="P170" s="9" t="str">
        <f t="shared" si="10"/>
        <v/>
      </c>
      <c r="Q170" s="9" t="str">
        <f t="shared" si="11"/>
        <v/>
      </c>
      <c r="R170" s="13" t="str">
        <f>IF(
  AND($A170&lt;&gt;"",$I170="○"),
  (
    "mkdir """&amp;T170&amp;""" &amp; "
  )&amp;(
    """"&amp;shortcut設定!$F$7&amp;""""&amp;
    " """&amp;T170&amp;"\"&amp;$A170&amp;"（"&amp;$B170&amp;"）.lnk"""&amp;
    " """&amp;$C170&amp;""""&amp;
    IF($D170="-"," """""," """&amp;$D170&amp;"""")&amp;
    IF($E170="-"," """""," """&amp;$E170&amp;"""")
  ),
  ""
)</f>
        <v/>
      </c>
      <c r="S170" s="9" t="str">
        <f ca="1">IFERROR(
  VLOOKUP(
    $H170,
    shortcut設定!$F:$J,
    MATCH(
      "ProgramsIndex",
      shortcut設定!$F$12:$J$12,
      0
    ),
    FALSE
  ),
  ""
)</f>
        <v>200</v>
      </c>
      <c r="T170" s="13" t="str">
        <f>IF(
  AND($A170&lt;&gt;"",$I170="○"),
  shortcut設定!$F$4&amp;"\"&amp;S170&amp;"_"&amp;H170,
  ""
)</f>
        <v/>
      </c>
      <c r="U170" s="13" t="str">
        <f>IF(
  AND($A170&lt;&gt;"",$J170&lt;&gt;"-",$J170&lt;&gt;""),
  (
    "mkdir """&amp;shortcut設定!$F$4&amp;"\"&amp;shortcut設定!$F$8&amp;""" &amp; "
  )&amp;(
    """"&amp;shortcut設定!$F$7&amp;""""&amp;
    " """&amp;$V170&amp;""""&amp;
    " """&amp;$C170&amp;""""&amp;
    IF($D170="-"," """""," """&amp;$D170&amp;"""")&amp;
    IF($E170="-"," """""," """&amp;$E170&amp;"""")
  ),
  ""
)</f>
        <v/>
      </c>
      <c r="V170" s="14" t="str">
        <f>IF(
  AND($A170&lt;&gt;"",$J170&lt;&gt;"-",$J170&lt;&gt;""),
  shortcut設定!$F$4&amp;"\"&amp;shortcut設定!$F$8&amp;"\"&amp;$J170&amp;"（"&amp;$B170&amp;"）.lnk",
  ""
)</f>
        <v/>
      </c>
      <c r="W170" s="13" t="str">
        <f>IF(
  AND($A170&lt;&gt;"",$K170&lt;&gt;"-",$K170&lt;&gt;""),
  (
    "mkdir """&amp;shortcut設定!$F$4&amp;"\"&amp;shortcut設定!$F$9&amp;""" &amp; "
  )&amp;(
    """"&amp;shortcut設定!$F$7&amp;""""&amp;
    " """&amp;$X170&amp;""""&amp;
    " """&amp;$C170&amp;""""&amp;
    IF($D170="-"," """""," """&amp;$D170&amp;"""")&amp;
    IF($E170="-"," """""," """&amp;$E170&amp;"""")&amp;
    IF($K170="-"," """""," """&amp;$K170&amp;"""")
  ),
  ""
)</f>
        <v/>
      </c>
      <c r="X170" s="14" t="str">
        <f>IF(
  AND($A170&lt;&gt;"",$K170&lt;&gt;"-",$K170&lt;&gt;""),
  shortcut設定!$F$4&amp;"\"&amp;shortcut設定!$F$9&amp;"\"&amp;$A170&amp;"（"&amp;$B170&amp;"）.lnk",
  ""
)</f>
        <v/>
      </c>
      <c r="Y170" s="13" t="str">
        <f ca="1">IF(
  AND($A170&lt;&gt;"",$L170&lt;&gt;"-",$L170&lt;&gt;""),
  (
    """"&amp;shortcut設定!$F$7&amp;""""&amp;
    " """&amp;$AB170&amp;""""&amp;
    " """&amp;$C170&amp;""""&amp;
    IF($D170="-"," """""," """&amp;$D170&amp;"""")&amp;
    IF($E170="-"," """""," """&amp;$E170&amp;"""")
  ),
  ""
)</f>
        <v>"C:\codes\vbs\command\CreateShortcutFile.vbs" "%USERPROFILE%\AppData\Roaming\Microsoft\Windows\SendTo\200_ZipPasswordFile.vbs（Zipパスワード圧縮）.lnk" "C:\codes\vbs\tools\7zip\ZipPasswordFile.vbs" "" ""</v>
      </c>
      <c r="Z170" s="9" t="str">
        <f ca="1">IFERROR(
  VLOOKUP(
    $H170,
    shortcut設定!$F:$J,
    MATCH(
      "ProgramsIndex",
      shortcut設定!$F$12:$J$12,
      0
    ),
    FALSE
  ),
  ""
)</f>
        <v>200</v>
      </c>
      <c r="AA170" s="20" t="str">
        <f t="shared" si="13"/>
        <v/>
      </c>
      <c r="AB170" s="13" t="str">
        <f ca="1">IF(
  AND($A170&lt;&gt;"",$L170="○"),
  shortcut設定!$F$5&amp;"\"&amp;Z170&amp;"_"&amp;A170&amp;"（"&amp;B170&amp;"）"&amp;AA170&amp;".lnk",
  ""
)</f>
        <v>%USERPROFILE%\AppData\Roaming\Microsoft\Windows\SendTo\200_ZipPasswordFile.vbs（Zipパスワード圧縮）.lnk</v>
      </c>
      <c r="AC170" s="13" t="str">
        <f>IF(
  AND($A170&lt;&gt;"",$N170="○"),
  (
    """"&amp;shortcut設定!$F$7&amp;""""&amp;
    " """&amp;$AD170&amp;""""&amp;
    " """&amp;$C170&amp;""""&amp;
    IF($D170="-"," """""," """&amp;$D170&amp;"""")&amp;
    IF($E170="-"," """""," """&amp;$E170&amp;"""")
  ),
  ""
)</f>
        <v/>
      </c>
      <c r="AD170" s="9" t="str">
        <f>IF(
  AND($A170&lt;&gt;"",$N170="○"),
  shortcut設定!$F$6&amp;"\"&amp;A170&amp;"（"&amp;B170&amp;"）.lnk",
  ""
)</f>
        <v/>
      </c>
      <c r="AE170" s="13" t="str">
        <f>IF(
  AND($A170&lt;&gt;"",$O170&lt;&gt;"-",$O170&lt;&gt;""),
  (
    """"&amp;shortcut設定!$F$7&amp;""""&amp;
    " """&amp;$O170&amp;".lnk"""&amp;
    " """&amp;$C170&amp;""""&amp;
    IF($D170="-"," """""," """&amp;$D170&amp;"""")&amp;
    IF($E170="-"," """""," """&amp;$E170&amp;"""")
  ),
  ""
)</f>
        <v/>
      </c>
      <c r="AF170" s="95" t="s">
        <v>183</v>
      </c>
    </row>
    <row r="171" spans="1:32">
      <c r="A171" s="9" t="s">
        <v>729</v>
      </c>
      <c r="B171" s="9" t="s">
        <v>866</v>
      </c>
      <c r="C171" s="9" t="s">
        <v>574</v>
      </c>
      <c r="D171" s="15" t="s">
        <v>40</v>
      </c>
      <c r="E171" s="26" t="s">
        <v>40</v>
      </c>
      <c r="F171" s="15" t="s">
        <v>0</v>
      </c>
      <c r="G171" s="15" t="s">
        <v>0</v>
      </c>
      <c r="H171" s="9" t="s">
        <v>551</v>
      </c>
      <c r="I171" s="15" t="s">
        <v>66</v>
      </c>
      <c r="J171" s="15" t="s">
        <v>66</v>
      </c>
      <c r="K171" s="15" t="s">
        <v>66</v>
      </c>
      <c r="L171" s="97" t="s">
        <v>66</v>
      </c>
      <c r="M171" s="98" t="s">
        <v>579</v>
      </c>
      <c r="N171" s="15" t="s">
        <v>66</v>
      </c>
      <c r="O171" s="26" t="s">
        <v>981</v>
      </c>
      <c r="P171" s="9" t="str">
        <f t="shared" ref="P171:P189" si="14">IF(
  AND(
    $A171&lt;&gt;"",
    COUNTIF(C:C,$A171)&gt;1
  ),
  "★NG★",
  ""
)</f>
        <v/>
      </c>
      <c r="Q171" s="9" t="str">
        <f t="shared" ref="Q171:Q189" si="15">IF(
  OR(
    $H171="-",
    COUNTIF(カテゴリ,$H171)&gt;0
  ),
  "",
  "★NG★"
)</f>
        <v/>
      </c>
      <c r="R171" s="13" t="str">
        <f>IF(
  AND($A171&lt;&gt;"",$I171="○"),
  (
    "mkdir """&amp;T171&amp;""" &amp; "
  )&amp;(
    """"&amp;shortcut設定!$F$7&amp;""""&amp;
    " """&amp;T171&amp;"\"&amp;$A171&amp;"（"&amp;$B171&amp;"）.lnk"""&amp;
    " """&amp;$C171&amp;""""&amp;
    IF($D171="-"," """""," """&amp;$D171&amp;"""")&amp;
    IF($E171="-"," """""," """&amp;$E171&amp;"""")
  ),
  ""
)</f>
        <v/>
      </c>
      <c r="S171" s="9" t="str">
        <f ca="1">IFERROR(
  VLOOKUP(
    $H171,
    shortcut設定!$F:$J,
    MATCH(
      "ProgramsIndex",
      shortcut設定!$F$12:$J$12,
      0
    ),
    FALSE
  ),
  ""
)</f>
        <v>200</v>
      </c>
      <c r="T171" s="13" t="str">
        <f>IF(
  AND($A171&lt;&gt;"",$I171="○"),
  shortcut設定!$F$4&amp;"\"&amp;S171&amp;"_"&amp;H171,
  ""
)</f>
        <v/>
      </c>
      <c r="U171" s="13" t="str">
        <f>IF(
  AND($A171&lt;&gt;"",$J171&lt;&gt;"-",$J171&lt;&gt;""),
  (
    "mkdir """&amp;shortcut設定!$F$4&amp;"\"&amp;shortcut設定!$F$8&amp;""" &amp; "
  )&amp;(
    """"&amp;shortcut設定!$F$7&amp;""""&amp;
    " """&amp;$V171&amp;""""&amp;
    " """&amp;$C171&amp;""""&amp;
    IF($D171="-"," """""," """&amp;$D171&amp;"""")&amp;
    IF($E171="-"," """""," """&amp;$E171&amp;"""")
  ),
  ""
)</f>
        <v/>
      </c>
      <c r="V171" s="14" t="str">
        <f>IF(
  AND($A171&lt;&gt;"",$J171&lt;&gt;"-",$J171&lt;&gt;""),
  shortcut設定!$F$4&amp;"\"&amp;shortcut設定!$F$8&amp;"\"&amp;$J171&amp;"（"&amp;$B171&amp;"）.lnk",
  ""
)</f>
        <v/>
      </c>
      <c r="W171" s="13" t="str">
        <f>IF(
  AND($A171&lt;&gt;"",$K171&lt;&gt;"-",$K171&lt;&gt;""),
  (
    "mkdir """&amp;shortcut設定!$F$4&amp;"\"&amp;shortcut設定!$F$9&amp;""" &amp; "
  )&amp;(
    """"&amp;shortcut設定!$F$7&amp;""""&amp;
    " """&amp;$X171&amp;""""&amp;
    " """&amp;$C171&amp;""""&amp;
    IF($D171="-"," """""," """&amp;$D171&amp;"""")&amp;
    IF($E171="-"," """""," """&amp;$E171&amp;"""")&amp;
    IF($K171="-"," """""," """&amp;$K171&amp;"""")
  ),
  ""
)</f>
        <v/>
      </c>
      <c r="X171" s="14" t="str">
        <f>IF(
  AND($A171&lt;&gt;"",$K171&lt;&gt;"-",$K171&lt;&gt;""),
  shortcut設定!$F$4&amp;"\"&amp;shortcut設定!$F$9&amp;"\"&amp;$A171&amp;"（"&amp;$B171&amp;"）.lnk",
  ""
)</f>
        <v/>
      </c>
      <c r="Y171" s="13" t="str">
        <f>IF(
  AND($A171&lt;&gt;"",$L171&lt;&gt;"-",$L171&lt;&gt;""),
  (
    """"&amp;shortcut設定!$F$7&amp;""""&amp;
    " """&amp;$AB171&amp;""""&amp;
    " """&amp;$C171&amp;""""&amp;
    IF($D171="-"," """""," """&amp;$D171&amp;"""")&amp;
    IF($E171="-"," """""," """&amp;$E171&amp;"""")
  ),
  ""
)</f>
        <v/>
      </c>
      <c r="Z171" s="9" t="str">
        <f ca="1">IFERROR(
  VLOOKUP(
    $H171,
    shortcut設定!$F:$J,
    MATCH(
      "ProgramsIndex",
      shortcut設定!$F$12:$J$12,
      0
    ),
    FALSE
  ),
  ""
)</f>
        <v>200</v>
      </c>
      <c r="AA171" s="20" t="str">
        <f t="shared" si="13"/>
        <v/>
      </c>
      <c r="AB171" s="13" t="str">
        <f>IF(
  AND($A171&lt;&gt;"",$L171="○"),
  shortcut設定!$F$5&amp;"\"&amp;Z171&amp;"_"&amp;A171&amp;"（"&amp;B171&amp;"）"&amp;AA171&amp;".lnk",
  ""
)</f>
        <v/>
      </c>
      <c r="AC171" s="13" t="str">
        <f>IF(
  AND($A171&lt;&gt;"",$N171="○"),
  (
    """"&amp;shortcut設定!$F$7&amp;""""&amp;
    " """&amp;$AD171&amp;""""&amp;
    " """&amp;$C171&amp;""""&amp;
    IF($D171="-"," """""," """&amp;$D171&amp;"""")&amp;
    IF($E171="-"," """""," """&amp;$E171&amp;"""")
  ),
  ""
)</f>
        <v/>
      </c>
      <c r="AD171" s="9" t="str">
        <f>IF(
  AND($A171&lt;&gt;"",$N171="○"),
  shortcut設定!$F$6&amp;"\"&amp;A171&amp;"（"&amp;B171&amp;"）.lnk",
  ""
)</f>
        <v/>
      </c>
      <c r="AE171" s="13" t="str">
        <f>IF(
  AND($A171&lt;&gt;"",$O171&lt;&gt;"-",$O171&lt;&gt;""),
  (
    """"&amp;shortcut設定!$F$7&amp;""""&amp;
    " """&amp;$O171&amp;".lnk"""&amp;
    " """&amp;$C171&amp;""""&amp;
    IF($D171="-"," """""," """&amp;$D171&amp;"""")&amp;
    IF($E171="-"," """""," """&amp;$E171&amp;"""")
  ),
  ""
)</f>
        <v/>
      </c>
      <c r="AF171" s="95" t="s">
        <v>183</v>
      </c>
    </row>
    <row r="172" spans="1:32">
      <c r="A172" s="9" t="s">
        <v>730</v>
      </c>
      <c r="B172" s="9" t="s">
        <v>867</v>
      </c>
      <c r="C172" s="9" t="s">
        <v>557</v>
      </c>
      <c r="D172" s="15" t="s">
        <v>40</v>
      </c>
      <c r="E172" s="26" t="s">
        <v>40</v>
      </c>
      <c r="F172" s="15" t="s">
        <v>28</v>
      </c>
      <c r="G172" s="15" t="s">
        <v>0</v>
      </c>
      <c r="H172" s="9" t="s">
        <v>551</v>
      </c>
      <c r="I172" s="15" t="s">
        <v>66</v>
      </c>
      <c r="J172" s="15" t="s">
        <v>66</v>
      </c>
      <c r="K172" s="15" t="s">
        <v>66</v>
      </c>
      <c r="L172" s="97" t="s">
        <v>66</v>
      </c>
      <c r="M172" s="98" t="s">
        <v>579</v>
      </c>
      <c r="N172" s="15" t="s">
        <v>40</v>
      </c>
      <c r="O172" s="26" t="s">
        <v>981</v>
      </c>
      <c r="P172" s="9" t="str">
        <f t="shared" si="14"/>
        <v/>
      </c>
      <c r="Q172" s="9" t="str">
        <f t="shared" si="15"/>
        <v/>
      </c>
      <c r="R172" s="13" t="str">
        <f>IF(
  AND($A172&lt;&gt;"",$I172="○"),
  (
    "mkdir """&amp;T172&amp;""" &amp; "
  )&amp;(
    """"&amp;shortcut設定!$F$7&amp;""""&amp;
    " """&amp;T172&amp;"\"&amp;$A172&amp;"（"&amp;$B172&amp;"）.lnk"""&amp;
    " """&amp;$C172&amp;""""&amp;
    IF($D172="-"," """""," """&amp;$D172&amp;"""")&amp;
    IF($E172="-"," """""," """&amp;$E172&amp;"""")
  ),
  ""
)</f>
        <v/>
      </c>
      <c r="S172" s="9" t="str">
        <f ca="1">IFERROR(
  VLOOKUP(
    $H172,
    shortcut設定!$F:$J,
    MATCH(
      "ProgramsIndex",
      shortcut設定!$F$12:$J$12,
      0
    ),
    FALSE
  ),
  ""
)</f>
        <v>200</v>
      </c>
      <c r="T172" s="13" t="str">
        <f>IF(
  AND($A172&lt;&gt;"",$I172="○"),
  shortcut設定!$F$4&amp;"\"&amp;S172&amp;"_"&amp;H172,
  ""
)</f>
        <v/>
      </c>
      <c r="U172" s="13" t="str">
        <f>IF(
  AND($A172&lt;&gt;"",$J172&lt;&gt;"-",$J172&lt;&gt;""),
  (
    "mkdir """&amp;shortcut設定!$F$4&amp;"\"&amp;shortcut設定!$F$8&amp;""" &amp; "
  )&amp;(
    """"&amp;shortcut設定!$F$7&amp;""""&amp;
    " """&amp;$V172&amp;""""&amp;
    " """&amp;$C172&amp;""""&amp;
    IF($D172="-"," """""," """&amp;$D172&amp;"""")&amp;
    IF($E172="-"," """""," """&amp;$E172&amp;"""")
  ),
  ""
)</f>
        <v/>
      </c>
      <c r="V172" s="14" t="str">
        <f>IF(
  AND($A172&lt;&gt;"",$J172&lt;&gt;"-",$J172&lt;&gt;""),
  shortcut設定!$F$4&amp;"\"&amp;shortcut設定!$F$8&amp;"\"&amp;$J172&amp;"（"&amp;$B172&amp;"）.lnk",
  ""
)</f>
        <v/>
      </c>
      <c r="W172" s="13" t="str">
        <f>IF(
  AND($A172&lt;&gt;"",$K172&lt;&gt;"-",$K172&lt;&gt;""),
  (
    "mkdir """&amp;shortcut設定!$F$4&amp;"\"&amp;shortcut設定!$F$9&amp;""" &amp; "
  )&amp;(
    """"&amp;shortcut設定!$F$7&amp;""""&amp;
    " """&amp;$X172&amp;""""&amp;
    " """&amp;$C172&amp;""""&amp;
    IF($D172="-"," """""," """&amp;$D172&amp;"""")&amp;
    IF($E172="-"," """""," """&amp;$E172&amp;"""")&amp;
    IF($K172="-"," """""," """&amp;$K172&amp;"""")
  ),
  ""
)</f>
        <v/>
      </c>
      <c r="X172" s="14" t="str">
        <f>IF(
  AND($A172&lt;&gt;"",$K172&lt;&gt;"-",$K172&lt;&gt;""),
  shortcut設定!$F$4&amp;"\"&amp;shortcut設定!$F$9&amp;"\"&amp;$A172&amp;"（"&amp;$B172&amp;"）.lnk",
  ""
)</f>
        <v/>
      </c>
      <c r="Y172" s="13" t="str">
        <f>IF(
  AND($A172&lt;&gt;"",$L172&lt;&gt;"-",$L172&lt;&gt;""),
  (
    """"&amp;shortcut設定!$F$7&amp;""""&amp;
    " """&amp;$AB172&amp;""""&amp;
    " """&amp;$C172&amp;""""&amp;
    IF($D172="-"," """""," """&amp;$D172&amp;"""")&amp;
    IF($E172="-"," """""," """&amp;$E172&amp;"""")
  ),
  ""
)</f>
        <v/>
      </c>
      <c r="Z172" s="9" t="str">
        <f ca="1">IFERROR(
  VLOOKUP(
    $H172,
    shortcut設定!$F:$J,
    MATCH(
      "ProgramsIndex",
      shortcut設定!$F$12:$J$12,
      0
    ),
    FALSE
  ),
  ""
)</f>
        <v>200</v>
      </c>
      <c r="AA172" s="20" t="str">
        <f t="shared" si="13"/>
        <v/>
      </c>
      <c r="AB172" s="13" t="str">
        <f>IF(
  AND($A172&lt;&gt;"",$L172="○"),
  shortcut設定!$F$5&amp;"\"&amp;Z172&amp;"_"&amp;A172&amp;"（"&amp;B172&amp;"）"&amp;AA172&amp;".lnk",
  ""
)</f>
        <v/>
      </c>
      <c r="AC172" s="13" t="str">
        <f>IF(
  AND($A172&lt;&gt;"",$N172="○"),
  (
    """"&amp;shortcut設定!$F$7&amp;""""&amp;
    " """&amp;$AD172&amp;""""&amp;
    " """&amp;$C172&amp;""""&amp;
    IF($D172="-"," """""," """&amp;$D172&amp;"""")&amp;
    IF($E172="-"," """""," """&amp;$E172&amp;"""")
  ),
  ""
)</f>
        <v/>
      </c>
      <c r="AD172" s="9" t="str">
        <f>IF(
  AND($A172&lt;&gt;"",$N172="○"),
  shortcut設定!$F$6&amp;"\"&amp;A172&amp;"（"&amp;B172&amp;"）.lnk",
  ""
)</f>
        <v/>
      </c>
      <c r="AE172" s="13" t="str">
        <f>IF(
  AND($A172&lt;&gt;"",$O172&lt;&gt;"-",$O172&lt;&gt;""),
  (
    """"&amp;shortcut設定!$F$7&amp;""""&amp;
    " """&amp;$O172&amp;".lnk"""&amp;
    " """&amp;$C172&amp;""""&amp;
    IF($D172="-"," """""," """&amp;$D172&amp;"""")&amp;
    IF($E172="-"," """""," """&amp;$E172&amp;"""")
  ),
  ""
)</f>
        <v/>
      </c>
      <c r="AF172" s="95" t="s">
        <v>183</v>
      </c>
    </row>
    <row r="173" spans="1:32">
      <c r="A173" s="9" t="s">
        <v>731</v>
      </c>
      <c r="B173" s="9" t="s">
        <v>868</v>
      </c>
      <c r="C173" s="9" t="s">
        <v>558</v>
      </c>
      <c r="D173" s="15" t="s">
        <v>40</v>
      </c>
      <c r="E173" s="26" t="s">
        <v>40</v>
      </c>
      <c r="F173" s="15" t="s">
        <v>0</v>
      </c>
      <c r="G173" s="15" t="s">
        <v>0</v>
      </c>
      <c r="H173" s="9" t="s">
        <v>551</v>
      </c>
      <c r="I173" s="15" t="s">
        <v>66</v>
      </c>
      <c r="J173" s="15" t="s">
        <v>879</v>
      </c>
      <c r="K173" s="15" t="s">
        <v>66</v>
      </c>
      <c r="L173" s="97" t="s">
        <v>66</v>
      </c>
      <c r="M173" s="98" t="s">
        <v>579</v>
      </c>
      <c r="N173" s="15" t="s">
        <v>66</v>
      </c>
      <c r="O173" s="26" t="s">
        <v>981</v>
      </c>
      <c r="P173" s="9" t="str">
        <f t="shared" si="14"/>
        <v/>
      </c>
      <c r="Q173" s="9" t="str">
        <f t="shared" si="15"/>
        <v/>
      </c>
      <c r="R173" s="13" t="str">
        <f>IF(
  AND($A173&lt;&gt;"",$I173="○"),
  (
    "mkdir """&amp;T173&amp;""" &amp; "
  )&amp;(
    """"&amp;shortcut設定!$F$7&amp;""""&amp;
    " """&amp;T173&amp;"\"&amp;$A173&amp;"（"&amp;$B173&amp;"）.lnk"""&amp;
    " """&amp;$C173&amp;""""&amp;
    IF($D173="-"," """""," """&amp;$D173&amp;"""")&amp;
    IF($E173="-"," """""," """&amp;$E173&amp;"""")
  ),
  ""
)</f>
        <v/>
      </c>
      <c r="S173" s="9" t="str">
        <f ca="1">IFERROR(
  VLOOKUP(
    $H173,
    shortcut設定!$F:$J,
    MATCH(
      "ProgramsIndex",
      shortcut設定!$F$12:$J$12,
      0
    ),
    FALSE
  ),
  ""
)</f>
        <v>200</v>
      </c>
      <c r="T173" s="13" t="str">
        <f>IF(
  AND($A173&lt;&gt;"",$I173="○"),
  shortcut設定!$F$4&amp;"\"&amp;S173&amp;"_"&amp;H173,
  ""
)</f>
        <v/>
      </c>
      <c r="U173" s="13" t="str">
        <f>IF(
  AND($A173&lt;&gt;"",$J173&lt;&gt;"-",$J173&lt;&gt;""),
  (
    "mkdir """&amp;shortcut設定!$F$4&amp;"\"&amp;shortcut設定!$F$8&amp;""" &amp; "
  )&amp;(
    """"&amp;shortcut設定!$F$7&amp;""""&amp;
    " """&amp;$V173&amp;""""&amp;
    " """&amp;$C173&amp;""""&amp;
    IF($D173="-"," """""," """&amp;$D173&amp;"""")&amp;
    IF($E173="-"," """""," """&amp;$E173&amp;"""")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V173" s="14" t="str">
        <f>IF(
  AND($A173&lt;&gt;"",$J173&lt;&gt;"-",$J173&lt;&gt;""),
  shortcut設定!$F$4&amp;"\"&amp;shortcut設定!$F$8&amp;"\"&amp;$J173&amp;"（"&amp;$B173&amp;"）.lnk",
  ""
)</f>
        <v>%USERPROFILE%\AppData\Roaming\Microsoft\Windows\Start Menu\Programs\$QuickAccess\ttw（SSH接続toWSL2＠Teraterm）.lnk</v>
      </c>
      <c r="W173" s="13" t="str">
        <f>IF(
  AND($A173&lt;&gt;"",$K173&lt;&gt;"-",$K173&lt;&gt;""),
  (
    "mkdir """&amp;shortcut設定!$F$4&amp;"\"&amp;shortcut設定!$F$9&amp;""" &amp; "
  )&amp;(
    """"&amp;shortcut設定!$F$7&amp;""""&amp;
    " """&amp;$X173&amp;""""&amp;
    " """&amp;$C173&amp;""""&amp;
    IF($D173="-"," """""," """&amp;$D173&amp;"""")&amp;
    IF($E173="-"," """""," """&amp;$E173&amp;"""")&amp;
    IF($K173="-"," """""," """&amp;$K173&amp;"""")
  ),
  ""
)</f>
        <v/>
      </c>
      <c r="X173" s="14" t="str">
        <f>IF(
  AND($A173&lt;&gt;"",$K173&lt;&gt;"-",$K173&lt;&gt;""),
  shortcut設定!$F$4&amp;"\"&amp;shortcut設定!$F$9&amp;"\"&amp;$A173&amp;"（"&amp;$B173&amp;"）.lnk",
  ""
)</f>
        <v/>
      </c>
      <c r="Y173" s="13" t="str">
        <f>IF(
  AND($A173&lt;&gt;"",$L173&lt;&gt;"-",$L173&lt;&gt;""),
  (
    """"&amp;shortcut設定!$F$7&amp;""""&amp;
    " """&amp;$AB173&amp;""""&amp;
    " """&amp;$C173&amp;""""&amp;
    IF($D173="-"," """""," """&amp;$D173&amp;"""")&amp;
    IF($E173="-"," """""," """&amp;$E173&amp;"""")
  ),
  ""
)</f>
        <v/>
      </c>
      <c r="Z173" s="9" t="str">
        <f ca="1">IFERROR(
  VLOOKUP(
    $H173,
    shortcut設定!$F:$J,
    MATCH(
      "ProgramsIndex",
      shortcut設定!$F$12:$J$12,
      0
    ),
    FALSE
  ),
  ""
)</f>
        <v>200</v>
      </c>
      <c r="AA173" s="20" t="str">
        <f t="shared" si="13"/>
        <v/>
      </c>
      <c r="AB173" s="13" t="str">
        <f>IF(
  AND($A173&lt;&gt;"",$L173="○"),
  shortcut設定!$F$5&amp;"\"&amp;Z173&amp;"_"&amp;A173&amp;"（"&amp;B173&amp;"）"&amp;AA173&amp;".lnk",
  ""
)</f>
        <v/>
      </c>
      <c r="AC173" s="13" t="str">
        <f>IF(
  AND($A173&lt;&gt;"",$N173="○"),
  (
    """"&amp;shortcut設定!$F$7&amp;""""&amp;
    " """&amp;$AD173&amp;""""&amp;
    " """&amp;$C173&amp;""""&amp;
    IF($D173="-"," """""," """&amp;$D173&amp;"""")&amp;
    IF($E173="-"," """""," """&amp;$E173&amp;"""")
  ),
  ""
)</f>
        <v/>
      </c>
      <c r="AD173" s="9" t="str">
        <f>IF(
  AND($A173&lt;&gt;"",$N173="○"),
  shortcut設定!$F$6&amp;"\"&amp;A173&amp;"（"&amp;B173&amp;"）.lnk",
  ""
)</f>
        <v/>
      </c>
      <c r="AE173" s="13" t="str">
        <f>IF(
  AND($A173&lt;&gt;"",$O173&lt;&gt;"-",$O173&lt;&gt;""),
  (
    """"&amp;shortcut設定!$F$7&amp;""""&amp;
    " """&amp;$O173&amp;".lnk"""&amp;
    " """&amp;$C173&amp;""""&amp;
    IF($D173="-"," """""," """&amp;$D173&amp;"""")&amp;
    IF($E173="-"," """""," """&amp;$E173&amp;"""")
  ),
  ""
)</f>
        <v/>
      </c>
      <c r="AF173" s="95" t="s">
        <v>183</v>
      </c>
    </row>
    <row r="174" spans="1:32">
      <c r="A174" s="9" t="s">
        <v>732</v>
      </c>
      <c r="B174" s="9" t="s">
        <v>868</v>
      </c>
      <c r="C174" s="9" t="s">
        <v>129</v>
      </c>
      <c r="D174" s="15" t="s">
        <v>40</v>
      </c>
      <c r="E174" s="26" t="s">
        <v>40</v>
      </c>
      <c r="F174" s="15" t="s">
        <v>0</v>
      </c>
      <c r="G174" s="15" t="s">
        <v>0</v>
      </c>
      <c r="H174" s="9" t="s">
        <v>551</v>
      </c>
      <c r="I174" s="15" t="s">
        <v>66</v>
      </c>
      <c r="J174" s="15" t="s">
        <v>66</v>
      </c>
      <c r="K174" s="15" t="s">
        <v>66</v>
      </c>
      <c r="L174" s="97" t="s">
        <v>66</v>
      </c>
      <c r="M174" s="98" t="s">
        <v>579</v>
      </c>
      <c r="N174" s="15" t="s">
        <v>66</v>
      </c>
      <c r="O174" s="26" t="s">
        <v>981</v>
      </c>
      <c r="P174" s="9" t="str">
        <f t="shared" si="14"/>
        <v/>
      </c>
      <c r="Q174" s="9" t="str">
        <f t="shared" si="15"/>
        <v/>
      </c>
      <c r="R174" s="13" t="str">
        <f>IF(
  AND($A174&lt;&gt;"",$I174="○"),
  (
    "mkdir """&amp;T174&amp;""" &amp; "
  )&amp;(
    """"&amp;shortcut設定!$F$7&amp;""""&amp;
    " """&amp;T174&amp;"\"&amp;$A174&amp;"（"&amp;$B174&amp;"）.lnk"""&amp;
    " """&amp;$C174&amp;""""&amp;
    IF($D174="-"," """""," """&amp;$D174&amp;"""")&amp;
    IF($E174="-"," """""," """&amp;$E174&amp;"""")
  ),
  ""
)</f>
        <v/>
      </c>
      <c r="S174" s="9" t="str">
        <f ca="1">IFERROR(
  VLOOKUP(
    $H174,
    shortcut設定!$F:$J,
    MATCH(
      "ProgramsIndex",
      shortcut設定!$F$12:$J$12,
      0
    ),
    FALSE
  ),
  ""
)</f>
        <v>200</v>
      </c>
      <c r="T174" s="13" t="str">
        <f>IF(
  AND($A174&lt;&gt;"",$I174="○"),
  shortcut設定!$F$4&amp;"\"&amp;S174&amp;"_"&amp;H174,
  ""
)</f>
        <v/>
      </c>
      <c r="U174" s="13" t="str">
        <f>IF(
  AND($A174&lt;&gt;"",$J174&lt;&gt;"-",$J174&lt;&gt;""),
  (
    "mkdir """&amp;shortcut設定!$F$4&amp;"\"&amp;shortcut設定!$F$8&amp;""" &amp; "
  )&amp;(
    """"&amp;shortcut設定!$F$7&amp;""""&amp;
    " """&amp;$V174&amp;""""&amp;
    " """&amp;$C174&amp;""""&amp;
    IF($D174="-"," """""," """&amp;$D174&amp;"""")&amp;
    IF($E174="-"," """""," """&amp;$E174&amp;"""")
  ),
  ""
)</f>
        <v/>
      </c>
      <c r="V174" s="14" t="str">
        <f>IF(
  AND($A174&lt;&gt;"",$J174&lt;&gt;"-",$J174&lt;&gt;""),
  shortcut設定!$F$4&amp;"\"&amp;shortcut設定!$F$8&amp;"\"&amp;$J174&amp;"（"&amp;$B174&amp;"）.lnk",
  ""
)</f>
        <v/>
      </c>
      <c r="W174" s="13" t="str">
        <f>IF(
  AND($A174&lt;&gt;"",$K174&lt;&gt;"-",$K174&lt;&gt;""),
  (
    "mkdir """&amp;shortcut設定!$F$4&amp;"\"&amp;shortcut設定!$F$9&amp;""" &amp; "
  )&amp;(
    """"&amp;shortcut設定!$F$7&amp;""""&amp;
    " """&amp;$X174&amp;""""&amp;
    " """&amp;$C174&amp;""""&amp;
    IF($D174="-"," """""," """&amp;$D174&amp;"""")&amp;
    IF($E174="-"," """""," """&amp;$E174&amp;"""")&amp;
    IF($K174="-"," """""," """&amp;$K174&amp;"""")
  ),
  ""
)</f>
        <v/>
      </c>
      <c r="X174" s="14" t="str">
        <f>IF(
  AND($A174&lt;&gt;"",$K174&lt;&gt;"-",$K174&lt;&gt;""),
  shortcut設定!$F$4&amp;"\"&amp;shortcut設定!$F$9&amp;"\"&amp;$A174&amp;"（"&amp;$B174&amp;"）.lnk",
  ""
)</f>
        <v/>
      </c>
      <c r="Y174" s="13" t="str">
        <f>IF(
  AND($A174&lt;&gt;"",$L174&lt;&gt;"-",$L174&lt;&gt;""),
  (
    """"&amp;shortcut設定!$F$7&amp;""""&amp;
    " """&amp;$AB174&amp;""""&amp;
    " """&amp;$C174&amp;""""&amp;
    IF($D174="-"," """""," """&amp;$D174&amp;"""")&amp;
    IF($E174="-"," """""," """&amp;$E174&amp;"""")
  ),
  ""
)</f>
        <v/>
      </c>
      <c r="Z174" s="9" t="str">
        <f ca="1">IFERROR(
  VLOOKUP(
    $H174,
    shortcut設定!$F:$J,
    MATCH(
      "ProgramsIndex",
      shortcut設定!$F$12:$J$12,
      0
    ),
    FALSE
  ),
  ""
)</f>
        <v>200</v>
      </c>
      <c r="AA174" s="20" t="str">
        <f t="shared" si="13"/>
        <v/>
      </c>
      <c r="AB174" s="13" t="str">
        <f>IF(
  AND($A174&lt;&gt;"",$L174="○"),
  shortcut設定!$F$5&amp;"\"&amp;Z174&amp;"_"&amp;A174&amp;"（"&amp;B174&amp;"）"&amp;AA174&amp;".lnk",
  ""
)</f>
        <v/>
      </c>
      <c r="AC174" s="13" t="str">
        <f>IF(
  AND($A174&lt;&gt;"",$N174="○"),
  (
    """"&amp;shortcut設定!$F$7&amp;""""&amp;
    " """&amp;$AD174&amp;""""&amp;
    " """&amp;$C174&amp;""""&amp;
    IF($D174="-"," """""," """&amp;$D174&amp;"""")&amp;
    IF($E174="-"," """""," """&amp;$E174&amp;"""")
  ),
  ""
)</f>
        <v/>
      </c>
      <c r="AD174" s="9" t="str">
        <f>IF(
  AND($A174&lt;&gt;"",$N174="○"),
  shortcut設定!$F$6&amp;"\"&amp;A174&amp;"（"&amp;B174&amp;"）.lnk",
  ""
)</f>
        <v/>
      </c>
      <c r="AE174" s="13" t="str">
        <f>IF(
  AND($A174&lt;&gt;"",$O174&lt;&gt;"-",$O174&lt;&gt;""),
  (
    """"&amp;shortcut設定!$F$7&amp;""""&amp;
    " """&amp;$O174&amp;".lnk"""&amp;
    " """&amp;$C174&amp;""""&amp;
    IF($D174="-"," """""," """&amp;$D174&amp;"""")&amp;
    IF($E174="-"," """""," """&amp;$E174&amp;"""")
  ),
  ""
)</f>
        <v/>
      </c>
      <c r="AF174" s="95" t="s">
        <v>183</v>
      </c>
    </row>
    <row r="175" spans="1:32">
      <c r="A175" s="9" t="s">
        <v>733</v>
      </c>
      <c r="B175" s="9" t="s">
        <v>869</v>
      </c>
      <c r="C175" s="9" t="s">
        <v>130</v>
      </c>
      <c r="D175" s="15" t="s">
        <v>40</v>
      </c>
      <c r="E175" s="26" t="s">
        <v>40</v>
      </c>
      <c r="F175" s="15" t="s">
        <v>28</v>
      </c>
      <c r="G175" s="15" t="s">
        <v>0</v>
      </c>
      <c r="H175" s="9" t="s">
        <v>551</v>
      </c>
      <c r="I175" s="15" t="s">
        <v>66</v>
      </c>
      <c r="J175" s="15" t="s">
        <v>880</v>
      </c>
      <c r="K175" s="15" t="s">
        <v>66</v>
      </c>
      <c r="L175" s="97" t="s">
        <v>66</v>
      </c>
      <c r="M175" s="98" t="s">
        <v>579</v>
      </c>
      <c r="N175" s="15" t="s">
        <v>66</v>
      </c>
      <c r="O175" s="26" t="s">
        <v>981</v>
      </c>
      <c r="P175" s="9" t="str">
        <f t="shared" si="14"/>
        <v/>
      </c>
      <c r="Q175" s="9" t="str">
        <f t="shared" si="15"/>
        <v/>
      </c>
      <c r="R175" s="13" t="str">
        <f>IF(
  AND($A175&lt;&gt;"",$I175="○"),
  (
    "mkdir """&amp;T175&amp;""" &amp; "
  )&amp;(
    """"&amp;shortcut設定!$F$7&amp;""""&amp;
    " """&amp;T175&amp;"\"&amp;$A175&amp;"（"&amp;$B175&amp;"）.lnk"""&amp;
    " """&amp;$C175&amp;""""&amp;
    IF($D175="-"," """""," """&amp;$D175&amp;"""")&amp;
    IF($E175="-"," """""," """&amp;$E175&amp;"""")
  ),
  ""
)</f>
        <v/>
      </c>
      <c r="S175" s="9" t="str">
        <f ca="1">IFERROR(
  VLOOKUP(
    $H175,
    shortcut設定!$F:$J,
    MATCH(
      "ProgramsIndex",
      shortcut設定!$F$12:$J$12,
      0
    ),
    FALSE
  ),
  ""
)</f>
        <v>200</v>
      </c>
      <c r="T175" s="13" t="str">
        <f>IF(
  AND($A175&lt;&gt;"",$I175="○"),
  shortcut設定!$F$4&amp;"\"&amp;S175&amp;"_"&amp;H175,
  ""
)</f>
        <v/>
      </c>
      <c r="U175" s="13" t="str">
        <f>IF(
  AND($A175&lt;&gt;"",$J175&lt;&gt;"-",$J175&lt;&gt;""),
  (
    "mkdir """&amp;shortcut設定!$F$4&amp;"\"&amp;shortcut設定!$F$8&amp;""" &amp; "
  )&amp;(
    """"&amp;shortcut設定!$F$7&amp;""""&amp;
    " """&amp;$V175&amp;""""&amp;
    " """&amp;$C175&amp;""""&amp;
    IF($D175="-"," """""," """&amp;$D175&amp;"""")&amp;
    IF($E175="-"," """""," """&amp;$E175&amp;"""")
  ),
  ""
)</f>
        <v>mkdir "%USERPROFILE%\AppData\Roaming\Microsoft\Windows\Start Menu\Programs\$QuickAccess" &amp; "C:\codes\vbs\command\CreateShortcutFile.vbs" "%USERPROFILE%\AppData\Roaming\Microsoft\Windows\Start Menu\Programs\$QuickAccess\ttr（SSH接続toMyRaspberryPi＠Teraterm）.lnk" "C:\codes\ttl\login_raspberrypi.ttl" "" ""</v>
      </c>
      <c r="V175" s="14" t="str">
        <f>IF(
  AND($A175&lt;&gt;"",$J175&lt;&gt;"-",$J175&lt;&gt;""),
  shortcut設定!$F$4&amp;"\"&amp;shortcut設定!$F$8&amp;"\"&amp;$J175&amp;"（"&amp;$B175&amp;"）.lnk",
  ""
)</f>
        <v>%USERPROFILE%\AppData\Roaming\Microsoft\Windows\Start Menu\Programs\$QuickAccess\ttr（SSH接続toMyRaspberryPi＠Teraterm）.lnk</v>
      </c>
      <c r="W175" s="13" t="str">
        <f>IF(
  AND($A175&lt;&gt;"",$K175&lt;&gt;"-",$K175&lt;&gt;""),
  (
    "mkdir """&amp;shortcut設定!$F$4&amp;"\"&amp;shortcut設定!$F$9&amp;""" &amp; "
  )&amp;(
    """"&amp;shortcut設定!$F$7&amp;""""&amp;
    " """&amp;$X175&amp;""""&amp;
    " """&amp;$C175&amp;""""&amp;
    IF($D175="-"," """""," """&amp;$D175&amp;"""")&amp;
    IF($E175="-"," """""," """&amp;$E175&amp;"""")&amp;
    IF($K175="-"," """""," """&amp;$K175&amp;"""")
  ),
  ""
)</f>
        <v/>
      </c>
      <c r="X175" s="14" t="str">
        <f>IF(
  AND($A175&lt;&gt;"",$K175&lt;&gt;"-",$K175&lt;&gt;""),
  shortcut設定!$F$4&amp;"\"&amp;shortcut設定!$F$9&amp;"\"&amp;$A175&amp;"（"&amp;$B175&amp;"）.lnk",
  ""
)</f>
        <v/>
      </c>
      <c r="Y175" s="13" t="str">
        <f>IF(
  AND($A175&lt;&gt;"",$L175&lt;&gt;"-",$L175&lt;&gt;""),
  (
    """"&amp;shortcut設定!$F$7&amp;""""&amp;
    " """&amp;$AB175&amp;""""&amp;
    " """&amp;$C175&amp;""""&amp;
    IF($D175="-"," """""," """&amp;$D175&amp;"""")&amp;
    IF($E175="-"," """""," """&amp;$E175&amp;"""")
  ),
  ""
)</f>
        <v/>
      </c>
      <c r="Z175" s="9" t="str">
        <f ca="1">IFERROR(
  VLOOKUP(
    $H175,
    shortcut設定!$F:$J,
    MATCH(
      "ProgramsIndex",
      shortcut設定!$F$12:$J$12,
      0
    ),
    FALSE
  ),
  ""
)</f>
        <v>200</v>
      </c>
      <c r="AA175" s="20" t="str">
        <f t="shared" si="13"/>
        <v/>
      </c>
      <c r="AB175" s="13" t="str">
        <f>IF(
  AND($A175&lt;&gt;"",$L175="○"),
  shortcut設定!$F$5&amp;"\"&amp;Z175&amp;"_"&amp;A175&amp;"（"&amp;B175&amp;"）"&amp;AA175&amp;".lnk",
  ""
)</f>
        <v/>
      </c>
      <c r="AC175" s="13" t="str">
        <f>IF(
  AND($A175&lt;&gt;"",$N175="○"),
  (
    """"&amp;shortcut設定!$F$7&amp;""""&amp;
    " """&amp;$AD175&amp;""""&amp;
    " """&amp;$C175&amp;""""&amp;
    IF($D175="-"," """""," """&amp;$D175&amp;"""")&amp;
    IF($E175="-"," """""," """&amp;$E175&amp;"""")
  ),
  ""
)</f>
        <v/>
      </c>
      <c r="AD175" s="9" t="str">
        <f>IF(
  AND($A175&lt;&gt;"",$N175="○"),
  shortcut設定!$F$6&amp;"\"&amp;A175&amp;"（"&amp;B175&amp;"）.lnk",
  ""
)</f>
        <v/>
      </c>
      <c r="AE175" s="13" t="str">
        <f>IF(
  AND($A175&lt;&gt;"",$O175&lt;&gt;"-",$O175&lt;&gt;""),
  (
    """"&amp;shortcut設定!$F$7&amp;""""&amp;
    " """&amp;$O175&amp;".lnk"""&amp;
    " """&amp;$C175&amp;""""&amp;
    IF($D175="-"," """""," """&amp;$D175&amp;"""")&amp;
    IF($E175="-"," """""," """&amp;$E175&amp;"""")
  ),
  ""
)</f>
        <v/>
      </c>
      <c r="AF175" s="95" t="s">
        <v>183</v>
      </c>
    </row>
    <row r="176" spans="1:32">
      <c r="A176" s="9" t="s">
        <v>734</v>
      </c>
      <c r="B176" s="9" t="s">
        <v>870</v>
      </c>
      <c r="C176" s="9" t="s">
        <v>559</v>
      </c>
      <c r="D176" s="15" t="s">
        <v>40</v>
      </c>
      <c r="E176" s="26" t="s">
        <v>40</v>
      </c>
      <c r="F176" s="15" t="s">
        <v>28</v>
      </c>
      <c r="G176" s="15" t="s">
        <v>0</v>
      </c>
      <c r="H176" s="9" t="s">
        <v>551</v>
      </c>
      <c r="I176" s="15" t="s">
        <v>66</v>
      </c>
      <c r="J176" s="15" t="s">
        <v>881</v>
      </c>
      <c r="K176" s="15" t="s">
        <v>66</v>
      </c>
      <c r="L176" s="97" t="s">
        <v>66</v>
      </c>
      <c r="M176" s="98" t="s">
        <v>579</v>
      </c>
      <c r="N176" s="15" t="s">
        <v>66</v>
      </c>
      <c r="O176" s="26" t="s">
        <v>981</v>
      </c>
      <c r="P176" s="9" t="str">
        <f t="shared" si="14"/>
        <v/>
      </c>
      <c r="Q176" s="9" t="str">
        <f t="shared" si="15"/>
        <v/>
      </c>
      <c r="R176" s="13" t="str">
        <f>IF(
  AND($A176&lt;&gt;"",$I176="○"),
  (
    "mkdir """&amp;T176&amp;""" &amp; "
  )&amp;(
    """"&amp;shortcut設定!$F$7&amp;""""&amp;
    " """&amp;T176&amp;"\"&amp;$A176&amp;"（"&amp;$B176&amp;"）.lnk"""&amp;
    " """&amp;$C176&amp;""""&amp;
    IF($D176="-"," """""," """&amp;$D176&amp;"""")&amp;
    IF($E176="-"," """""," """&amp;$E176&amp;"""")
  ),
  ""
)</f>
        <v/>
      </c>
      <c r="S176" s="9" t="str">
        <f ca="1">IFERROR(
  VLOOKUP(
    $H176,
    shortcut設定!$F:$J,
    MATCH(
      "ProgramsIndex",
      shortcut設定!$F$12:$J$12,
      0
    ),
    FALSE
  ),
  ""
)</f>
        <v>200</v>
      </c>
      <c r="T176" s="13" t="str">
        <f>IF(
  AND($A176&lt;&gt;"",$I176="○"),
  shortcut設定!$F$4&amp;"\"&amp;S176&amp;"_"&amp;H176,
  ""
)</f>
        <v/>
      </c>
      <c r="U176" s="13" t="str">
        <f>IF(
  AND($A176&lt;&gt;"",$J176&lt;&gt;"-",$J176&lt;&gt;""),
  (
    "mkdir """&amp;shortcut設定!$F$4&amp;"\"&amp;shortcut設定!$F$8&amp;""" &amp; "
  )&amp;(
    """"&amp;shortcut設定!$F$7&amp;""""&amp;
    " """&amp;$V176&amp;""""&amp;
    " """&amp;$C176&amp;""""&amp;
    IF($D176="-"," """""," """&amp;$D176&amp;"""")&amp;
    IF($E176="-"," """""," """&amp;$E176&amp;"""")
  ),
  ""
)</f>
        <v>mkdir "%USERPROFILE%\AppData\Roaming\Microsoft\Windows\Start Menu\Programs\$QuickAccess" &amp; "C:\codes\vbs\command\CreateShortcutFile.vbs" "%USERPROFILE%\AppData\Roaming\Microsoft\Windows\Start Menu\Programs\$QuickAccess\ttm（SSH接続toMyMac＠Teraterm）.lnk" "C:\codes\ttl\login_mac.ttl" "" ""</v>
      </c>
      <c r="V176" s="14" t="str">
        <f>IF(
  AND($A176&lt;&gt;"",$J176&lt;&gt;"-",$J176&lt;&gt;""),
  shortcut設定!$F$4&amp;"\"&amp;shortcut設定!$F$8&amp;"\"&amp;$J176&amp;"（"&amp;$B176&amp;"）.lnk",
  ""
)</f>
        <v>%USERPROFILE%\AppData\Roaming\Microsoft\Windows\Start Menu\Programs\$QuickAccess\ttm（SSH接続toMyMac＠Teraterm）.lnk</v>
      </c>
      <c r="W176" s="13" t="str">
        <f>IF(
  AND($A176&lt;&gt;"",$K176&lt;&gt;"-",$K176&lt;&gt;""),
  (
    "mkdir """&amp;shortcut設定!$F$4&amp;"\"&amp;shortcut設定!$F$9&amp;""" &amp; "
  )&amp;(
    """"&amp;shortcut設定!$F$7&amp;""""&amp;
    " """&amp;$X176&amp;""""&amp;
    " """&amp;$C176&amp;""""&amp;
    IF($D176="-"," """""," """&amp;$D176&amp;"""")&amp;
    IF($E176="-"," """""," """&amp;$E176&amp;"""")&amp;
    IF($K176="-"," """""," """&amp;$K176&amp;"""")
  ),
  ""
)</f>
        <v/>
      </c>
      <c r="X176" s="14" t="str">
        <f>IF(
  AND($A176&lt;&gt;"",$K176&lt;&gt;"-",$K176&lt;&gt;""),
  shortcut設定!$F$4&amp;"\"&amp;shortcut設定!$F$9&amp;"\"&amp;$A176&amp;"（"&amp;$B176&amp;"）.lnk",
  ""
)</f>
        <v/>
      </c>
      <c r="Y176" s="13" t="str">
        <f>IF(
  AND($A176&lt;&gt;"",$L176&lt;&gt;"-",$L176&lt;&gt;""),
  (
    """"&amp;shortcut設定!$F$7&amp;""""&amp;
    " """&amp;$AB176&amp;""""&amp;
    " """&amp;$C176&amp;""""&amp;
    IF($D176="-"," """""," """&amp;$D176&amp;"""")&amp;
    IF($E176="-"," """""," """&amp;$E176&amp;"""")
  ),
  ""
)</f>
        <v/>
      </c>
      <c r="Z176" s="9" t="str">
        <f ca="1">IFERROR(
  VLOOKUP(
    $H176,
    shortcut設定!$F:$J,
    MATCH(
      "ProgramsIndex",
      shortcut設定!$F$12:$J$12,
      0
    ),
    FALSE
  ),
  ""
)</f>
        <v>200</v>
      </c>
      <c r="AA176" s="20" t="str">
        <f t="shared" si="13"/>
        <v/>
      </c>
      <c r="AB176" s="13" t="str">
        <f>IF(
  AND($A176&lt;&gt;"",$L176="○"),
  shortcut設定!$F$5&amp;"\"&amp;Z176&amp;"_"&amp;A176&amp;"（"&amp;B176&amp;"）"&amp;AA176&amp;".lnk",
  ""
)</f>
        <v/>
      </c>
      <c r="AC176" s="13" t="str">
        <f>IF(
  AND($A176&lt;&gt;"",$N176="○"),
  (
    """"&amp;shortcut設定!$F$7&amp;""""&amp;
    " """&amp;$AD176&amp;""""&amp;
    " """&amp;$C176&amp;""""&amp;
    IF($D176="-"," """""," """&amp;$D176&amp;"""")&amp;
    IF($E176="-"," """""," """&amp;$E176&amp;"""")
  ),
  ""
)</f>
        <v/>
      </c>
      <c r="AD176" s="9" t="str">
        <f>IF(
  AND($A176&lt;&gt;"",$N176="○"),
  shortcut設定!$F$6&amp;"\"&amp;A176&amp;"（"&amp;B176&amp;"）.lnk",
  ""
)</f>
        <v/>
      </c>
      <c r="AE176" s="13" t="str">
        <f>IF(
  AND($A176&lt;&gt;"",$O176&lt;&gt;"-",$O176&lt;&gt;""),
  (
    """"&amp;shortcut設定!$F$7&amp;""""&amp;
    " """&amp;$O176&amp;".lnk"""&amp;
    " """&amp;$C176&amp;""""&amp;
    IF($D176="-"," """""," """&amp;$D176&amp;"""")&amp;
    IF($E176="-"," """""," """&amp;$E176&amp;"""")
  ),
  ""
)</f>
        <v/>
      </c>
      <c r="AF176" s="95" t="s">
        <v>183</v>
      </c>
    </row>
    <row r="177" spans="1:32">
      <c r="A177" s="9" t="s">
        <v>735</v>
      </c>
      <c r="B177" s="9" t="s">
        <v>871</v>
      </c>
      <c r="C177" s="9" t="s">
        <v>560</v>
      </c>
      <c r="D177" s="15" t="s">
        <v>40</v>
      </c>
      <c r="E177" s="26" t="s">
        <v>40</v>
      </c>
      <c r="F177" s="15" t="s">
        <v>28</v>
      </c>
      <c r="G177" s="15" t="s">
        <v>0</v>
      </c>
      <c r="H177" s="9" t="s">
        <v>551</v>
      </c>
      <c r="I177" s="15" t="s">
        <v>66</v>
      </c>
      <c r="J177" s="15" t="s">
        <v>882</v>
      </c>
      <c r="K177" s="15" t="s">
        <v>66</v>
      </c>
      <c r="L177" s="97" t="s">
        <v>66</v>
      </c>
      <c r="M177" s="98" t="s">
        <v>579</v>
      </c>
      <c r="N177" s="15" t="s">
        <v>66</v>
      </c>
      <c r="O177" s="26" t="s">
        <v>981</v>
      </c>
      <c r="P177" s="9" t="str">
        <f t="shared" si="14"/>
        <v/>
      </c>
      <c r="Q177" s="9" t="str">
        <f t="shared" si="15"/>
        <v/>
      </c>
      <c r="R177" s="13" t="str">
        <f>IF(
  AND($A177&lt;&gt;"",$I177="○"),
  (
    "mkdir """&amp;T177&amp;""" &amp; "
  )&amp;(
    """"&amp;shortcut設定!$F$7&amp;""""&amp;
    " """&amp;T177&amp;"\"&amp;$A177&amp;"（"&amp;$B177&amp;"）.lnk"""&amp;
    " """&amp;$C177&amp;""""&amp;
    IF($D177="-"," """""," """&amp;$D177&amp;"""")&amp;
    IF($E177="-"," """""," """&amp;$E177&amp;"""")
  ),
  ""
)</f>
        <v/>
      </c>
      <c r="S177" s="9" t="str">
        <f ca="1">IFERROR(
  VLOOKUP(
    $H177,
    shortcut設定!$F:$J,
    MATCH(
      "ProgramsIndex",
      shortcut設定!$F$12:$J$12,
      0
    ),
    FALSE
  ),
  ""
)</f>
        <v>200</v>
      </c>
      <c r="T177" s="13" t="str">
        <f>IF(
  AND($A177&lt;&gt;"",$I177="○"),
  shortcut設定!$F$4&amp;"\"&amp;S177&amp;"_"&amp;H177,
  ""
)</f>
        <v/>
      </c>
      <c r="U177" s="13" t="str">
        <f>IF(
  AND($A177&lt;&gt;"",$J177&lt;&gt;"-",$J177&lt;&gt;""),
  (
    "mkdir """&amp;shortcut設定!$F$4&amp;"\"&amp;shortcut設定!$F$8&amp;""" &amp; "
  )&amp;(
    """"&amp;shortcut設定!$F$7&amp;""""&amp;
    " """&amp;$V177&amp;""""&amp;
    " """&amp;$C177&amp;""""&amp;
    IF($D177="-"," """""," """&amp;$D177&amp;"""")&amp;
    IF($E177="-"," """""," """&amp;$E177&amp;"""")
  ),
  ""
)</f>
        <v>mkdir "%USERPROFILE%\AppData\Roaming\Microsoft\Windows\Start Menu\Programs\$QuickAccess" &amp; "C:\codes\vbs\command\CreateShortcutFile.vbs" "%USERPROFILE%\AppData\Roaming\Microsoft\Windows\Start Menu\Programs\$QuickAccess\wsr（SFTP接続toMyRaspberryPi＠WinSCP）.lnk" "C:\codes\winscp\login_raspberrypi.bat" "" ""</v>
      </c>
      <c r="V177" s="14" t="str">
        <f>IF(
  AND($A177&lt;&gt;"",$J177&lt;&gt;"-",$J177&lt;&gt;""),
  shortcut設定!$F$4&amp;"\"&amp;shortcut設定!$F$8&amp;"\"&amp;$J177&amp;"（"&amp;$B177&amp;"）.lnk",
  ""
)</f>
        <v>%USERPROFILE%\AppData\Roaming\Microsoft\Windows\Start Menu\Programs\$QuickAccess\wsr（SFTP接続toMyRaspberryPi＠WinSCP）.lnk</v>
      </c>
      <c r="W177" s="13" t="str">
        <f>IF(
  AND($A177&lt;&gt;"",$K177&lt;&gt;"-",$K177&lt;&gt;""),
  (
    "mkdir """&amp;shortcut設定!$F$4&amp;"\"&amp;shortcut設定!$F$9&amp;""" &amp; "
  )&amp;(
    """"&amp;shortcut設定!$F$7&amp;""""&amp;
    " """&amp;$X177&amp;""""&amp;
    " """&amp;$C177&amp;""""&amp;
    IF($D177="-"," """""," """&amp;$D177&amp;"""")&amp;
    IF($E177="-"," """""," """&amp;$E177&amp;"""")&amp;
    IF($K177="-"," """""," """&amp;$K177&amp;"""")
  ),
  ""
)</f>
        <v/>
      </c>
      <c r="X177" s="14" t="str">
        <f>IF(
  AND($A177&lt;&gt;"",$K177&lt;&gt;"-",$K177&lt;&gt;""),
  shortcut設定!$F$4&amp;"\"&amp;shortcut設定!$F$9&amp;"\"&amp;$A177&amp;"（"&amp;$B177&amp;"）.lnk",
  ""
)</f>
        <v/>
      </c>
      <c r="Y177" s="13" t="str">
        <f>IF(
  AND($A177&lt;&gt;"",$L177&lt;&gt;"-",$L177&lt;&gt;""),
  (
    """"&amp;shortcut設定!$F$7&amp;""""&amp;
    " """&amp;$AB177&amp;""""&amp;
    " """&amp;$C177&amp;""""&amp;
    IF($D177="-"," """""," """&amp;$D177&amp;"""")&amp;
    IF($E177="-"," """""," """&amp;$E177&amp;"""")
  ),
  ""
)</f>
        <v/>
      </c>
      <c r="Z177" s="9" t="str">
        <f ca="1">IFERROR(
  VLOOKUP(
    $H177,
    shortcut設定!$F:$J,
    MATCH(
      "ProgramsIndex",
      shortcut設定!$F$12:$J$12,
      0
    ),
    FALSE
  ),
  ""
)</f>
        <v>200</v>
      </c>
      <c r="AA177" s="20" t="str">
        <f t="shared" si="13"/>
        <v/>
      </c>
      <c r="AB177" s="13" t="str">
        <f>IF(
  AND($A177&lt;&gt;"",$L177="○"),
  shortcut設定!$F$5&amp;"\"&amp;Z177&amp;"_"&amp;A177&amp;"（"&amp;B177&amp;"）"&amp;AA177&amp;".lnk",
  ""
)</f>
        <v/>
      </c>
      <c r="AC177" s="13" t="str">
        <f>IF(
  AND($A177&lt;&gt;"",$N177="○"),
  (
    """"&amp;shortcut設定!$F$7&amp;""""&amp;
    " """&amp;$AD177&amp;""""&amp;
    " """&amp;$C177&amp;""""&amp;
    IF($D177="-"," """""," """&amp;$D177&amp;"""")&amp;
    IF($E177="-"," """""," """&amp;$E177&amp;"""")
  ),
  ""
)</f>
        <v/>
      </c>
      <c r="AD177" s="9" t="str">
        <f>IF(
  AND($A177&lt;&gt;"",$N177="○"),
  shortcut設定!$F$6&amp;"\"&amp;A177&amp;"（"&amp;B177&amp;"）.lnk",
  ""
)</f>
        <v/>
      </c>
      <c r="AE177" s="13" t="str">
        <f>IF(
  AND($A177&lt;&gt;"",$O177&lt;&gt;"-",$O177&lt;&gt;""),
  (
    """"&amp;shortcut設定!$F$7&amp;""""&amp;
    " """&amp;$O177&amp;".lnk"""&amp;
    " """&amp;$C177&amp;""""&amp;
    IF($D177="-"," """""," """&amp;$D177&amp;"""")&amp;
    IF($E177="-"," """""," """&amp;$E177&amp;"""")
  ),
  ""
)</f>
        <v/>
      </c>
      <c r="AF177" s="95" t="s">
        <v>183</v>
      </c>
    </row>
    <row r="178" spans="1:32">
      <c r="A178" s="9" t="s">
        <v>736</v>
      </c>
      <c r="B178" s="9" t="s">
        <v>872</v>
      </c>
      <c r="C178" s="9" t="s">
        <v>561</v>
      </c>
      <c r="D178" s="15" t="s">
        <v>40</v>
      </c>
      <c r="E178" s="26" t="s">
        <v>40</v>
      </c>
      <c r="F178" s="15" t="s">
        <v>0</v>
      </c>
      <c r="G178" s="15" t="s">
        <v>28</v>
      </c>
      <c r="H178" s="9" t="s">
        <v>551</v>
      </c>
      <c r="I178" s="15" t="s">
        <v>66</v>
      </c>
      <c r="J178" s="15" t="s">
        <v>66</v>
      </c>
      <c r="K178" s="15" t="s">
        <v>66</v>
      </c>
      <c r="L178" s="97" t="s">
        <v>66</v>
      </c>
      <c r="M178" s="98" t="s">
        <v>579</v>
      </c>
      <c r="N178" s="15" t="s">
        <v>66</v>
      </c>
      <c r="O178" s="26" t="s">
        <v>981</v>
      </c>
      <c r="P178" s="9" t="str">
        <f t="shared" si="14"/>
        <v/>
      </c>
      <c r="Q178" s="9" t="str">
        <f t="shared" si="15"/>
        <v/>
      </c>
      <c r="R178" s="13" t="str">
        <f>IF(
  AND($A178&lt;&gt;"",$I178="○"),
  (
    "mkdir """&amp;T178&amp;""" &amp; "
  )&amp;(
    """"&amp;shortcut設定!$F$7&amp;""""&amp;
    " """&amp;T178&amp;"\"&amp;$A178&amp;"（"&amp;$B178&amp;"）.lnk"""&amp;
    " """&amp;$C178&amp;""""&amp;
    IF($D178="-"," """""," """&amp;$D178&amp;"""")&amp;
    IF($E178="-"," """""," """&amp;$E178&amp;"""")
  ),
  ""
)</f>
        <v/>
      </c>
      <c r="S178" s="9" t="str">
        <f ca="1">IFERROR(
  VLOOKUP(
    $H178,
    shortcut設定!$F:$J,
    MATCH(
      "ProgramsIndex",
      shortcut設定!$F$12:$J$12,
      0
    ),
    FALSE
  ),
  ""
)</f>
        <v>200</v>
      </c>
      <c r="T178" s="13" t="str">
        <f>IF(
  AND($A178&lt;&gt;"",$I178="○"),
  shortcut設定!$F$4&amp;"\"&amp;S178&amp;"_"&amp;H178,
  ""
)</f>
        <v/>
      </c>
      <c r="U178" s="13" t="str">
        <f>IF(
  AND($A178&lt;&gt;"",$J178&lt;&gt;"-",$J178&lt;&gt;""),
  (
    "mkdir """&amp;shortcut設定!$F$4&amp;"\"&amp;shortcut設定!$F$8&amp;""" &amp; "
  )&amp;(
    """"&amp;shortcut設定!$F$7&amp;""""&amp;
    " """&amp;$V178&amp;""""&amp;
    " """&amp;$C178&amp;""""&amp;
    IF($D178="-"," """""," """&amp;$D178&amp;"""")&amp;
    IF($E178="-"," """""," """&amp;$E178&amp;"""")
  ),
  ""
)</f>
        <v/>
      </c>
      <c r="V178" s="14" t="str">
        <f>IF(
  AND($A178&lt;&gt;"",$J178&lt;&gt;"-",$J178&lt;&gt;""),
  shortcut設定!$F$4&amp;"\"&amp;shortcut設定!$F$8&amp;"\"&amp;$J178&amp;"（"&amp;$B178&amp;"）.lnk",
  ""
)</f>
        <v/>
      </c>
      <c r="W178" s="13" t="str">
        <f>IF(
  AND($A178&lt;&gt;"",$K178&lt;&gt;"-",$K178&lt;&gt;""),
  (
    "mkdir """&amp;shortcut設定!$F$4&amp;"\"&amp;shortcut設定!$F$9&amp;""" &amp; "
  )&amp;(
    """"&amp;shortcut設定!$F$7&amp;""""&amp;
    " """&amp;$X178&amp;""""&amp;
    " """&amp;$C178&amp;""""&amp;
    IF($D178="-"," """""," """&amp;$D178&amp;"""")&amp;
    IF($E178="-"," """""," """&amp;$E178&amp;"""")&amp;
    IF($K178="-"," """""," """&amp;$K178&amp;"""")
  ),
  ""
)</f>
        <v/>
      </c>
      <c r="X178" s="14" t="str">
        <f>IF(
  AND($A178&lt;&gt;"",$K178&lt;&gt;"-",$K178&lt;&gt;""),
  shortcut設定!$F$4&amp;"\"&amp;shortcut設定!$F$9&amp;"\"&amp;$A178&amp;"（"&amp;$B178&amp;"）.lnk",
  ""
)</f>
        <v/>
      </c>
      <c r="Y178" s="13" t="str">
        <f>IF(
  AND($A178&lt;&gt;"",$L178&lt;&gt;"-",$L178&lt;&gt;""),
  (
    """"&amp;shortcut設定!$F$7&amp;""""&amp;
    " """&amp;$AB178&amp;""""&amp;
    " """&amp;$C178&amp;""""&amp;
    IF($D178="-"," """""," """&amp;$D178&amp;"""")&amp;
    IF($E178="-"," """""," """&amp;$E178&amp;"""")
  ),
  ""
)</f>
        <v/>
      </c>
      <c r="Z178" s="9" t="str">
        <f ca="1">IFERROR(
  VLOOKUP(
    $H178,
    shortcut設定!$F:$J,
    MATCH(
      "ProgramsIndex",
      shortcut設定!$F$12:$J$12,
      0
    ),
    FALSE
  ),
  ""
)</f>
        <v>200</v>
      </c>
      <c r="AA178" s="20" t="str">
        <f t="shared" si="13"/>
        <v/>
      </c>
      <c r="AB178" s="13" t="str">
        <f>IF(
  AND($A178&lt;&gt;"",$L178="○"),
  shortcut設定!$F$5&amp;"\"&amp;Z178&amp;"_"&amp;A178&amp;"（"&amp;B178&amp;"）"&amp;AA178&amp;".lnk",
  ""
)</f>
        <v/>
      </c>
      <c r="AC178" s="13" t="str">
        <f>IF(
  AND($A178&lt;&gt;"",$N178="○"),
  (
    """"&amp;shortcut設定!$F$7&amp;""""&amp;
    " """&amp;$AD178&amp;""""&amp;
    " """&amp;$C178&amp;""""&amp;
    IF($D178="-"," """""," """&amp;$D178&amp;"""")&amp;
    IF($E178="-"," """""," """&amp;$E178&amp;"""")
  ),
  ""
)</f>
        <v/>
      </c>
      <c r="AD178" s="9" t="str">
        <f>IF(
  AND($A178&lt;&gt;"",$N178="○"),
  shortcut設定!$F$6&amp;"\"&amp;A178&amp;"（"&amp;B178&amp;"）.lnk",
  ""
)</f>
        <v/>
      </c>
      <c r="AE178" s="13" t="str">
        <f>IF(
  AND($A178&lt;&gt;"",$O178&lt;&gt;"-",$O178&lt;&gt;""),
  (
    """"&amp;shortcut設定!$F$7&amp;""""&amp;
    " """&amp;$O178&amp;".lnk"""&amp;
    " """&amp;$C178&amp;""""&amp;
    IF($D178="-"," """""," """&amp;$D178&amp;"""")&amp;
    IF($E178="-"," """""," """&amp;$E178&amp;"""")
  ),
  ""
)</f>
        <v/>
      </c>
      <c r="AF178" s="95" t="s">
        <v>183</v>
      </c>
    </row>
    <row r="179" spans="1:32">
      <c r="A179" s="9" t="s">
        <v>737</v>
      </c>
      <c r="B179" s="9" t="s">
        <v>873</v>
      </c>
      <c r="C179" s="9" t="s">
        <v>562</v>
      </c>
      <c r="D179" s="15" t="s">
        <v>40</v>
      </c>
      <c r="E179" s="26" t="s">
        <v>40</v>
      </c>
      <c r="F179" s="15" t="s">
        <v>0</v>
      </c>
      <c r="G179" s="15" t="s">
        <v>0</v>
      </c>
      <c r="H179" s="9" t="s">
        <v>551</v>
      </c>
      <c r="I179" s="15" t="s">
        <v>66</v>
      </c>
      <c r="J179" s="15" t="s">
        <v>66</v>
      </c>
      <c r="K179" s="15" t="s">
        <v>66</v>
      </c>
      <c r="L179" s="97" t="s">
        <v>66</v>
      </c>
      <c r="M179" s="98" t="s">
        <v>579</v>
      </c>
      <c r="N179" s="15" t="s">
        <v>878</v>
      </c>
      <c r="O179" s="26" t="s">
        <v>981</v>
      </c>
      <c r="P179" s="9" t="str">
        <f t="shared" si="14"/>
        <v/>
      </c>
      <c r="Q179" s="9" t="str">
        <f t="shared" si="15"/>
        <v/>
      </c>
      <c r="R179" s="13" t="str">
        <f>IF(
  AND($A179&lt;&gt;"",$I179="○"),
  (
    "mkdir """&amp;T179&amp;""" &amp; "
  )&amp;(
    """"&amp;shortcut設定!$F$7&amp;""""&amp;
    " """&amp;T179&amp;"\"&amp;$A179&amp;"（"&amp;$B179&amp;"）.lnk"""&amp;
    " """&amp;$C179&amp;""""&amp;
    IF($D179="-"," """""," """&amp;$D179&amp;"""")&amp;
    IF($E179="-"," """""," """&amp;$E179&amp;"""")
  ),
  ""
)</f>
        <v/>
      </c>
      <c r="S179" s="9" t="str">
        <f ca="1">IFERROR(
  VLOOKUP(
    $H179,
    shortcut設定!$F:$J,
    MATCH(
      "ProgramsIndex",
      shortcut設定!$F$12:$J$12,
      0
    ),
    FALSE
  ),
  ""
)</f>
        <v>200</v>
      </c>
      <c r="T179" s="13" t="str">
        <f>IF(
  AND($A179&lt;&gt;"",$I179="○"),
  shortcut設定!$F$4&amp;"\"&amp;S179&amp;"_"&amp;H179,
  ""
)</f>
        <v/>
      </c>
      <c r="U179" s="13" t="str">
        <f>IF(
  AND($A179&lt;&gt;"",$J179&lt;&gt;"-",$J179&lt;&gt;""),
  (
    "mkdir """&amp;shortcut設定!$F$4&amp;"\"&amp;shortcut設定!$F$8&amp;""" &amp; "
  )&amp;(
    """"&amp;shortcut設定!$F$7&amp;""""&amp;
    " """&amp;$V179&amp;""""&amp;
    " """&amp;$C179&amp;""""&amp;
    IF($D179="-"," """""," """&amp;$D179&amp;"""")&amp;
    IF($E179="-"," """""," """&amp;$E179&amp;"""")
  ),
  ""
)</f>
        <v/>
      </c>
      <c r="V179" s="14" t="str">
        <f>IF(
  AND($A179&lt;&gt;"",$J179&lt;&gt;"-",$J179&lt;&gt;""),
  shortcut設定!$F$4&amp;"\"&amp;shortcut設定!$F$8&amp;"\"&amp;$J179&amp;"（"&amp;$B179&amp;"）.lnk",
  ""
)</f>
        <v/>
      </c>
      <c r="W179" s="13" t="str">
        <f>IF(
  AND($A179&lt;&gt;"",$K179&lt;&gt;"-",$K179&lt;&gt;""),
  (
    "mkdir """&amp;shortcut設定!$F$4&amp;"\"&amp;shortcut設定!$F$9&amp;""" &amp; "
  )&amp;(
    """"&amp;shortcut設定!$F$7&amp;""""&amp;
    " """&amp;$X179&amp;""""&amp;
    " """&amp;$C179&amp;""""&amp;
    IF($D179="-"," """""," """&amp;$D179&amp;"""")&amp;
    IF($E179="-"," """""," """&amp;$E179&amp;"""")&amp;
    IF($K179="-"," """""," """&amp;$K179&amp;"""")
  ),
  ""
)</f>
        <v/>
      </c>
      <c r="X179" s="14" t="str">
        <f>IF(
  AND($A179&lt;&gt;"",$K179&lt;&gt;"-",$K179&lt;&gt;""),
  shortcut設定!$F$4&amp;"\"&amp;shortcut設定!$F$9&amp;"\"&amp;$A179&amp;"（"&amp;$B179&amp;"）.lnk",
  ""
)</f>
        <v/>
      </c>
      <c r="Y179" s="13" t="str">
        <f>IF(
  AND($A179&lt;&gt;"",$L179&lt;&gt;"-",$L179&lt;&gt;""),
  (
    """"&amp;shortcut設定!$F$7&amp;""""&amp;
    " """&amp;$AB179&amp;""""&amp;
    " """&amp;$C179&amp;""""&amp;
    IF($D179="-"," """""," """&amp;$D179&amp;"""")&amp;
    IF($E179="-"," """""," """&amp;$E179&amp;"""")
  ),
  ""
)</f>
        <v/>
      </c>
      <c r="Z179" s="9" t="str">
        <f ca="1">IFERROR(
  VLOOKUP(
    $H179,
    shortcut設定!$F:$J,
    MATCH(
      "ProgramsIndex",
      shortcut設定!$F$12:$J$12,
      0
    ),
    FALSE
  ),
  ""
)</f>
        <v>200</v>
      </c>
      <c r="AA179" s="20" t="str">
        <f t="shared" si="13"/>
        <v/>
      </c>
      <c r="AB179" s="13" t="str">
        <f>IF(
  AND($A179&lt;&gt;"",$L179="○"),
  shortcut設定!$F$5&amp;"\"&amp;Z179&amp;"_"&amp;A179&amp;"（"&amp;B179&amp;"）"&amp;AA179&amp;".lnk",
  ""
)</f>
        <v/>
      </c>
      <c r="AC179" s="13" t="str">
        <f>IF(
  AND($A179&lt;&gt;"",$N179="○"),
  (
    """"&amp;shortcut設定!$F$7&amp;""""&amp;
    " """&amp;$AD179&amp;""""&amp;
    " """&amp;$C179&amp;""""&amp;
    IF($D179="-"," """""," """&amp;$D179&amp;"""")&amp;
    IF($E179="-"," """""," """&amp;$E179&amp;"""")
  ),
  ""
)</f>
        <v>"C:\codes\vbs\command\CreateShortcutFile.vbs" "%USERPROFILE%\AppData\Roaming\Microsoft\Windows\Start Menu\Programs\Startup\XF_BackupIniToTabbak.bat（X-Finder.iniタブバックアップ）.lnk" "C:\prg_exe\X-Finder\BackupIniToTabbak.bat" "" ""</v>
      </c>
      <c r="AD179" s="9" t="str">
        <f>IF(
  AND($A179&lt;&gt;"",$N179="○"),
  shortcut設定!$F$6&amp;"\"&amp;A179&amp;"（"&amp;B179&amp;"）.lnk",
  ""
)</f>
        <v>%USERPROFILE%\AppData\Roaming\Microsoft\Windows\Start Menu\Programs\Startup\XF_BackupIniToTabbak.bat（X-Finder.iniタブバックアップ）.lnk</v>
      </c>
      <c r="AE179" s="13" t="str">
        <f>IF(
  AND($A179&lt;&gt;"",$O179&lt;&gt;"-",$O179&lt;&gt;""),
  (
    """"&amp;shortcut設定!$F$7&amp;""""&amp;
    " """&amp;$O179&amp;".lnk"""&amp;
    " """&amp;$C179&amp;""""&amp;
    IF($D179="-"," """""," """&amp;$D179&amp;"""")&amp;
    IF($E179="-"," """""," """&amp;$E179&amp;"""")
  ),
  ""
)</f>
        <v/>
      </c>
      <c r="AF179" s="95" t="s">
        <v>183</v>
      </c>
    </row>
    <row r="180" spans="1:32">
      <c r="A180" s="9" t="s">
        <v>738</v>
      </c>
      <c r="B180" s="9" t="s">
        <v>832</v>
      </c>
      <c r="C180" s="9" t="s">
        <v>563</v>
      </c>
      <c r="D180" s="15" t="s">
        <v>40</v>
      </c>
      <c r="E180" s="26" t="s">
        <v>40</v>
      </c>
      <c r="F180" s="15" t="s">
        <v>0</v>
      </c>
      <c r="G180" s="15" t="s">
        <v>28</v>
      </c>
      <c r="H180" s="9" t="s">
        <v>551</v>
      </c>
      <c r="I180" s="15" t="s">
        <v>66</v>
      </c>
      <c r="J180" s="15" t="s">
        <v>66</v>
      </c>
      <c r="K180" s="15" t="s">
        <v>66</v>
      </c>
      <c r="L180" s="97" t="s">
        <v>66</v>
      </c>
      <c r="M180" s="98" t="s">
        <v>579</v>
      </c>
      <c r="N180" s="15" t="s">
        <v>572</v>
      </c>
      <c r="O180" s="26" t="s">
        <v>981</v>
      </c>
      <c r="P180" s="9" t="str">
        <f t="shared" si="14"/>
        <v/>
      </c>
      <c r="Q180" s="9" t="str">
        <f t="shared" si="15"/>
        <v/>
      </c>
      <c r="R180" s="13" t="str">
        <f>IF(
  AND($A180&lt;&gt;"",$I180="○"),
  (
    "mkdir """&amp;T180&amp;""" &amp; "
  )&amp;(
    """"&amp;shortcut設定!$F$7&amp;""""&amp;
    " """&amp;T180&amp;"\"&amp;$A180&amp;"（"&amp;$B180&amp;"）.lnk"""&amp;
    " """&amp;$C180&amp;""""&amp;
    IF($D180="-"," """""," """&amp;$D180&amp;"""")&amp;
    IF($E180="-"," """""," """&amp;$E180&amp;"""")
  ),
  ""
)</f>
        <v/>
      </c>
      <c r="S180" s="9" t="str">
        <f ca="1">IFERROR(
  VLOOKUP(
    $H180,
    shortcut設定!$F:$J,
    MATCH(
      "ProgramsIndex",
      shortcut設定!$F$12:$J$12,
      0
    ),
    FALSE
  ),
  ""
)</f>
        <v>200</v>
      </c>
      <c r="T180" s="13" t="str">
        <f>IF(
  AND($A180&lt;&gt;"",$I180="○"),
  shortcut設定!$F$4&amp;"\"&amp;S180&amp;"_"&amp;H180,
  ""
)</f>
        <v/>
      </c>
      <c r="U180" s="13" t="str">
        <f>IF(
  AND($A180&lt;&gt;"",$J180&lt;&gt;"-",$J180&lt;&gt;""),
  (
    "mkdir """&amp;shortcut設定!$F$4&amp;"\"&amp;shortcut設定!$F$8&amp;""" &amp; "
  )&amp;(
    """"&amp;shortcut設定!$F$7&amp;""""&amp;
    " """&amp;$V180&amp;""""&amp;
    " """&amp;$C180&amp;""""&amp;
    IF($D180="-"," """""," """&amp;$D180&amp;"""")&amp;
    IF($E180="-"," """""," """&amp;$E180&amp;"""")
  ),
  ""
)</f>
        <v/>
      </c>
      <c r="V180" s="14" t="str">
        <f>IF(
  AND($A180&lt;&gt;"",$J180&lt;&gt;"-",$J180&lt;&gt;""),
  shortcut設定!$F$4&amp;"\"&amp;shortcut設定!$F$8&amp;"\"&amp;$J180&amp;"（"&amp;$B180&amp;"）.lnk",
  ""
)</f>
        <v/>
      </c>
      <c r="W180" s="13" t="str">
        <f>IF(
  AND($A180&lt;&gt;"",$K180&lt;&gt;"-",$K180&lt;&gt;""),
  (
    "mkdir """&amp;shortcut設定!$F$4&amp;"\"&amp;shortcut設定!$F$9&amp;""" &amp; "
  )&amp;(
    """"&amp;shortcut設定!$F$7&amp;""""&amp;
    " """&amp;$X180&amp;""""&amp;
    " """&amp;$C180&amp;""""&amp;
    IF($D180="-"," """""," """&amp;$D180&amp;"""")&amp;
    IF($E180="-"," """""," """&amp;$E180&amp;"""")&amp;
    IF($K180="-"," """""," """&amp;$K180&amp;"""")
  ),
  ""
)</f>
        <v/>
      </c>
      <c r="X180" s="14" t="str">
        <f>IF(
  AND($A180&lt;&gt;"",$K180&lt;&gt;"-",$K180&lt;&gt;""),
  shortcut設定!$F$4&amp;"\"&amp;shortcut設定!$F$9&amp;"\"&amp;$A180&amp;"（"&amp;$B180&amp;"）.lnk",
  ""
)</f>
        <v/>
      </c>
      <c r="Y180" s="13" t="str">
        <f>IF(
  AND($A180&lt;&gt;"",$L180&lt;&gt;"-",$L180&lt;&gt;""),
  (
    """"&amp;shortcut設定!$F$7&amp;""""&amp;
    " """&amp;$AB180&amp;""""&amp;
    " """&amp;$C180&amp;""""&amp;
    IF($D180="-"," """""," """&amp;$D180&amp;"""")&amp;
    IF($E180="-"," """""," """&amp;$E180&amp;"""")
  ),
  ""
)</f>
        <v/>
      </c>
      <c r="Z180" s="9" t="str">
        <f ca="1">IFERROR(
  VLOOKUP(
    $H180,
    shortcut設定!$F:$J,
    MATCH(
      "ProgramsIndex",
      shortcut設定!$F$12:$J$12,
      0
    ),
    FALSE
  ),
  ""
)</f>
        <v>200</v>
      </c>
      <c r="AA180" s="20" t="str">
        <f t="shared" si="13"/>
        <v/>
      </c>
      <c r="AB180" s="13" t="str">
        <f>IF(
  AND($A180&lt;&gt;"",$L180="○"),
  shortcut設定!$F$5&amp;"\"&amp;Z180&amp;"_"&amp;A180&amp;"（"&amp;B180&amp;"）"&amp;AA180&amp;".lnk",
  ""
)</f>
        <v/>
      </c>
      <c r="AC180" s="13" t="str">
        <f>IF(
  AND($A180&lt;&gt;"",$N180="○"),
  (
    """"&amp;shortcut設定!$F$7&amp;""""&amp;
    " """&amp;$AD180&amp;""""&amp;
    " """&amp;$C180&amp;""""&amp;
    IF($D180="-"," """""," """&amp;$D180&amp;"""")&amp;
    IF($E180="-"," """""," """&amp;$E180&amp;"""")
  ),
  ""
)</f>
        <v/>
      </c>
      <c r="AD180" s="9" t="str">
        <f>IF(
  AND($A180&lt;&gt;"",$N180="○"),
  shortcut設定!$F$6&amp;"\"&amp;A180&amp;"（"&amp;B180&amp;"）.lnk",
  ""
)</f>
        <v/>
      </c>
      <c r="AE180" s="13" t="str">
        <f>IF(
  AND($A180&lt;&gt;"",$O180&lt;&gt;"-",$O180&lt;&gt;""),
  (
    """"&amp;shortcut設定!$F$7&amp;""""&amp;
    " """&amp;$O180&amp;".lnk"""&amp;
    " """&amp;$C180&amp;""""&amp;
    IF($D180="-"," """""," """&amp;$D180&amp;"""")&amp;
    IF($E180="-"," """""," """&amp;$E180&amp;"""")
  ),
  ""
)</f>
        <v/>
      </c>
      <c r="AF180" s="95" t="s">
        <v>183</v>
      </c>
    </row>
    <row r="181" spans="1:32">
      <c r="A181" s="9" t="s">
        <v>739</v>
      </c>
      <c r="B181" s="9" t="s">
        <v>874</v>
      </c>
      <c r="C181" s="9" t="s">
        <v>564</v>
      </c>
      <c r="D181" s="15" t="s">
        <v>40</v>
      </c>
      <c r="E181" s="26" t="s">
        <v>40</v>
      </c>
      <c r="F181" s="15" t="s">
        <v>0</v>
      </c>
      <c r="G181" s="15" t="s">
        <v>28</v>
      </c>
      <c r="H181" s="9" t="s">
        <v>551</v>
      </c>
      <c r="I181" s="15" t="s">
        <v>66</v>
      </c>
      <c r="J181" s="15" t="s">
        <v>66</v>
      </c>
      <c r="K181" s="15" t="s">
        <v>66</v>
      </c>
      <c r="L181" s="97" t="s">
        <v>66</v>
      </c>
      <c r="M181" s="98" t="s">
        <v>579</v>
      </c>
      <c r="N181" s="15" t="s">
        <v>878</v>
      </c>
      <c r="O181" s="26" t="s">
        <v>981</v>
      </c>
      <c r="P181" s="9" t="str">
        <f t="shared" si="14"/>
        <v/>
      </c>
      <c r="Q181" s="9" t="str">
        <f t="shared" si="15"/>
        <v/>
      </c>
      <c r="R181" s="13" t="str">
        <f>IF(
  AND($A181&lt;&gt;"",$I181="○"),
  (
    "mkdir """&amp;T181&amp;""" &amp; "
  )&amp;(
    """"&amp;shortcut設定!$F$7&amp;""""&amp;
    " """&amp;T181&amp;"\"&amp;$A181&amp;"（"&amp;$B181&amp;"）.lnk"""&amp;
    " """&amp;$C181&amp;""""&amp;
    IF($D181="-"," """""," """&amp;$D181&amp;"""")&amp;
    IF($E181="-"," """""," """&amp;$E181&amp;"""")
  ),
  ""
)</f>
        <v/>
      </c>
      <c r="S181" s="9" t="str">
        <f ca="1">IFERROR(
  VLOOKUP(
    $H181,
    shortcut設定!$F:$J,
    MATCH(
      "ProgramsIndex",
      shortcut設定!$F$12:$J$12,
      0
    ),
    FALSE
  ),
  ""
)</f>
        <v>200</v>
      </c>
      <c r="T181" s="13" t="str">
        <f>IF(
  AND($A181&lt;&gt;"",$I181="○"),
  shortcut設定!$F$4&amp;"\"&amp;S181&amp;"_"&amp;H181,
  ""
)</f>
        <v/>
      </c>
      <c r="U181" s="13" t="str">
        <f>IF(
  AND($A181&lt;&gt;"",$J181&lt;&gt;"-",$J181&lt;&gt;""),
  (
    "mkdir """&amp;shortcut設定!$F$4&amp;"\"&amp;shortcut設定!$F$8&amp;""" &amp; "
  )&amp;(
    """"&amp;shortcut設定!$F$7&amp;""""&amp;
    " """&amp;$V181&amp;""""&amp;
    " """&amp;$C181&amp;""""&amp;
    IF($D181="-"," """""," """&amp;$D181&amp;"""")&amp;
    IF($E181="-"," """""," """&amp;$E181&amp;"""")
  ),
  ""
)</f>
        <v/>
      </c>
      <c r="V181" s="14" t="str">
        <f>IF(
  AND($A181&lt;&gt;"",$J181&lt;&gt;"-",$J181&lt;&gt;""),
  shortcut設定!$F$4&amp;"\"&amp;shortcut設定!$F$8&amp;"\"&amp;$J181&amp;"（"&amp;$B181&amp;"）.lnk",
  ""
)</f>
        <v/>
      </c>
      <c r="W181" s="13" t="str">
        <f>IF(
  AND($A181&lt;&gt;"",$K181&lt;&gt;"-",$K181&lt;&gt;""),
  (
    "mkdir """&amp;shortcut設定!$F$4&amp;"\"&amp;shortcut設定!$F$9&amp;""" &amp; "
  )&amp;(
    """"&amp;shortcut設定!$F$7&amp;""""&amp;
    " """&amp;$X181&amp;""""&amp;
    " """&amp;$C181&amp;""""&amp;
    IF($D181="-"," """""," """&amp;$D181&amp;"""")&amp;
    IF($E181="-"," """""," """&amp;$E181&amp;"""")&amp;
    IF($K181="-"," """""," """&amp;$K181&amp;"""")
  ),
  ""
)</f>
        <v/>
      </c>
      <c r="X181" s="14" t="str">
        <f>IF(
  AND($A181&lt;&gt;"",$K181&lt;&gt;"-",$K181&lt;&gt;""),
  shortcut設定!$F$4&amp;"\"&amp;shortcut設定!$F$9&amp;"\"&amp;$A181&amp;"（"&amp;$B181&amp;"）.lnk",
  ""
)</f>
        <v/>
      </c>
      <c r="Y181" s="13" t="str">
        <f>IF(
  AND($A181&lt;&gt;"",$L181&lt;&gt;"-",$L181&lt;&gt;""),
  (
    """"&amp;shortcut設定!$F$7&amp;""""&amp;
    " """&amp;$AB181&amp;""""&amp;
    " """&amp;$C181&amp;""""&amp;
    IF($D181="-"," """""," """&amp;$D181&amp;"""")&amp;
    IF($E181="-"," """""," """&amp;$E181&amp;"""")
  ),
  ""
)</f>
        <v/>
      </c>
      <c r="Z181" s="9" t="str">
        <f ca="1">IFERROR(
  VLOOKUP(
    $H181,
    shortcut設定!$F:$J,
    MATCH(
      "ProgramsIndex",
      shortcut設定!$F$12:$J$12,
      0
    ),
    FALSE
  ),
  ""
)</f>
        <v>200</v>
      </c>
      <c r="AA181" s="20" t="str">
        <f t="shared" si="13"/>
        <v/>
      </c>
      <c r="AB181" s="13" t="str">
        <f>IF(
  AND($A181&lt;&gt;"",$L181="○"),
  shortcut設定!$F$5&amp;"\"&amp;Z181&amp;"_"&amp;A181&amp;"（"&amp;B181&amp;"）"&amp;AA181&amp;".lnk",
  ""
)</f>
        <v/>
      </c>
      <c r="AC181" s="13" t="str">
        <f>IF(
  AND($A181&lt;&gt;"",$N181="○"),
  (
    """"&amp;shortcut設定!$F$7&amp;""""&amp;
    " """&amp;$AD181&amp;""""&amp;
    " """&amp;$C181&amp;""""&amp;
    IF($D181="-"," """""," """&amp;$D181&amp;"""")&amp;
    IF($E181="-"," """""," """&amp;$E181&amp;"""")
  ),
  ""
)</f>
        <v>"C:\codes\vbs\command\CreateShortcutFile.vbs" "%USERPROFILE%\AppData\Roaming\Microsoft\Windows\Start Menu\Programs\Startup\ScheduledBackup.bat（定期ファイルバックアップ）.lnk" "C:\root\30_tool\ScheduledBackup.bat" "" ""</v>
      </c>
      <c r="AD181" s="9" t="str">
        <f>IF(
  AND($A181&lt;&gt;"",$N181="○"),
  shortcut設定!$F$6&amp;"\"&amp;A181&amp;"（"&amp;B181&amp;"）.lnk",
  ""
)</f>
        <v>%USERPROFILE%\AppData\Roaming\Microsoft\Windows\Start Menu\Programs\Startup\ScheduledBackup.bat（定期ファイルバックアップ）.lnk</v>
      </c>
      <c r="AE181" s="13" t="str">
        <f>IF(
  AND($A181&lt;&gt;"",$O181&lt;&gt;"-",$O181&lt;&gt;""),
  (
    """"&amp;shortcut設定!$F$7&amp;""""&amp;
    " """&amp;$O181&amp;".lnk"""&amp;
    " """&amp;$C181&amp;""""&amp;
    IF($D181="-"," """""," """&amp;$D181&amp;"""")&amp;
    IF($E181="-"," """""," """&amp;$E181&amp;"""")
  ),
  ""
)</f>
        <v/>
      </c>
      <c r="AF181" s="95" t="s">
        <v>183</v>
      </c>
    </row>
    <row r="182" spans="1:32">
      <c r="A182" s="9" t="s">
        <v>740</v>
      </c>
      <c r="B182" s="9" t="s">
        <v>875</v>
      </c>
      <c r="C182" s="9" t="s">
        <v>565</v>
      </c>
      <c r="D182" s="15" t="s">
        <v>40</v>
      </c>
      <c r="E182" s="26" t="s">
        <v>40</v>
      </c>
      <c r="F182" s="15" t="s">
        <v>0</v>
      </c>
      <c r="G182" s="15" t="s">
        <v>28</v>
      </c>
      <c r="H182" s="9" t="s">
        <v>551</v>
      </c>
      <c r="I182" s="15" t="s">
        <v>66</v>
      </c>
      <c r="J182" s="15" t="s">
        <v>883</v>
      </c>
      <c r="K182" s="15" t="s">
        <v>66</v>
      </c>
      <c r="L182" s="97" t="s">
        <v>66</v>
      </c>
      <c r="M182" s="98" t="s">
        <v>579</v>
      </c>
      <c r="N182" s="15" t="s">
        <v>66</v>
      </c>
      <c r="O182" s="26" t="s">
        <v>981</v>
      </c>
      <c r="P182" s="9" t="str">
        <f t="shared" si="14"/>
        <v/>
      </c>
      <c r="Q182" s="9" t="str">
        <f t="shared" si="15"/>
        <v/>
      </c>
      <c r="R182" s="13" t="str">
        <f>IF(
  AND($A182&lt;&gt;"",$I182="○"),
  (
    "mkdir """&amp;T182&amp;""" &amp; "
  )&amp;(
    """"&amp;shortcut設定!$F$7&amp;""""&amp;
    " """&amp;T182&amp;"\"&amp;$A182&amp;"（"&amp;$B182&amp;"）.lnk"""&amp;
    " """&amp;$C182&amp;""""&amp;
    IF($D182="-"," """""," """&amp;$D182&amp;"""")&amp;
    IF($E182="-"," """""," """&amp;$E182&amp;"""")
  ),
  ""
)</f>
        <v/>
      </c>
      <c r="S182" s="9" t="str">
        <f ca="1">IFERROR(
  VLOOKUP(
    $H182,
    shortcut設定!$F:$J,
    MATCH(
      "ProgramsIndex",
      shortcut設定!$F$12:$J$12,
      0
    ),
    FALSE
  ),
  ""
)</f>
        <v>200</v>
      </c>
      <c r="T182" s="13" t="str">
        <f>IF(
  AND($A182&lt;&gt;"",$I182="○"),
  shortcut設定!$F$4&amp;"\"&amp;S182&amp;"_"&amp;H182,
  ""
)</f>
        <v/>
      </c>
      <c r="U182" s="13" t="str">
        <f>IF(
  AND($A182&lt;&gt;"",$J182&lt;&gt;"-",$J182&lt;&gt;""),
  (
    "mkdir """&amp;shortcut設定!$F$4&amp;"\"&amp;shortcut設定!$F$8&amp;""" &amp; "
  )&amp;(
    """"&amp;shortcut設定!$F$7&amp;""""&amp;
    " """&amp;$V182&amp;""""&amp;
    " """&amp;$C182&amp;""""&amp;
    IF($D182="-"," """""," """&amp;$D182&amp;"""")&amp;
    IF($E182="-"," """""," """&amp;$E182&amp;"""")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V182" s="14" t="str">
        <f>IF(
  AND($A182&lt;&gt;"",$J182&lt;&gt;"-",$J182&lt;&gt;""),
  shortcut設定!$F$4&amp;"\"&amp;shortcut設定!$F$8&amp;"\"&amp;$J182&amp;"（"&amp;$B182&amp;"）.lnk",
  ""
)</f>
        <v>%USERPROFILE%\AppData\Roaming\Microsoft\Windows\Start Menu\Programs\$QuickAccess\tvr（VNC接続toRobocipA1＠TurboVNC）.lnk</v>
      </c>
      <c r="W182" s="13" t="str">
        <f>IF(
  AND($A182&lt;&gt;"",$K182&lt;&gt;"-",$K182&lt;&gt;""),
  (
    "mkdir """&amp;shortcut設定!$F$4&amp;"\"&amp;shortcut設定!$F$9&amp;""" &amp; "
  )&amp;(
    """"&amp;shortcut設定!$F$7&amp;""""&amp;
    " """&amp;$X182&amp;""""&amp;
    " """&amp;$C182&amp;""""&amp;
    IF($D182="-"," """""," """&amp;$D182&amp;"""")&amp;
    IF($E182="-"," """""," """&amp;$E182&amp;"""")&amp;
    IF($K182="-"," """""," """&amp;$K182&amp;"""")
  ),
  ""
)</f>
        <v/>
      </c>
      <c r="X182" s="14" t="str">
        <f>IF(
  AND($A182&lt;&gt;"",$K182&lt;&gt;"-",$K182&lt;&gt;""),
  shortcut設定!$F$4&amp;"\"&amp;shortcut設定!$F$9&amp;"\"&amp;$A182&amp;"（"&amp;$B182&amp;"）.lnk",
  ""
)</f>
        <v/>
      </c>
      <c r="Y182" s="13" t="str">
        <f>IF(
  AND($A182&lt;&gt;"",$L182&lt;&gt;"-",$L182&lt;&gt;""),
  (
    """"&amp;shortcut設定!$F$7&amp;""""&amp;
    " """&amp;$AB182&amp;""""&amp;
    " """&amp;$C182&amp;""""&amp;
    IF($D182="-"," """""," """&amp;$D182&amp;"""")&amp;
    IF($E182="-"," """""," """&amp;$E182&amp;"""")
  ),
  ""
)</f>
        <v/>
      </c>
      <c r="Z182" s="9" t="str">
        <f ca="1">IFERROR(
  VLOOKUP(
    $H182,
    shortcut設定!$F:$J,
    MATCH(
      "ProgramsIndex",
      shortcut設定!$F$12:$J$12,
      0
    ),
    FALSE
  ),
  ""
)</f>
        <v>200</v>
      </c>
      <c r="AA182" s="20" t="str">
        <f t="shared" si="13"/>
        <v/>
      </c>
      <c r="AB182" s="13" t="str">
        <f>IF(
  AND($A182&lt;&gt;"",$L182="○"),
  shortcut設定!$F$5&amp;"\"&amp;Z182&amp;"_"&amp;A182&amp;"（"&amp;B182&amp;"）"&amp;AA182&amp;".lnk",
  ""
)</f>
        <v/>
      </c>
      <c r="AC182" s="13" t="str">
        <f>IF(
  AND($A182&lt;&gt;"",$N182="○"),
  (
    """"&amp;shortcut設定!$F$7&amp;""""&amp;
    " """&amp;$AD182&amp;""""&amp;
    " """&amp;$C182&amp;""""&amp;
    IF($D182="-"," """""," """&amp;$D182&amp;"""")&amp;
    IF($E182="-"," """""," """&amp;$E182&amp;"""")
  ),
  ""
)</f>
        <v/>
      </c>
      <c r="AD182" s="9" t="str">
        <f>IF(
  AND($A182&lt;&gt;"",$N182="○"),
  shortcut設定!$F$6&amp;"\"&amp;A182&amp;"（"&amp;B182&amp;"）.lnk",
  ""
)</f>
        <v/>
      </c>
      <c r="AE182" s="13" t="str">
        <f>IF(
  AND($A182&lt;&gt;"",$O182&lt;&gt;"-",$O182&lt;&gt;""),
  (
    """"&amp;shortcut設定!$F$7&amp;""""&amp;
    " """&amp;$O182&amp;".lnk"""&amp;
    " """&amp;$C182&amp;""""&amp;
    IF($D182="-"," """""," """&amp;$D182&amp;"""")&amp;
    IF($E182="-"," """""," """&amp;$E182&amp;"""")
  ),
  ""
)</f>
        <v/>
      </c>
      <c r="AF182" s="95" t="s">
        <v>183</v>
      </c>
    </row>
    <row r="183" spans="1:32">
      <c r="A183" s="9" t="s">
        <v>741</v>
      </c>
      <c r="B183" s="9" t="s">
        <v>876</v>
      </c>
      <c r="C183" s="9" t="s">
        <v>566</v>
      </c>
      <c r="D183" s="15" t="s">
        <v>40</v>
      </c>
      <c r="E183" s="26" t="s">
        <v>40</v>
      </c>
      <c r="F183" s="15" t="s">
        <v>0</v>
      </c>
      <c r="G183" s="15" t="s">
        <v>28</v>
      </c>
      <c r="H183" s="9" t="s">
        <v>551</v>
      </c>
      <c r="I183" s="15" t="s">
        <v>66</v>
      </c>
      <c r="J183" s="15" t="s">
        <v>880</v>
      </c>
      <c r="K183" s="15" t="s">
        <v>66</v>
      </c>
      <c r="L183" s="97" t="s">
        <v>66</v>
      </c>
      <c r="M183" s="98" t="s">
        <v>579</v>
      </c>
      <c r="N183" s="15" t="s">
        <v>66</v>
      </c>
      <c r="O183" s="26" t="s">
        <v>981</v>
      </c>
      <c r="P183" s="9" t="str">
        <f t="shared" si="14"/>
        <v/>
      </c>
      <c r="Q183" s="9" t="str">
        <f t="shared" si="15"/>
        <v/>
      </c>
      <c r="R183" s="13" t="str">
        <f>IF(
  AND($A183&lt;&gt;"",$I183="○"),
  (
    "mkdir """&amp;T183&amp;""" &amp; "
  )&amp;(
    """"&amp;shortcut設定!$F$7&amp;""""&amp;
    " """&amp;T183&amp;"\"&amp;$A183&amp;"（"&amp;$B183&amp;"）.lnk"""&amp;
    " """&amp;$C183&amp;""""&amp;
    IF($D183="-"," """""," """&amp;$D183&amp;"""")&amp;
    IF($E183="-"," """""," """&amp;$E183&amp;"""")
  ),
  ""
)</f>
        <v/>
      </c>
      <c r="S183" s="9" t="str">
        <f ca="1">IFERROR(
  VLOOKUP(
    $H183,
    shortcut設定!$F:$J,
    MATCH(
      "ProgramsIndex",
      shortcut設定!$F$12:$J$12,
      0
    ),
    FALSE
  ),
  ""
)</f>
        <v>200</v>
      </c>
      <c r="T183" s="13" t="str">
        <f>IF(
  AND($A183&lt;&gt;"",$I183="○"),
  shortcut設定!$F$4&amp;"\"&amp;S183&amp;"_"&amp;H183,
  ""
)</f>
        <v/>
      </c>
      <c r="U183" s="13" t="str">
        <f>IF(
  AND($A183&lt;&gt;"",$J183&lt;&gt;"-",$J183&lt;&gt;""),
  (
    "mkdir """&amp;shortcut設定!$F$4&amp;"\"&amp;shortcut設定!$F$8&amp;""" &amp; "
  )&amp;(
    """"&amp;shortcut設定!$F$7&amp;""""&amp;
    " """&amp;$V183&amp;""""&amp;
    " """&amp;$C183&amp;""""&amp;
    IF($D183="-"," """""," """&amp;$D183&amp;"""")&amp;
    IF($E183="-"," """""," """&amp;$E183&amp;"""")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V183" s="14" t="str">
        <f>IF(
  AND($A183&lt;&gt;"",$J183&lt;&gt;"-",$J183&lt;&gt;""),
  shortcut設定!$F$4&amp;"\"&amp;shortcut設定!$F$8&amp;"\"&amp;$J183&amp;"（"&amp;$B183&amp;"）.lnk",
  ""
)</f>
        <v>%USERPROFILE%\AppData\Roaming\Microsoft\Windows\Start Menu\Programs\$QuickAccess\ttr（SSH接続toRobocipA1＠Teraterm）.lnk</v>
      </c>
      <c r="W183" s="13" t="str">
        <f>IF(
  AND($A183&lt;&gt;"",$K183&lt;&gt;"-",$K183&lt;&gt;""),
  (
    "mkdir """&amp;shortcut設定!$F$4&amp;"\"&amp;shortcut設定!$F$9&amp;""" &amp; "
  )&amp;(
    """"&amp;shortcut設定!$F$7&amp;""""&amp;
    " """&amp;$X183&amp;""""&amp;
    " """&amp;$C183&amp;""""&amp;
    IF($D183="-"," """""," """&amp;$D183&amp;"""")&amp;
    IF($E183="-"," """""," """&amp;$E183&amp;"""")&amp;
    IF($K183="-"," """""," """&amp;$K183&amp;"""")
  ),
  ""
)</f>
        <v/>
      </c>
      <c r="X183" s="14" t="str">
        <f>IF(
  AND($A183&lt;&gt;"",$K183&lt;&gt;"-",$K183&lt;&gt;""),
  shortcut設定!$F$4&amp;"\"&amp;shortcut設定!$F$9&amp;"\"&amp;$A183&amp;"（"&amp;$B183&amp;"）.lnk",
  ""
)</f>
        <v/>
      </c>
      <c r="Y183" s="13" t="str">
        <f>IF(
  AND($A183&lt;&gt;"",$L183&lt;&gt;"-",$L183&lt;&gt;""),
  (
    """"&amp;shortcut設定!$F$7&amp;""""&amp;
    " """&amp;$AB183&amp;""""&amp;
    " """&amp;$C183&amp;""""&amp;
    IF($D183="-"," """""," """&amp;$D183&amp;"""")&amp;
    IF($E183="-"," """""," """&amp;$E183&amp;"""")
  ),
  ""
)</f>
        <v/>
      </c>
      <c r="Z183" s="9" t="str">
        <f ca="1">IFERROR(
  VLOOKUP(
    $H183,
    shortcut設定!$F:$J,
    MATCH(
      "ProgramsIndex",
      shortcut設定!$F$12:$J$12,
      0
    ),
    FALSE
  ),
  ""
)</f>
        <v>200</v>
      </c>
      <c r="AA183" s="20" t="str">
        <f t="shared" si="13"/>
        <v/>
      </c>
      <c r="AB183" s="13" t="str">
        <f>IF(
  AND($A183&lt;&gt;"",$L183="○"),
  shortcut設定!$F$5&amp;"\"&amp;Z183&amp;"_"&amp;A183&amp;"（"&amp;B183&amp;"）"&amp;AA183&amp;".lnk",
  ""
)</f>
        <v/>
      </c>
      <c r="AC183" s="13" t="str">
        <f>IF(
  AND($A183&lt;&gt;"",$N183="○"),
  (
    """"&amp;shortcut設定!$F$7&amp;""""&amp;
    " """&amp;$AD183&amp;""""&amp;
    " """&amp;$C183&amp;""""&amp;
    IF($D183="-"," """""," """&amp;$D183&amp;"""")&amp;
    IF($E183="-"," """""," """&amp;$E183&amp;"""")
  ),
  ""
)</f>
        <v/>
      </c>
      <c r="AD183" s="9" t="str">
        <f>IF(
  AND($A183&lt;&gt;"",$N183="○"),
  shortcut設定!$F$6&amp;"\"&amp;A183&amp;"（"&amp;B183&amp;"）.lnk",
  ""
)</f>
        <v/>
      </c>
      <c r="AE183" s="13" t="str">
        <f>IF(
  AND($A183&lt;&gt;"",$O183&lt;&gt;"-",$O183&lt;&gt;""),
  (
    """"&amp;shortcut設定!$F$7&amp;""""&amp;
    " """&amp;$O183&amp;".lnk"""&amp;
    " """&amp;$C183&amp;""""&amp;
    IF($D183="-"," """""," """&amp;$D183&amp;"""")&amp;
    IF($E183="-"," """""," """&amp;$E183&amp;"""")
  ),
  ""
)</f>
        <v/>
      </c>
      <c r="AF183" s="95" t="s">
        <v>183</v>
      </c>
    </row>
    <row r="184" spans="1:32">
      <c r="A184" s="9" t="s">
        <v>742</v>
      </c>
      <c r="B184" s="9" t="s">
        <v>877</v>
      </c>
      <c r="C184" s="9" t="s">
        <v>567</v>
      </c>
      <c r="D184" s="15" t="s">
        <v>40</v>
      </c>
      <c r="E184" s="26" t="s">
        <v>40</v>
      </c>
      <c r="F184" s="15" t="s">
        <v>0</v>
      </c>
      <c r="G184" s="15" t="s">
        <v>28</v>
      </c>
      <c r="H184" s="9" t="s">
        <v>551</v>
      </c>
      <c r="I184" s="15" t="s">
        <v>66</v>
      </c>
      <c r="J184" s="15" t="s">
        <v>882</v>
      </c>
      <c r="K184" s="15" t="s">
        <v>66</v>
      </c>
      <c r="L184" s="97" t="s">
        <v>66</v>
      </c>
      <c r="M184" s="98" t="s">
        <v>579</v>
      </c>
      <c r="N184" s="15" t="s">
        <v>66</v>
      </c>
      <c r="O184" s="26" t="s">
        <v>981</v>
      </c>
      <c r="P184" s="9" t="str">
        <f t="shared" si="14"/>
        <v/>
      </c>
      <c r="Q184" s="9" t="str">
        <f t="shared" si="15"/>
        <v/>
      </c>
      <c r="R184" s="13" t="str">
        <f>IF(
  AND($A184&lt;&gt;"",$I184="○"),
  (
    "mkdir """&amp;T184&amp;""" &amp; "
  )&amp;(
    """"&amp;shortcut設定!$F$7&amp;""""&amp;
    " """&amp;T184&amp;"\"&amp;$A184&amp;"（"&amp;$B184&amp;"）.lnk"""&amp;
    " """&amp;$C184&amp;""""&amp;
    IF($D184="-"," """""," """&amp;$D184&amp;"""")&amp;
    IF($E184="-"," """""," """&amp;$E184&amp;"""")
  ),
  ""
)</f>
        <v/>
      </c>
      <c r="S184" s="9" t="str">
        <f ca="1">IFERROR(
  VLOOKUP(
    $H184,
    shortcut設定!$F:$J,
    MATCH(
      "ProgramsIndex",
      shortcut設定!$F$12:$J$12,
      0
    ),
    FALSE
  ),
  ""
)</f>
        <v>200</v>
      </c>
      <c r="T184" s="13" t="str">
        <f>IF(
  AND($A184&lt;&gt;"",$I184="○"),
  shortcut設定!$F$4&amp;"\"&amp;S184&amp;"_"&amp;H184,
  ""
)</f>
        <v/>
      </c>
      <c r="U184" s="13" t="str">
        <f>IF(
  AND($A184&lt;&gt;"",$J184&lt;&gt;"-",$J184&lt;&gt;""),
  (
    "mkdir """&amp;shortcut設定!$F$4&amp;"\"&amp;shortcut設定!$F$8&amp;""" &amp; "
  )&amp;(
    """"&amp;shortcut設定!$F$7&amp;""""&amp;
    " """&amp;$V184&amp;""""&amp;
    " """&amp;$C184&amp;""""&amp;
    IF($D184="-"," """""," """&amp;$D184&amp;"""")&amp;
    IF($E184="-"," """""," """&amp;$E184&amp;"""")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V184" s="14" t="str">
        <f>IF(
  AND($A184&lt;&gt;"",$J184&lt;&gt;"-",$J184&lt;&gt;""),
  shortcut設定!$F$4&amp;"\"&amp;shortcut設定!$F$8&amp;"\"&amp;$J184&amp;"（"&amp;$B184&amp;"）.lnk",
  ""
)</f>
        <v>%USERPROFILE%\AppData\Roaming\Microsoft\Windows\Start Menu\Programs\$QuickAccess\wsr（SFTP接続toRobocipA1＠WinSCP）.lnk</v>
      </c>
      <c r="W184" s="13" t="str">
        <f>IF(
  AND($A184&lt;&gt;"",$K184&lt;&gt;"-",$K184&lt;&gt;""),
  (
    "mkdir """&amp;shortcut設定!$F$4&amp;"\"&amp;shortcut設定!$F$9&amp;""" &amp; "
  )&amp;(
    """"&amp;shortcut設定!$F$7&amp;""""&amp;
    " """&amp;$X184&amp;""""&amp;
    " """&amp;$C184&amp;""""&amp;
    IF($D184="-"," """""," """&amp;$D184&amp;"""")&amp;
    IF($E184="-"," """""," """&amp;$E184&amp;"""")&amp;
    IF($K184="-"," """""," """&amp;$K184&amp;"""")
  ),
  ""
)</f>
        <v/>
      </c>
      <c r="X184" s="14" t="str">
        <f>IF(
  AND($A184&lt;&gt;"",$K184&lt;&gt;"-",$K184&lt;&gt;""),
  shortcut設定!$F$4&amp;"\"&amp;shortcut設定!$F$9&amp;"\"&amp;$A184&amp;"（"&amp;$B184&amp;"）.lnk",
  ""
)</f>
        <v/>
      </c>
      <c r="Y184" s="13" t="str">
        <f>IF(
  AND($A184&lt;&gt;"",$L184&lt;&gt;"-",$L184&lt;&gt;""),
  (
    """"&amp;shortcut設定!$F$7&amp;""""&amp;
    " """&amp;$AB184&amp;""""&amp;
    " """&amp;$C184&amp;""""&amp;
    IF($D184="-"," """""," """&amp;$D184&amp;"""")&amp;
    IF($E184="-"," """""," """&amp;$E184&amp;"""")
  ),
  ""
)</f>
        <v/>
      </c>
      <c r="Z184" s="9" t="str">
        <f ca="1">IFERROR(
  VLOOKUP(
    $H184,
    shortcut設定!$F:$J,
    MATCH(
      "ProgramsIndex",
      shortcut設定!$F$12:$J$12,
      0
    ),
    FALSE
  ),
  ""
)</f>
        <v>200</v>
      </c>
      <c r="AA184" s="20" t="str">
        <f t="shared" si="13"/>
        <v/>
      </c>
      <c r="AB184" s="13" t="str">
        <f>IF(
  AND($A184&lt;&gt;"",$L184="○"),
  shortcut設定!$F$5&amp;"\"&amp;Z184&amp;"_"&amp;A184&amp;"（"&amp;B184&amp;"）"&amp;AA184&amp;".lnk",
  ""
)</f>
        <v/>
      </c>
      <c r="AC184" s="13" t="str">
        <f>IF(
  AND($A184&lt;&gt;"",$N184="○"),
  (
    """"&amp;shortcut設定!$F$7&amp;""""&amp;
    " """&amp;$AD184&amp;""""&amp;
    " """&amp;$C184&amp;""""&amp;
    IF($D184="-"," """""," """&amp;$D184&amp;"""")&amp;
    IF($E184="-"," """""," """&amp;$E184&amp;"""")
  ),
  ""
)</f>
        <v/>
      </c>
      <c r="AD184" s="9" t="str">
        <f>IF(
  AND($A184&lt;&gt;"",$N184="○"),
  shortcut設定!$F$6&amp;"\"&amp;A184&amp;"（"&amp;B184&amp;"）.lnk",
  ""
)</f>
        <v/>
      </c>
      <c r="AE184" s="13" t="str">
        <f>IF(
  AND($A184&lt;&gt;"",$O184&lt;&gt;"-",$O184&lt;&gt;""),
  (
    """"&amp;shortcut設定!$F$7&amp;""""&amp;
    " """&amp;$O184&amp;".lnk"""&amp;
    " """&amp;$C184&amp;""""&amp;
    IF($D184="-"," """""," """&amp;$D184&amp;"""")&amp;
    IF($E184="-"," """""," """&amp;$E184&amp;"""")
  ),
  ""
)</f>
        <v/>
      </c>
      <c r="AF184" s="95" t="s">
        <v>183</v>
      </c>
    </row>
    <row r="185" spans="1:32">
      <c r="A185" s="9" t="s">
        <v>987</v>
      </c>
      <c r="B185" s="9" t="s">
        <v>988</v>
      </c>
      <c r="C185" s="9" t="s">
        <v>982</v>
      </c>
      <c r="D185" s="15" t="s">
        <v>980</v>
      </c>
      <c r="E185" s="26" t="s">
        <v>40</v>
      </c>
      <c r="F185" s="15" t="s">
        <v>28</v>
      </c>
      <c r="G185" s="15" t="s">
        <v>0</v>
      </c>
      <c r="H185" s="9" t="s">
        <v>551</v>
      </c>
      <c r="I185" s="15" t="s">
        <v>66</v>
      </c>
      <c r="J185" s="15" t="s">
        <v>66</v>
      </c>
      <c r="K185" s="15" t="s">
        <v>66</v>
      </c>
      <c r="L185" s="97" t="s">
        <v>66</v>
      </c>
      <c r="M185" s="98" t="s">
        <v>40</v>
      </c>
      <c r="N185" s="15" t="s">
        <v>980</v>
      </c>
      <c r="O185" s="26" t="s">
        <v>983</v>
      </c>
      <c r="P185" s="9" t="str">
        <f t="shared" si="14"/>
        <v/>
      </c>
      <c r="Q185" s="9" t="str">
        <f t="shared" si="15"/>
        <v/>
      </c>
      <c r="R185" s="13" t="str">
        <f>IF(
  AND($A185&lt;&gt;"",$I185="○"),
  (
    "mkdir """&amp;T185&amp;""" &amp; "
  )&amp;(
    """"&amp;shortcut設定!$F$7&amp;""""&amp;
    " """&amp;T185&amp;"\"&amp;$A185&amp;"（"&amp;$B185&amp;"）.lnk"""&amp;
    " """&amp;$C185&amp;""""&amp;
    IF($D185="-"," """""," """&amp;$D185&amp;"""")&amp;
    IF($E185="-"," """""," """&amp;$E185&amp;"""")
  ),
  ""
)</f>
        <v/>
      </c>
      <c r="S185" s="9" t="str">
        <f ca="1">IFERROR(
  VLOOKUP(
    $H185,
    shortcut設定!$F:$J,
    MATCH(
      "ProgramsIndex",
      shortcut設定!$F$12:$J$12,
      0
    ),
    FALSE
  ),
  ""
)</f>
        <v>200</v>
      </c>
      <c r="T185" s="13" t="str">
        <f>IF(
  AND($A185&lt;&gt;"",$I185="○"),
  shortcut設定!$F$4&amp;"\"&amp;S185&amp;"_"&amp;H185,
  ""
)</f>
        <v/>
      </c>
      <c r="U185" s="13" t="str">
        <f>IF(
  AND($A185&lt;&gt;"",$J185&lt;&gt;"-",$J185&lt;&gt;""),
  (
    "mkdir """&amp;shortcut設定!$F$4&amp;"\"&amp;shortcut設定!$F$8&amp;""" &amp; "
  )&amp;(
    """"&amp;shortcut設定!$F$7&amp;""""&amp;
    " """&amp;$V185&amp;""""&amp;
    " """&amp;$C185&amp;""""&amp;
    IF($D185="-"," """""," """&amp;$D185&amp;"""")&amp;
    IF($E185="-"," """""," """&amp;$E185&amp;"""")
  ),
  ""
)</f>
        <v/>
      </c>
      <c r="V185" s="14" t="str">
        <f>IF(
  AND($A185&lt;&gt;"",$J185&lt;&gt;"-",$J185&lt;&gt;""),
  shortcut設定!$F$4&amp;"\"&amp;shortcut設定!$F$8&amp;"\"&amp;$J185&amp;"（"&amp;$B185&amp;"）.lnk",
  ""
)</f>
        <v/>
      </c>
      <c r="W185" s="13" t="str">
        <f>IF(
  AND($A185&lt;&gt;"",$K185&lt;&gt;"-",$K185&lt;&gt;""),
  (
    "mkdir """&amp;shortcut設定!$F$4&amp;"\"&amp;shortcut設定!$F$9&amp;""" &amp; "
  )&amp;(
    """"&amp;shortcut設定!$F$7&amp;""""&amp;
    " """&amp;$X185&amp;""""&amp;
    " """&amp;$C185&amp;""""&amp;
    IF($D185="-"," """""," """&amp;$D185&amp;"""")&amp;
    IF($E185="-"," """""," """&amp;$E185&amp;"""")&amp;
    IF($K185="-"," """""," """&amp;$K185&amp;"""")
  ),
  ""
)</f>
        <v/>
      </c>
      <c r="X185" s="14" t="str">
        <f>IF(
  AND($A185&lt;&gt;"",$K185&lt;&gt;"-",$K185&lt;&gt;""),
  shortcut設定!$F$4&amp;"\"&amp;shortcut設定!$F$9&amp;"\"&amp;$A185&amp;"（"&amp;$B185&amp;"）.lnk",
  ""
)</f>
        <v/>
      </c>
      <c r="Y185" s="13" t="str">
        <f>IF(
  AND($A185&lt;&gt;"",$L185&lt;&gt;"-",$L185&lt;&gt;""),
  (
    """"&amp;shortcut設定!$F$7&amp;""""&amp;
    " """&amp;$AB185&amp;""""&amp;
    " """&amp;$C185&amp;""""&amp;
    IF($D185="-"," """""," """&amp;$D185&amp;"""")&amp;
    IF($E185="-"," """""," """&amp;$E185&amp;"""")
  ),
  ""
)</f>
        <v/>
      </c>
      <c r="Z185" s="9" t="str">
        <f ca="1">IFERROR(
  VLOOKUP(
    $H185,
    shortcut設定!$F:$J,
    MATCH(
      "ProgramsIndex",
      shortcut設定!$F$12:$J$12,
      0
    ),
    FALSE
  ),
  ""
)</f>
        <v>200</v>
      </c>
      <c r="AA185" s="20" t="str">
        <f t="shared" si="13"/>
        <v/>
      </c>
      <c r="AB185" s="13" t="str">
        <f>IF(
  AND($A185&lt;&gt;"",$L185="○"),
  shortcut設定!$F$5&amp;"\"&amp;Z185&amp;"_"&amp;A185&amp;"（"&amp;B185&amp;"）"&amp;AA185&amp;".lnk",
  ""
)</f>
        <v/>
      </c>
      <c r="AC185" s="13" t="str">
        <f>IF(
  AND($A185&lt;&gt;"",$N185="○"),
  (
    """"&amp;shortcut設定!$F$7&amp;""""&amp;
    " """&amp;$AD185&amp;""""&amp;
    " """&amp;$C185&amp;""""&amp;
    IF($D185="-"," """""," """&amp;$D185&amp;"""")&amp;
    IF($E185="-"," """""," """&amp;$E185&amp;"""")
  ),
  ""
)</f>
        <v/>
      </c>
      <c r="AD185" s="9" t="str">
        <f>IF(
  AND($A185&lt;&gt;"",$N185="○"),
  shortcut設定!$F$6&amp;"\"&amp;A185&amp;"（"&amp;B185&amp;"）.lnk",
  ""
)</f>
        <v/>
      </c>
      <c r="AE185" s="13" t="str">
        <f>IF(
  AND($A185&lt;&gt;"",$O185&lt;&gt;"-",$O185&lt;&gt;""),
  (
    """"&amp;shortcut設定!$F$7&amp;""""&amp;
    " """&amp;$O185&amp;".lnk"""&amp;
    " """&amp;$C185&amp;""""&amp;
    IF($D185="-"," """""," """&amp;$D185&amp;"""")&amp;
    IF($E185="-"," """""," """&amp;$E185&amp;"""")
  ),
  ""
)</f>
        <v>"C:\codes\vbs\command\CreateShortcutFile.vbs" "C:\_push_all.bat.lnk" "C:\codes\bat\tools\tortoisegit\ShowGitPushWindows.bat" "" ""</v>
      </c>
      <c r="AF185" s="95" t="s">
        <v>183</v>
      </c>
    </row>
    <row r="186" spans="1:32">
      <c r="A186" s="9" t="s">
        <v>1104</v>
      </c>
      <c r="B186" s="9" t="s">
        <v>1065</v>
      </c>
      <c r="C186" s="9" t="s">
        <v>1103</v>
      </c>
      <c r="D186" s="15" t="s">
        <v>980</v>
      </c>
      <c r="E186" s="26" t="s">
        <v>40</v>
      </c>
      <c r="F186" s="15" t="s">
        <v>28</v>
      </c>
      <c r="G186" s="15" t="s">
        <v>0</v>
      </c>
      <c r="H186" s="9" t="s">
        <v>551</v>
      </c>
      <c r="I186" s="15" t="s">
        <v>980</v>
      </c>
      <c r="J186" s="15" t="s">
        <v>1066</v>
      </c>
      <c r="K186" s="15" t="s">
        <v>1066</v>
      </c>
      <c r="L186" s="97" t="s">
        <v>1066</v>
      </c>
      <c r="M186" s="98" t="s">
        <v>1066</v>
      </c>
      <c r="N186" s="15" t="s">
        <v>0</v>
      </c>
      <c r="O186" s="26" t="s">
        <v>40</v>
      </c>
      <c r="P186" s="9" t="str">
        <f t="shared" si="14"/>
        <v/>
      </c>
      <c r="Q186" s="9" t="str">
        <f t="shared" si="15"/>
        <v/>
      </c>
      <c r="R186" s="13" t="str">
        <f>IF(
  AND($A186&lt;&gt;"",$I186="○"),
  (
    "mkdir """&amp;T186&amp;""" &amp; "
  )&amp;(
    """"&amp;shortcut設定!$F$7&amp;""""&amp;
    " """&amp;T186&amp;"\"&amp;$A186&amp;"（"&amp;$B186&amp;"）.lnk"""&amp;
    " """&amp;$C186&amp;""""&amp;
    IF($D186="-"," """""," """&amp;$D186&amp;"""")&amp;
    IF($E186="-"," """""," """&amp;$E186&amp;"""")
  ),
  ""
)</f>
        <v/>
      </c>
      <c r="S186" s="9" t="str">
        <f ca="1">IFERROR(
  VLOOKUP(
    $H186,
    shortcut設定!$F:$J,
    MATCH(
      "ProgramsIndex",
      shortcut設定!$F$12:$J$12,
      0
    ),
    FALSE
  ),
  ""
)</f>
        <v>200</v>
      </c>
      <c r="T186" s="13" t="str">
        <f>IF(
  AND($A186&lt;&gt;"",$I186="○"),
  shortcut設定!$F$4&amp;"\"&amp;S186&amp;"_"&amp;H186,
  ""
)</f>
        <v/>
      </c>
      <c r="U186" s="13" t="str">
        <f>IF(
  AND($A186&lt;&gt;"",$J186&lt;&gt;"-",$J186&lt;&gt;""),
  (
    "mkdir """&amp;shortcut設定!$F$4&amp;"\"&amp;shortcut設定!$F$8&amp;""" &amp; "
  )&amp;(
    """"&amp;shortcut設定!$F$7&amp;""""&amp;
    " """&amp;$V186&amp;""""&amp;
    " """&amp;$C186&amp;""""&amp;
    IF($D186="-"," """""," """&amp;$D186&amp;"""")&amp;
    IF($E186="-"," """""," """&amp;$E186&amp;"""")
  ),
  ""
)</f>
        <v/>
      </c>
      <c r="V186" s="14" t="str">
        <f>IF(
  AND($A186&lt;&gt;"",$J186&lt;&gt;"-",$J186&lt;&gt;""),
  shortcut設定!$F$4&amp;"\"&amp;shortcut設定!$F$8&amp;"\"&amp;$J186&amp;"（"&amp;$B186&amp;"）.lnk",
  ""
)</f>
        <v/>
      </c>
      <c r="W186" s="13" t="str">
        <f>IF(
  AND($A186&lt;&gt;"",$K186&lt;&gt;"-",$K186&lt;&gt;""),
  (
    "mkdir """&amp;shortcut設定!$F$4&amp;"\"&amp;shortcut設定!$F$9&amp;""" &amp; "
  )&amp;(
    """"&amp;shortcut設定!$F$7&amp;""""&amp;
    " """&amp;$X186&amp;""""&amp;
    " """&amp;$C186&amp;""""&amp;
    IF($D186="-"," """""," """&amp;$D186&amp;"""")&amp;
    IF($E186="-"," """""," """&amp;$E186&amp;"""")&amp;
    IF($K186="-"," """""," """&amp;$K186&amp;"""")
  ),
  ""
)</f>
        <v/>
      </c>
      <c r="X186" s="14" t="str">
        <f>IF(
  AND($A186&lt;&gt;"",$K186&lt;&gt;"-",$K186&lt;&gt;""),
  shortcut設定!$F$4&amp;"\"&amp;shortcut設定!$F$9&amp;"\"&amp;$A186&amp;"（"&amp;$B186&amp;"）.lnk",
  ""
)</f>
        <v/>
      </c>
      <c r="Y186" s="13" t="str">
        <f>IF(
  AND($A186&lt;&gt;"",$L186&lt;&gt;"-",$L186&lt;&gt;""),
  (
    """"&amp;shortcut設定!$F$7&amp;""""&amp;
    " """&amp;$AB186&amp;""""&amp;
    " """&amp;$C186&amp;""""&amp;
    IF($D186="-"," """""," """&amp;$D186&amp;"""")&amp;
    IF($E186="-"," """""," """&amp;$E186&amp;"""")
  ),
  ""
)</f>
        <v/>
      </c>
      <c r="Z186" s="9" t="str">
        <f ca="1">IFERROR(
  VLOOKUP(
    $H186,
    shortcut設定!$F:$J,
    MATCH(
      "ProgramsIndex",
      shortcut設定!$F$12:$J$12,
      0
    ),
    FALSE
  ),
  ""
)</f>
        <v>200</v>
      </c>
      <c r="AA186" s="20" t="str">
        <f t="shared" si="13"/>
        <v/>
      </c>
      <c r="AB186" s="13" t="str">
        <f>IF(
  AND($A186&lt;&gt;"",$L186="○"),
  shortcut設定!$F$5&amp;"\"&amp;Z186&amp;"_"&amp;A186&amp;"（"&amp;B186&amp;"）"&amp;AA186&amp;".lnk",
  ""
)</f>
        <v/>
      </c>
      <c r="AC186" s="13" t="str">
        <f>IF(
  AND($A186&lt;&gt;"",$N186="○"),
  (
    """"&amp;shortcut設定!$F$7&amp;""""&amp;
    " """&amp;$AD186&amp;""""&amp;
    " """&amp;$C186&amp;""""&amp;
    IF($D186="-"," """""," """&amp;$D186&amp;"""")&amp;
    IF($E186="-"," """""," """&amp;$E186&amp;"""")
  ),
  ""
)</f>
        <v>"C:\codes\vbs\command\CreateShortcutFile.vbs" "%USERPROFILE%\AppData\Roaming\Microsoft\Windows\Start Menu\Programs\Startup\CreateProgramList.bat（インストールプログラム一覧作成）.lnk" "C:\codes\bat\tools\other\CreateProgramList.bat" "" ""</v>
      </c>
      <c r="AD186" s="9" t="str">
        <f>IF(
  AND($A186&lt;&gt;"",$N186="○"),
  shortcut設定!$F$6&amp;"\"&amp;A186&amp;"（"&amp;B186&amp;"）.lnk",
  ""
)</f>
        <v>%USERPROFILE%\AppData\Roaming\Microsoft\Windows\Start Menu\Programs\Startup\CreateProgramList.bat（インストールプログラム一覧作成）.lnk</v>
      </c>
      <c r="AE186" s="13" t="str">
        <f>IF(
  AND($A186&lt;&gt;"",$O186&lt;&gt;"-",$O186&lt;&gt;""),
  (
    """"&amp;shortcut設定!$F$7&amp;""""&amp;
    " """&amp;$O186&amp;".lnk"""&amp;
    " """&amp;$C186&amp;""""&amp;
    IF($D186="-"," """""," """&amp;$D186&amp;"""")&amp;
    IF($E186="-"," """""," """&amp;$E186&amp;"""")
  ),
  ""
)</f>
        <v/>
      </c>
      <c r="AF186" s="95" t="s">
        <v>183</v>
      </c>
    </row>
    <row r="187" spans="1:32">
      <c r="A187" s="9"/>
      <c r="B187" s="9"/>
      <c r="C187" s="9"/>
      <c r="D187" s="15"/>
      <c r="E187" s="26"/>
      <c r="F187" s="15"/>
      <c r="G187" s="15"/>
      <c r="H187" s="9" t="s">
        <v>66</v>
      </c>
      <c r="I187" s="15"/>
      <c r="J187" s="15"/>
      <c r="K187" s="15"/>
      <c r="L187" s="97"/>
      <c r="M187" s="98"/>
      <c r="N187" s="15"/>
      <c r="O187" s="26"/>
      <c r="P187" s="9" t="str">
        <f t="shared" si="14"/>
        <v/>
      </c>
      <c r="Q187" s="9" t="str">
        <f t="shared" si="15"/>
        <v/>
      </c>
      <c r="R187" s="13" t="str">
        <f>IF(
  AND($A187&lt;&gt;"",$I187="○"),
  (
    "mkdir """&amp;T187&amp;""" &amp; "
  )&amp;(
    """"&amp;shortcut設定!$F$7&amp;""""&amp;
    " """&amp;T187&amp;"\"&amp;$A187&amp;"（"&amp;$B187&amp;"）.lnk"""&amp;
    " """&amp;$C187&amp;""""&amp;
    IF($D187="-"," """""," """&amp;$D187&amp;"""")&amp;
    IF($E187="-"," """""," """&amp;$E187&amp;"""")
  ),
  ""
)</f>
        <v/>
      </c>
      <c r="S187" s="9" t="str">
        <f>IFERROR(
  VLOOKUP(
    $H187,
    shortcut設定!$F:$J,
    MATCH(
      "ProgramsIndex",
      shortcut設定!$F$12:$J$12,
      0
    ),
    FALSE
  ),
  ""
)</f>
        <v/>
      </c>
      <c r="T187" s="13" t="str">
        <f>IF(
  AND($A187&lt;&gt;"",$I187="○"),
  shortcut設定!$F$4&amp;"\"&amp;S187&amp;"_"&amp;H187,
  ""
)</f>
        <v/>
      </c>
      <c r="U187" s="13" t="str">
        <f>IF(
  AND($A187&lt;&gt;"",$J187&lt;&gt;"-",$J187&lt;&gt;""),
  (
    "mkdir """&amp;shortcut設定!$F$4&amp;"\"&amp;shortcut設定!$F$8&amp;""" &amp; "
  )&amp;(
    """"&amp;shortcut設定!$F$7&amp;""""&amp;
    " """&amp;$V187&amp;""""&amp;
    " """&amp;$C187&amp;""""&amp;
    IF($D187="-"," """""," """&amp;$D187&amp;"""")&amp;
    IF($E187="-"," """""," """&amp;$E187&amp;"""")
  ),
  ""
)</f>
        <v/>
      </c>
      <c r="V187" s="14" t="str">
        <f>IF(
  AND($A187&lt;&gt;"",$J187&lt;&gt;"-",$J187&lt;&gt;""),
  shortcut設定!$F$4&amp;"\"&amp;shortcut設定!$F$8&amp;"\"&amp;$J187&amp;"（"&amp;$B187&amp;"）.lnk",
  ""
)</f>
        <v/>
      </c>
      <c r="W187" s="13" t="str">
        <f>IF(
  AND($A187&lt;&gt;"",$K187&lt;&gt;"-",$K187&lt;&gt;""),
  (
    "mkdir """&amp;shortcut設定!$F$4&amp;"\"&amp;shortcut設定!$F$9&amp;""" &amp; "
  )&amp;(
    """"&amp;shortcut設定!$F$7&amp;""""&amp;
    " """&amp;$X187&amp;""""&amp;
    " """&amp;$C187&amp;""""&amp;
    IF($D187="-"," """""," """&amp;$D187&amp;"""")&amp;
    IF($E187="-"," """""," """&amp;$E187&amp;"""")&amp;
    IF($K187="-"," """""," """&amp;$K187&amp;"""")
  ),
  ""
)</f>
        <v/>
      </c>
      <c r="X187" s="14" t="str">
        <f>IF(
  AND($A187&lt;&gt;"",$K187&lt;&gt;"-",$K187&lt;&gt;""),
  shortcut設定!$F$4&amp;"\"&amp;shortcut設定!$F$9&amp;"\"&amp;$A187&amp;"（"&amp;$B187&amp;"）.lnk",
  ""
)</f>
        <v/>
      </c>
      <c r="Y187" s="13" t="str">
        <f>IF(
  AND($A187&lt;&gt;"",$L187&lt;&gt;"-",$L187&lt;&gt;""),
  (
    """"&amp;shortcut設定!$F$7&amp;""""&amp;
    " """&amp;$AB187&amp;""""&amp;
    " """&amp;$C187&amp;""""&amp;
    IF($D187="-"," """""," """&amp;$D187&amp;"""")&amp;
    IF($E187="-"," """""," """&amp;$E187&amp;"""")
  ),
  ""
)</f>
        <v/>
      </c>
      <c r="Z187" s="9" t="str">
        <f>IFERROR(
  VLOOKUP(
    $H187,
    shortcut設定!$F:$J,
    MATCH(
      "ProgramsIndex",
      shortcut設定!$F$12:$J$12,
      0
    ),
    FALSE
  ),
  ""
)</f>
        <v/>
      </c>
      <c r="AA187" s="20" t="str">
        <f t="shared" si="13"/>
        <v/>
      </c>
      <c r="AB187" s="13" t="str">
        <f>IF(
  AND($A187&lt;&gt;"",$L187="○"),
  shortcut設定!$F$5&amp;"\"&amp;Z187&amp;"_"&amp;A187&amp;"（"&amp;B187&amp;"）"&amp;AA187&amp;".lnk",
  ""
)</f>
        <v/>
      </c>
      <c r="AC187" s="13" t="str">
        <f>IF(
  AND($A187&lt;&gt;"",$N187="○"),
  (
    """"&amp;shortcut設定!$F$7&amp;""""&amp;
    " """&amp;$AD187&amp;""""&amp;
    " """&amp;$C187&amp;""""&amp;
    IF($D187="-"," """""," """&amp;$D187&amp;"""")&amp;
    IF($E187="-"," """""," """&amp;$E187&amp;"""")
  ),
  ""
)</f>
        <v/>
      </c>
      <c r="AD187" s="9" t="str">
        <f>IF(
  AND($A187&lt;&gt;"",$N187="○"),
  shortcut設定!$F$6&amp;"\"&amp;A187&amp;"（"&amp;B187&amp;"）.lnk",
  ""
)</f>
        <v/>
      </c>
      <c r="AE187" s="13" t="str">
        <f>IF(
  AND($A187&lt;&gt;"",$O187&lt;&gt;"-",$O187&lt;&gt;""),
  (
    """"&amp;shortcut設定!$F$7&amp;""""&amp;
    " """&amp;$O187&amp;".lnk"""&amp;
    " """&amp;$C187&amp;""""&amp;
    IF($D187="-"," """""," """&amp;$D187&amp;"""")&amp;
    IF($E187="-"," """""," """&amp;$E187&amp;"""")
  ),
  ""
)</f>
        <v/>
      </c>
      <c r="AF187" s="95" t="s">
        <v>183</v>
      </c>
    </row>
    <row r="188" spans="1:32">
      <c r="A188" s="9"/>
      <c r="B188" s="9"/>
      <c r="C188" s="9"/>
      <c r="D188" s="15"/>
      <c r="E188" s="26"/>
      <c r="F188" s="15"/>
      <c r="G188" s="15"/>
      <c r="H188" s="9" t="s">
        <v>66</v>
      </c>
      <c r="I188" s="15"/>
      <c r="J188" s="15"/>
      <c r="K188" s="15"/>
      <c r="L188" s="97"/>
      <c r="M188" s="98"/>
      <c r="N188" s="15"/>
      <c r="O188" s="26"/>
      <c r="P188" s="9" t="str">
        <f t="shared" si="14"/>
        <v/>
      </c>
      <c r="Q188" s="9" t="str">
        <f t="shared" si="15"/>
        <v/>
      </c>
      <c r="R188" s="13" t="str">
        <f>IF(
  AND($A188&lt;&gt;"",$I188="○"),
  (
    "mkdir """&amp;T188&amp;""" &amp; "
  )&amp;(
    """"&amp;shortcut設定!$F$7&amp;""""&amp;
    " """&amp;T188&amp;"\"&amp;$A188&amp;"（"&amp;$B188&amp;"）.lnk"""&amp;
    " """&amp;$C188&amp;""""&amp;
    IF($D188="-"," """""," """&amp;$D188&amp;"""")&amp;
    IF($E188="-"," """""," """&amp;$E188&amp;"""")
  ),
  ""
)</f>
        <v/>
      </c>
      <c r="S188" s="9" t="str">
        <f>IFERROR(
  VLOOKUP(
    $H188,
    shortcut設定!$F:$J,
    MATCH(
      "ProgramsIndex",
      shortcut設定!$F$12:$J$12,
      0
    ),
    FALSE
  ),
  ""
)</f>
        <v/>
      </c>
      <c r="T188" s="13" t="str">
        <f>IF(
  AND($A188&lt;&gt;"",$I188="○"),
  shortcut設定!$F$4&amp;"\"&amp;S188&amp;"_"&amp;H188,
  ""
)</f>
        <v/>
      </c>
      <c r="U188" s="13" t="str">
        <f>IF(
  AND($A188&lt;&gt;"",$J188&lt;&gt;"-",$J188&lt;&gt;""),
  (
    "mkdir """&amp;shortcut設定!$F$4&amp;"\"&amp;shortcut設定!$F$8&amp;""" &amp; "
  )&amp;(
    """"&amp;shortcut設定!$F$7&amp;""""&amp;
    " """&amp;$V188&amp;""""&amp;
    " """&amp;$C188&amp;""""&amp;
    IF($D188="-"," """""," """&amp;$D188&amp;"""")&amp;
    IF($E188="-"," """""," """&amp;$E188&amp;"""")
  ),
  ""
)</f>
        <v/>
      </c>
      <c r="V188" s="14" t="str">
        <f>IF(
  AND($A188&lt;&gt;"",$J188&lt;&gt;"-",$J188&lt;&gt;""),
  shortcut設定!$F$4&amp;"\"&amp;shortcut設定!$F$8&amp;"\"&amp;$J188&amp;"（"&amp;$B188&amp;"）.lnk",
  ""
)</f>
        <v/>
      </c>
      <c r="W188" s="13" t="str">
        <f>IF(
  AND($A188&lt;&gt;"",$K188&lt;&gt;"-",$K188&lt;&gt;""),
  (
    "mkdir """&amp;shortcut設定!$F$4&amp;"\"&amp;shortcut設定!$F$9&amp;""" &amp; "
  )&amp;(
    """"&amp;shortcut設定!$F$7&amp;""""&amp;
    " """&amp;$X188&amp;""""&amp;
    " """&amp;$C188&amp;""""&amp;
    IF($D188="-"," """""," """&amp;$D188&amp;"""")&amp;
    IF($E188="-"," """""," """&amp;$E188&amp;"""")&amp;
    IF($K188="-"," """""," """&amp;$K188&amp;"""")
  ),
  ""
)</f>
        <v/>
      </c>
      <c r="X188" s="14" t="str">
        <f>IF(
  AND($A188&lt;&gt;"",$K188&lt;&gt;"-",$K188&lt;&gt;""),
  shortcut設定!$F$4&amp;"\"&amp;shortcut設定!$F$9&amp;"\"&amp;$A188&amp;"（"&amp;$B188&amp;"）.lnk",
  ""
)</f>
        <v/>
      </c>
      <c r="Y188" s="13" t="str">
        <f>IF(
  AND($A188&lt;&gt;"",$L188&lt;&gt;"-",$L188&lt;&gt;""),
  (
    """"&amp;shortcut設定!$F$7&amp;""""&amp;
    " """&amp;$AB188&amp;""""&amp;
    " """&amp;$C188&amp;""""&amp;
    IF($D188="-"," """""," """&amp;$D188&amp;"""")&amp;
    IF($E188="-"," """""," """&amp;$E188&amp;"""")
  ),
  ""
)</f>
        <v/>
      </c>
      <c r="Z188" s="9" t="str">
        <f>IFERROR(
  VLOOKUP(
    $H188,
    shortcut設定!$F:$J,
    MATCH(
      "ProgramsIndex",
      shortcut設定!$F$12:$J$12,
      0
    ),
    FALSE
  ),
  ""
)</f>
        <v/>
      </c>
      <c r="AA188" s="20" t="str">
        <f t="shared" si="13"/>
        <v/>
      </c>
      <c r="AB188" s="13" t="str">
        <f>IF(
  AND($A188&lt;&gt;"",$L188="○"),
  shortcut設定!$F$5&amp;"\"&amp;Z188&amp;"_"&amp;A188&amp;"（"&amp;B188&amp;"）"&amp;AA188&amp;".lnk",
  ""
)</f>
        <v/>
      </c>
      <c r="AC188" s="13" t="str">
        <f>IF(
  AND($A188&lt;&gt;"",$N188="○"),
  (
    """"&amp;shortcut設定!$F$7&amp;""""&amp;
    " """&amp;$AD188&amp;""""&amp;
    " """&amp;$C188&amp;""""&amp;
    IF($D188="-"," """""," """&amp;$D188&amp;"""")&amp;
    IF($E188="-"," """""," """&amp;$E188&amp;"""")
  ),
  ""
)</f>
        <v/>
      </c>
      <c r="AD188" s="9" t="str">
        <f>IF(
  AND($A188&lt;&gt;"",$N188="○"),
  shortcut設定!$F$6&amp;"\"&amp;A188&amp;"（"&amp;B188&amp;"）.lnk",
  ""
)</f>
        <v/>
      </c>
      <c r="AE188" s="13" t="str">
        <f>IF(
  AND($A188&lt;&gt;"",$O188&lt;&gt;"-",$O188&lt;&gt;""),
  (
    """"&amp;shortcut設定!$F$7&amp;""""&amp;
    " """&amp;$O188&amp;".lnk"""&amp;
    " """&amp;$C188&amp;""""&amp;
    IF($D188="-"," """""," """&amp;$D188&amp;"""")&amp;
    IF($E188="-"," """""," """&amp;$E188&amp;"""")
  ),
  ""
)</f>
        <v/>
      </c>
      <c r="AF188" s="95" t="s">
        <v>183</v>
      </c>
    </row>
    <row r="189" spans="1:32">
      <c r="A189" s="9"/>
      <c r="B189" s="9"/>
      <c r="C189" s="9"/>
      <c r="D189" s="15"/>
      <c r="E189" s="26"/>
      <c r="F189" s="15"/>
      <c r="G189" s="15"/>
      <c r="H189" s="9" t="s">
        <v>66</v>
      </c>
      <c r="I189" s="15"/>
      <c r="J189" s="15"/>
      <c r="K189" s="15"/>
      <c r="L189" s="97"/>
      <c r="M189" s="98"/>
      <c r="N189" s="15"/>
      <c r="O189" s="26"/>
      <c r="P189" s="9" t="str">
        <f t="shared" si="14"/>
        <v/>
      </c>
      <c r="Q189" s="9" t="str">
        <f t="shared" si="15"/>
        <v/>
      </c>
      <c r="R189" s="13" t="str">
        <f>IF(
  AND($A189&lt;&gt;"",$I189="○"),
  (
    "mkdir """&amp;T189&amp;""" &amp; "
  )&amp;(
    """"&amp;shortcut設定!$F$7&amp;""""&amp;
    " """&amp;T189&amp;"\"&amp;$A189&amp;"（"&amp;$B189&amp;"）.lnk"""&amp;
    " """&amp;$C189&amp;""""&amp;
    IF($D189="-"," """""," """&amp;$D189&amp;"""")&amp;
    IF($E189="-"," """""," """&amp;$E189&amp;"""")
  ),
  ""
)</f>
        <v/>
      </c>
      <c r="S189" s="9" t="str">
        <f>IFERROR(
  VLOOKUP(
    $H189,
    shortcut設定!$F:$J,
    MATCH(
      "ProgramsIndex",
      shortcut設定!$F$12:$J$12,
      0
    ),
    FALSE
  ),
  ""
)</f>
        <v/>
      </c>
      <c r="T189" s="13" t="str">
        <f>IF(
  AND($A189&lt;&gt;"",$I189="○"),
  shortcut設定!$F$4&amp;"\"&amp;S189&amp;"_"&amp;H189,
  ""
)</f>
        <v/>
      </c>
      <c r="U189" s="13" t="str">
        <f>IF(
  AND($A189&lt;&gt;"",$J189&lt;&gt;"-",$J189&lt;&gt;""),
  (
    "mkdir """&amp;shortcut設定!$F$4&amp;"\"&amp;shortcut設定!$F$8&amp;""" &amp; "
  )&amp;(
    """"&amp;shortcut設定!$F$7&amp;""""&amp;
    " """&amp;$V189&amp;""""&amp;
    " """&amp;$C189&amp;""""&amp;
    IF($D189="-"," """""," """&amp;$D189&amp;"""")&amp;
    IF($E189="-"," """""," """&amp;$E189&amp;"""")
  ),
  ""
)</f>
        <v/>
      </c>
      <c r="V189" s="14" t="str">
        <f>IF(
  AND($A189&lt;&gt;"",$J189&lt;&gt;"-",$J189&lt;&gt;""),
  shortcut設定!$F$4&amp;"\"&amp;shortcut設定!$F$8&amp;"\"&amp;$J189&amp;"（"&amp;$B189&amp;"）.lnk",
  ""
)</f>
        <v/>
      </c>
      <c r="W189" s="13" t="str">
        <f>IF(
  AND($A189&lt;&gt;"",$K189&lt;&gt;"-",$K189&lt;&gt;""),
  (
    "mkdir """&amp;shortcut設定!$F$4&amp;"\"&amp;shortcut設定!$F$9&amp;""" &amp; "
  )&amp;(
    """"&amp;shortcut設定!$F$7&amp;""""&amp;
    " """&amp;$X189&amp;""""&amp;
    " """&amp;$C189&amp;""""&amp;
    IF($D189="-"," """""," """&amp;$D189&amp;"""")&amp;
    IF($E189="-"," """""," """&amp;$E189&amp;"""")&amp;
    IF($K189="-"," """""," """&amp;$K189&amp;"""")
  ),
  ""
)</f>
        <v/>
      </c>
      <c r="X189" s="14" t="str">
        <f>IF(
  AND($A189&lt;&gt;"",$K189&lt;&gt;"-",$K189&lt;&gt;""),
  shortcut設定!$F$4&amp;"\"&amp;shortcut設定!$F$9&amp;"\"&amp;$A189&amp;"（"&amp;$B189&amp;"）.lnk",
  ""
)</f>
        <v/>
      </c>
      <c r="Y189" s="13" t="str">
        <f>IF(
  AND($A189&lt;&gt;"",$L189&lt;&gt;"-",$L189&lt;&gt;""),
  (
    """"&amp;shortcut設定!$F$7&amp;""""&amp;
    " """&amp;$AB189&amp;""""&amp;
    " """&amp;$C189&amp;""""&amp;
    IF($D189="-"," """""," """&amp;$D189&amp;"""")&amp;
    IF($E189="-"," """""," """&amp;$E189&amp;"""")
  ),
  ""
)</f>
        <v/>
      </c>
      <c r="Z189" s="9" t="str">
        <f>IFERROR(
  VLOOKUP(
    $H189,
    shortcut設定!$F:$J,
    MATCH(
      "ProgramsIndex",
      shortcut設定!$F$12:$J$12,
      0
    ),
    FALSE
  ),
  ""
)</f>
        <v/>
      </c>
      <c r="AA189" s="20" t="str">
        <f t="shared" si="13"/>
        <v/>
      </c>
      <c r="AB189" s="13" t="str">
        <f>IF(
  AND($A189&lt;&gt;"",$L189="○"),
  shortcut設定!$F$5&amp;"\"&amp;Z189&amp;"_"&amp;A189&amp;"（"&amp;B189&amp;"）"&amp;AA189&amp;".lnk",
  ""
)</f>
        <v/>
      </c>
      <c r="AC189" s="13" t="str">
        <f>IF(
  AND($A189&lt;&gt;"",$N189="○"),
  (
    """"&amp;shortcut設定!$F$7&amp;""""&amp;
    " """&amp;$AD189&amp;""""&amp;
    " """&amp;$C189&amp;""""&amp;
    IF($D189="-"," """""," """&amp;$D189&amp;"""")&amp;
    IF($E189="-"," """""," """&amp;$E189&amp;"""")
  ),
  ""
)</f>
        <v/>
      </c>
      <c r="AD189" s="9" t="str">
        <f>IF(
  AND($A189&lt;&gt;"",$N189="○"),
  shortcut設定!$F$6&amp;"\"&amp;A189&amp;"（"&amp;B189&amp;"）.lnk",
  ""
)</f>
        <v/>
      </c>
      <c r="AE189" s="13" t="str">
        <f>IF(
  AND($A189&lt;&gt;"",$O189&lt;&gt;"-",$O189&lt;&gt;""),
  (
    """"&amp;shortcut設定!$F$7&amp;""""&amp;
    " """&amp;$O189&amp;".lnk"""&amp;
    " """&amp;$C189&amp;""""&amp;
    IF($D189="-"," """""," """&amp;$D189&amp;"""")&amp;
    IF($E189="-"," """""," """&amp;$E189&amp;"""")
  ),
  ""
)</f>
        <v/>
      </c>
      <c r="AF189" s="95" t="s">
        <v>183</v>
      </c>
    </row>
    <row r="190" spans="1:32" ht="1.5" customHeight="1">
      <c r="A190" s="16"/>
      <c r="B190" s="16"/>
      <c r="C190" s="16"/>
      <c r="D190" s="16"/>
      <c r="E190" s="16"/>
      <c r="F190" s="16"/>
      <c r="G190" s="16"/>
      <c r="H190" s="16"/>
      <c r="I190" s="16"/>
      <c r="J190" s="16"/>
      <c r="K190" s="16"/>
      <c r="L190" s="17"/>
      <c r="M190" s="18"/>
      <c r="N190" s="16"/>
      <c r="O190" s="100"/>
      <c r="P190" s="16"/>
      <c r="Q190" s="16"/>
      <c r="R190" s="17"/>
      <c r="S190" s="16"/>
      <c r="T190" s="17"/>
      <c r="U190" s="17"/>
      <c r="V190" s="18"/>
      <c r="W190" s="17"/>
      <c r="X190" s="18"/>
      <c r="Y190" s="17"/>
      <c r="Z190" s="16"/>
      <c r="AA190" s="94"/>
      <c r="AB190" s="17"/>
      <c r="AC190" s="17"/>
      <c r="AD190" s="16"/>
      <c r="AE190" s="17"/>
      <c r="AF190" s="95" t="s">
        <v>183</v>
      </c>
    </row>
  </sheetData>
  <autoFilter ref="A9:AF189" xr:uid="{734416C5-2068-4066-935A-BD778014C1E0}"/>
  <phoneticPr fontId="2"/>
  <dataValidations count="3">
    <dataValidation type="list" allowBlank="1" showInputMessage="1" showErrorMessage="1" sqref="H11:H189" xr:uid="{BC34F2BF-1C76-48EE-A440-60DE28D5BBFA}">
      <formula1>カテゴリ</formula1>
    </dataValidation>
    <dataValidation type="list" allowBlank="1" showInputMessage="1" showErrorMessage="1" sqref="F11:G189" xr:uid="{42051BDF-A6DF-499F-A931-4F8859B94E8C}">
      <formula1>"○,×"</formula1>
    </dataValidation>
    <dataValidation type="list" allowBlank="1" showInputMessage="1" showErrorMessage="1" sqref="I11:I189 L11:L189 N11:N189" xr:uid="{CBBC2DB5-1983-4F3D-9D37-F9D3AD0BFD81}">
      <formula1>"○,-"</formula1>
    </dataValidation>
  </dataValidations>
  <pageMargins left="0.7" right="0.7" top="0.75" bottom="0.75" header="0.3" footer="0.3"/>
  <pageSetup paperSize="9" scale="29" orientation="portrait" r:id="rId1"/>
  <colBreaks count="2" manualBreakCount="2">
    <brk id="15" min="7" max="189" man="1"/>
    <brk id="31"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976</v>
      </c>
    </row>
    <row r="3" spans="1:13">
      <c r="A3" s="99" t="s">
        <v>977</v>
      </c>
    </row>
    <row r="4" spans="1:13">
      <c r="A4" s="99" t="s">
        <v>978</v>
      </c>
    </row>
    <row r="5" spans="1:13">
      <c r="A5" s="99" t="s">
        <v>973</v>
      </c>
    </row>
    <row r="7" spans="1:13">
      <c r="A7" t="s">
        <v>974</v>
      </c>
    </row>
    <row r="8" spans="1:13">
      <c r="A8" s="99" t="s">
        <v>975</v>
      </c>
    </row>
    <row r="10" spans="1:13">
      <c r="C10" s="5" t="s">
        <v>174</v>
      </c>
      <c r="D10" s="5"/>
      <c r="G10" s="5" t="s">
        <v>43</v>
      </c>
      <c r="H10" s="5"/>
      <c r="I10" s="11" t="s">
        <v>969</v>
      </c>
      <c r="J10" s="11"/>
      <c r="K10" s="11" t="s">
        <v>968</v>
      </c>
      <c r="L10" s="11"/>
      <c r="M10" t="s">
        <v>29</v>
      </c>
    </row>
    <row r="11" spans="1:13" s="4" customFormat="1">
      <c r="A11" s="3" t="s">
        <v>32</v>
      </c>
      <c r="B11" s="3" t="s">
        <v>33</v>
      </c>
      <c r="C11" s="3" t="s">
        <v>176</v>
      </c>
      <c r="D11" s="3" t="s">
        <v>177</v>
      </c>
      <c r="E11" s="3" t="s">
        <v>18</v>
      </c>
      <c r="F11" s="5" t="s">
        <v>46</v>
      </c>
      <c r="G11" s="3" t="s">
        <v>44</v>
      </c>
      <c r="H11" s="3" t="s">
        <v>45</v>
      </c>
      <c r="I11" s="12" t="s">
        <v>1150</v>
      </c>
      <c r="J11" s="12" t="s">
        <v>1151</v>
      </c>
      <c r="K11" s="12" t="s">
        <v>189</v>
      </c>
      <c r="L11" s="12" t="s">
        <v>190</v>
      </c>
      <c r="M11" s="4" t="s">
        <v>29</v>
      </c>
    </row>
    <row r="12" spans="1:13">
      <c r="A12" s="1" t="s">
        <v>1207</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1207</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1207</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1207</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1208</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1208</v>
      </c>
      <c r="B17" s="1" t="s">
        <v>36</v>
      </c>
      <c r="C17" s="2" t="s">
        <v>28</v>
      </c>
      <c r="D17" s="2" t="s">
        <v>28</v>
      </c>
      <c r="E17" s="2" t="s">
        <v>17</v>
      </c>
      <c r="F17" s="2" t="s">
        <v>28</v>
      </c>
      <c r="G17" s="101" t="s">
        <v>998</v>
      </c>
      <c r="H17" s="101" t="s">
        <v>999</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1208</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1209</v>
      </c>
      <c r="C19" s="2" t="s">
        <v>156</v>
      </c>
      <c r="D19" s="2" t="s">
        <v>156</v>
      </c>
      <c r="E19" s="2" t="s">
        <v>16</v>
      </c>
      <c r="F19" s="2" t="s">
        <v>0</v>
      </c>
      <c r="G19" s="1" t="s">
        <v>1001</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920</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920</v>
      </c>
      <c r="B21" s="1" t="s">
        <v>39</v>
      </c>
      <c r="C21" s="2" t="s">
        <v>156</v>
      </c>
      <c r="D21" s="2" t="s">
        <v>156</v>
      </c>
      <c r="E21" s="2" t="s">
        <v>17</v>
      </c>
      <c r="F21" s="2" t="s">
        <v>0</v>
      </c>
      <c r="G21" s="1" t="s">
        <v>925</v>
      </c>
      <c r="H21" s="1" t="s">
        <v>926</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920</v>
      </c>
      <c r="B22" s="1" t="s">
        <v>924</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920</v>
      </c>
      <c r="B23" s="1" t="s">
        <v>923</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920</v>
      </c>
      <c r="B24" s="1" t="s">
        <v>927</v>
      </c>
      <c r="C24" s="2" t="s">
        <v>156</v>
      </c>
      <c r="D24" s="2" t="s">
        <v>156</v>
      </c>
      <c r="E24" s="2" t="s">
        <v>16</v>
      </c>
      <c r="F24" s="2" t="s">
        <v>0</v>
      </c>
      <c r="G24" s="1" t="s">
        <v>940</v>
      </c>
      <c r="H24" s="1" t="s">
        <v>939</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920</v>
      </c>
      <c r="B25" s="1" t="s">
        <v>928</v>
      </c>
      <c r="C25" s="2" t="s">
        <v>156</v>
      </c>
      <c r="D25" s="2" t="s">
        <v>156</v>
      </c>
      <c r="E25" s="2" t="s">
        <v>16</v>
      </c>
      <c r="F25" s="2" t="s">
        <v>0</v>
      </c>
      <c r="G25" s="1" t="s">
        <v>941</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920</v>
      </c>
      <c r="B26" s="1" t="s">
        <v>929</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920</v>
      </c>
      <c r="B27" s="1" t="s">
        <v>930</v>
      </c>
      <c r="C27" s="2" t="s">
        <v>156</v>
      </c>
      <c r="D27" s="2" t="s">
        <v>156</v>
      </c>
      <c r="E27" s="2" t="s">
        <v>16</v>
      </c>
      <c r="F27" s="2" t="s">
        <v>0</v>
      </c>
      <c r="G27" s="1" t="s">
        <v>942</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920</v>
      </c>
      <c r="B28" s="1" t="s">
        <v>931</v>
      </c>
      <c r="C28" s="2" t="s">
        <v>156</v>
      </c>
      <c r="D28" s="2" t="s">
        <v>156</v>
      </c>
      <c r="E28" s="2" t="s">
        <v>16</v>
      </c>
      <c r="F28" s="2" t="s">
        <v>0</v>
      </c>
      <c r="G28" s="1" t="s">
        <v>943</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920</v>
      </c>
      <c r="B29" s="1" t="s">
        <v>932</v>
      </c>
      <c r="C29" s="2" t="s">
        <v>156</v>
      </c>
      <c r="D29" s="2" t="s">
        <v>156</v>
      </c>
      <c r="E29" s="2" t="s">
        <v>16</v>
      </c>
      <c r="F29" s="2" t="s">
        <v>0</v>
      </c>
      <c r="G29" s="1" t="s">
        <v>944</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920</v>
      </c>
      <c r="B30" s="1" t="s">
        <v>921</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920</v>
      </c>
      <c r="B31" s="1" t="s">
        <v>922</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920</v>
      </c>
      <c r="B32" s="1" t="s">
        <v>1193</v>
      </c>
      <c r="C32" s="2" t="s">
        <v>156</v>
      </c>
      <c r="D32" s="2" t="s">
        <v>156</v>
      </c>
      <c r="E32" s="2" t="s">
        <v>16</v>
      </c>
      <c r="F32" s="2" t="s">
        <v>0</v>
      </c>
      <c r="G32" s="1" t="s">
        <v>1192</v>
      </c>
      <c r="H32" s="1" t="s">
        <v>1191</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920</v>
      </c>
      <c r="B33" s="1" t="s">
        <v>1206</v>
      </c>
      <c r="C33" s="2" t="s">
        <v>0</v>
      </c>
      <c r="D33" s="2" t="s">
        <v>0</v>
      </c>
      <c r="E33" s="2" t="s">
        <v>16</v>
      </c>
      <c r="F33" s="2" t="s">
        <v>0</v>
      </c>
      <c r="G33" s="1" t="s">
        <v>1205</v>
      </c>
      <c r="H33" s="1" t="s">
        <v>1201</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920</v>
      </c>
      <c r="B34" s="1" t="s">
        <v>1204</v>
      </c>
      <c r="C34" s="2" t="s">
        <v>0</v>
      </c>
      <c r="D34" s="2" t="s">
        <v>0</v>
      </c>
      <c r="E34" s="2" t="s">
        <v>16</v>
      </c>
      <c r="F34" s="2" t="s">
        <v>0</v>
      </c>
      <c r="G34" s="1" t="s">
        <v>1203</v>
      </c>
      <c r="H34" s="1" t="s">
        <v>1202</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920</v>
      </c>
      <c r="B35" s="1" t="s">
        <v>919</v>
      </c>
      <c r="C35" s="2" t="s">
        <v>156</v>
      </c>
      <c r="D35" s="2" t="s">
        <v>156</v>
      </c>
      <c r="E35" s="2" t="s">
        <v>16</v>
      </c>
      <c r="F35" s="2" t="s">
        <v>0</v>
      </c>
      <c r="G35" s="1" t="s">
        <v>1186</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920</v>
      </c>
      <c r="B36" s="1" t="s">
        <v>1223</v>
      </c>
      <c r="C36" s="2" t="s">
        <v>334</v>
      </c>
      <c r="D36" s="2" t="s">
        <v>335</v>
      </c>
      <c r="E36" s="2" t="s">
        <v>16</v>
      </c>
      <c r="F36" s="2" t="s">
        <v>0</v>
      </c>
      <c r="G36" s="1" t="s">
        <v>912</v>
      </c>
      <c r="H36" s="6" t="s">
        <v>1225</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920</v>
      </c>
      <c r="B37" s="1" t="s">
        <v>1222</v>
      </c>
      <c r="C37" s="2" t="s">
        <v>334</v>
      </c>
      <c r="D37" s="2" t="s">
        <v>335</v>
      </c>
      <c r="E37" s="2" t="s">
        <v>16</v>
      </c>
      <c r="F37" s="2" t="s">
        <v>0</v>
      </c>
      <c r="G37" s="1" t="s">
        <v>914</v>
      </c>
      <c r="H37" s="1" t="s">
        <v>1224</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918</v>
      </c>
      <c r="B38" s="1" t="s">
        <v>82</v>
      </c>
      <c r="C38" s="2" t="s">
        <v>334</v>
      </c>
      <c r="D38" s="2" t="s">
        <v>335</v>
      </c>
      <c r="E38" s="2" t="s">
        <v>17</v>
      </c>
      <c r="F38" s="2" t="s">
        <v>0</v>
      </c>
      <c r="G38" s="1" t="s">
        <v>905</v>
      </c>
      <c r="H38" s="1" t="s">
        <v>1121</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918</v>
      </c>
      <c r="B39" s="1" t="s">
        <v>83</v>
      </c>
      <c r="C39" s="2" t="s">
        <v>334</v>
      </c>
      <c r="D39" s="2" t="s">
        <v>335</v>
      </c>
      <c r="E39" s="2" t="s">
        <v>17</v>
      </c>
      <c r="F39" s="2" t="s">
        <v>0</v>
      </c>
      <c r="G39" s="1" t="s">
        <v>945</v>
      </c>
      <c r="H39" s="1" t="s">
        <v>1122</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918</v>
      </c>
      <c r="B40" s="1" t="s">
        <v>78</v>
      </c>
      <c r="C40" s="2" t="s">
        <v>334</v>
      </c>
      <c r="D40" s="2" t="s">
        <v>335</v>
      </c>
      <c r="E40" s="2" t="s">
        <v>17</v>
      </c>
      <c r="F40" s="2" t="s">
        <v>0</v>
      </c>
      <c r="G40" s="1" t="s">
        <v>916</v>
      </c>
      <c r="H40" s="1" t="s">
        <v>1123</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918</v>
      </c>
      <c r="B41" s="1" t="s">
        <v>76</v>
      </c>
      <c r="C41" s="2" t="s">
        <v>334</v>
      </c>
      <c r="D41" s="2" t="s">
        <v>335</v>
      </c>
      <c r="E41" s="2" t="s">
        <v>17</v>
      </c>
      <c r="F41" s="2" t="s">
        <v>0</v>
      </c>
      <c r="G41" s="1" t="s">
        <v>946</v>
      </c>
      <c r="H41" s="1" t="s">
        <v>1124</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918</v>
      </c>
      <c r="B42" s="1" t="s">
        <v>489</v>
      </c>
      <c r="C42" s="2" t="s">
        <v>334</v>
      </c>
      <c r="D42" s="2" t="s">
        <v>335</v>
      </c>
      <c r="E42" s="2" t="s">
        <v>17</v>
      </c>
      <c r="F42" s="2" t="s">
        <v>0</v>
      </c>
      <c r="G42" s="1" t="s">
        <v>906</v>
      </c>
      <c r="H42" s="1" t="s">
        <v>1125</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918</v>
      </c>
      <c r="B43" s="1" t="s">
        <v>88</v>
      </c>
      <c r="C43" s="2" t="s">
        <v>334</v>
      </c>
      <c r="D43" s="2" t="s">
        <v>335</v>
      </c>
      <c r="E43" s="2" t="s">
        <v>17</v>
      </c>
      <c r="F43" s="2" t="s">
        <v>0</v>
      </c>
      <c r="G43" s="1" t="s">
        <v>907</v>
      </c>
      <c r="H43" s="1" t="s">
        <v>1126</v>
      </c>
      <c r="I43" s="1" t="str">
        <f>IF($F43="○","mkdir """&amp;[1]!getdirpath($H43)&amp;"""","")</f>
        <v>mkdir "G:\マイドライブ\100_programs\120_setting\TVClock"</v>
      </c>
      <c r="J43" s="1" t="str">
        <f>IF(
  $F43="○",
  IF(
    $E43="file",
    "copy """&amp;$G43&amp;""" """&amp;[1]!getdirpath($H43)&amp;"""",
    "robocopy """&amp;$G43&amp;""" """&amp;H43&amp;""" /MIR /XD ""System Volume Information"""
  ),
  ""
)</f>
        <v>robocopy "%USERPROFILE%\AppData\Roaming\Team Hasebe" "G:\マイドライブ\100_programs\120_setting\TVClock\Team Hasebe" /MIR /XD "System Volume Information"</v>
      </c>
      <c r="K43" s="1" t="str">
        <f t="shared" si="1"/>
        <v>rename "%USERPROFILE%\AppData\Roaming\Team Hasebe" "Team Hasebe_bak"</v>
      </c>
      <c r="L43" s="1" t="str">
        <f t="shared" si="0"/>
        <v>mklink /d "%USERPROFILE%\AppData\Roaming\Team Hasebe" "G:\マイドライブ\100_programs\120_setting\TVClock\Team Hasebe"</v>
      </c>
      <c r="M43" t="s">
        <v>29</v>
      </c>
    </row>
    <row r="44" spans="1:13">
      <c r="A44" s="1" t="s">
        <v>918</v>
      </c>
      <c r="B44" s="1" t="s">
        <v>72</v>
      </c>
      <c r="C44" s="2" t="s">
        <v>334</v>
      </c>
      <c r="D44" s="2" t="s">
        <v>335</v>
      </c>
      <c r="E44" s="2" t="s">
        <v>17</v>
      </c>
      <c r="F44" s="2" t="s">
        <v>0</v>
      </c>
      <c r="G44" s="1" t="s">
        <v>908</v>
      </c>
      <c r="H44" s="1" t="s">
        <v>1127</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918</v>
      </c>
      <c r="B45" s="1" t="s">
        <v>491</v>
      </c>
      <c r="C45" s="2" t="s">
        <v>334</v>
      </c>
      <c r="D45" s="2" t="s">
        <v>335</v>
      </c>
      <c r="E45" s="2" t="s">
        <v>17</v>
      </c>
      <c r="F45" s="2" t="s">
        <v>0</v>
      </c>
      <c r="G45" s="1" t="s">
        <v>909</v>
      </c>
      <c r="H45" s="1" t="s">
        <v>1128</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918</v>
      </c>
      <c r="B46" s="1" t="s">
        <v>51</v>
      </c>
      <c r="C46" s="2" t="s">
        <v>334</v>
      </c>
      <c r="D46" s="2" t="s">
        <v>335</v>
      </c>
      <c r="E46" s="2" t="s">
        <v>17</v>
      </c>
      <c r="F46" s="2" t="s">
        <v>0</v>
      </c>
      <c r="G46" s="1" t="s">
        <v>934</v>
      </c>
      <c r="H46" s="1" t="s">
        <v>1129</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918</v>
      </c>
      <c r="B47" s="1" t="s">
        <v>55</v>
      </c>
      <c r="C47" s="2" t="s">
        <v>334</v>
      </c>
      <c r="D47" s="2" t="s">
        <v>335</v>
      </c>
      <c r="E47" s="2" t="s">
        <v>17</v>
      </c>
      <c r="F47" s="2" t="s">
        <v>0</v>
      </c>
      <c r="G47" s="1" t="s">
        <v>911</v>
      </c>
      <c r="H47" s="1" t="s">
        <v>1130</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918</v>
      </c>
      <c r="B48" s="1" t="s">
        <v>490</v>
      </c>
      <c r="C48" s="2" t="s">
        <v>334</v>
      </c>
      <c r="D48" s="2" t="s">
        <v>335</v>
      </c>
      <c r="E48" s="2" t="s">
        <v>17</v>
      </c>
      <c r="F48" s="2" t="s">
        <v>0</v>
      </c>
      <c r="G48" s="1" t="s">
        <v>910</v>
      </c>
      <c r="H48" s="1" t="s">
        <v>1131</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918</v>
      </c>
      <c r="B49" s="1" t="s">
        <v>917</v>
      </c>
      <c r="C49" s="2" t="s">
        <v>334</v>
      </c>
      <c r="D49" s="2" t="s">
        <v>335</v>
      </c>
      <c r="E49" s="2" t="s">
        <v>17</v>
      </c>
      <c r="F49" s="2" t="s">
        <v>0</v>
      </c>
      <c r="G49" s="1" t="s">
        <v>913</v>
      </c>
      <c r="H49" s="1" t="s">
        <v>1132</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918</v>
      </c>
      <c r="B50" s="1" t="s">
        <v>994</v>
      </c>
      <c r="C50" s="2" t="s">
        <v>0</v>
      </c>
      <c r="D50" s="2" t="s">
        <v>0</v>
      </c>
      <c r="E50" s="2" t="s">
        <v>17</v>
      </c>
      <c r="F50" s="2" t="s">
        <v>28</v>
      </c>
      <c r="G50" s="101" t="s">
        <v>993</v>
      </c>
      <c r="H50" s="101" t="s">
        <v>1139</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918</v>
      </c>
      <c r="B51" s="1" t="s">
        <v>994</v>
      </c>
      <c r="C51" s="2" t="s">
        <v>0</v>
      </c>
      <c r="D51" s="2" t="s">
        <v>0</v>
      </c>
      <c r="E51" s="2" t="s">
        <v>16</v>
      </c>
      <c r="F51" s="2" t="s">
        <v>28</v>
      </c>
      <c r="G51" s="101" t="s">
        <v>1238</v>
      </c>
      <c r="H51" s="101" t="s">
        <v>1239</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918</v>
      </c>
      <c r="B52" s="1" t="s">
        <v>995</v>
      </c>
      <c r="C52" s="2" t="s">
        <v>0</v>
      </c>
      <c r="D52" s="2" t="s">
        <v>0</v>
      </c>
      <c r="E52" s="2" t="s">
        <v>17</v>
      </c>
      <c r="F52" s="2" t="s">
        <v>0</v>
      </c>
      <c r="G52" s="1" t="s">
        <v>992</v>
      </c>
      <c r="H52" s="1" t="s">
        <v>1219</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918</v>
      </c>
      <c r="B53" s="1" t="s">
        <v>1218</v>
      </c>
      <c r="C53" s="2" t="s">
        <v>0</v>
      </c>
      <c r="D53" s="2" t="s">
        <v>335</v>
      </c>
      <c r="E53" s="2" t="s">
        <v>16</v>
      </c>
      <c r="F53" s="2" t="s">
        <v>0</v>
      </c>
      <c r="G53" s="1" t="s">
        <v>1220</v>
      </c>
      <c r="H53" s="1" t="s">
        <v>1221</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918</v>
      </c>
      <c r="B54" s="1" t="s">
        <v>952</v>
      </c>
      <c r="C54" s="2" t="s">
        <v>334</v>
      </c>
      <c r="D54" s="2" t="s">
        <v>335</v>
      </c>
      <c r="E54" s="2" t="s">
        <v>17</v>
      </c>
      <c r="F54" s="2" t="s">
        <v>0</v>
      </c>
      <c r="G54" s="1" t="s">
        <v>948</v>
      </c>
      <c r="H54" s="1" t="s">
        <v>1133</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918</v>
      </c>
      <c r="B55" s="1" t="s">
        <v>953</v>
      </c>
      <c r="C55" s="2" t="s">
        <v>334</v>
      </c>
      <c r="D55" s="2" t="s">
        <v>335</v>
      </c>
      <c r="E55" s="2" t="s">
        <v>16</v>
      </c>
      <c r="F55" s="2" t="s">
        <v>0</v>
      </c>
      <c r="G55" s="1" t="s">
        <v>949</v>
      </c>
      <c r="H55" s="1" t="s">
        <v>1134</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918</v>
      </c>
      <c r="B56" s="1" t="s">
        <v>954</v>
      </c>
      <c r="C56" s="2" t="s">
        <v>334</v>
      </c>
      <c r="D56" s="2" t="s">
        <v>335</v>
      </c>
      <c r="E56" s="2" t="s">
        <v>16</v>
      </c>
      <c r="F56" s="2" t="s">
        <v>0</v>
      </c>
      <c r="G56" s="1" t="s">
        <v>950</v>
      </c>
      <c r="H56" s="1" t="s">
        <v>1135</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918</v>
      </c>
      <c r="B57" s="1" t="s">
        <v>955</v>
      </c>
      <c r="C57" s="2" t="s">
        <v>334</v>
      </c>
      <c r="D57" s="2" t="s">
        <v>335</v>
      </c>
      <c r="E57" s="2" t="s">
        <v>16</v>
      </c>
      <c r="F57" s="2" t="s">
        <v>0</v>
      </c>
      <c r="G57" s="1" t="s">
        <v>951</v>
      </c>
      <c r="H57" s="1" t="s">
        <v>1136</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918</v>
      </c>
      <c r="B58" s="1" t="s">
        <v>956</v>
      </c>
      <c r="C58" s="2" t="s">
        <v>334</v>
      </c>
      <c r="D58" s="2" t="s">
        <v>335</v>
      </c>
      <c r="E58" s="2" t="s">
        <v>16</v>
      </c>
      <c r="F58" s="2" t="s">
        <v>0</v>
      </c>
      <c r="G58" s="1" t="s">
        <v>957</v>
      </c>
      <c r="H58" s="1" t="s">
        <v>1137</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918</v>
      </c>
      <c r="B59" s="1" t="s">
        <v>959</v>
      </c>
      <c r="C59" s="2" t="s">
        <v>334</v>
      </c>
      <c r="D59" s="2" t="s">
        <v>335</v>
      </c>
      <c r="E59" s="2" t="s">
        <v>16</v>
      </c>
      <c r="F59" s="2" t="s">
        <v>0</v>
      </c>
      <c r="G59" s="1" t="s">
        <v>958</v>
      </c>
      <c r="H59" s="1" t="s">
        <v>1138</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933</v>
      </c>
      <c r="B60" s="1" t="s">
        <v>960</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933</v>
      </c>
      <c r="B61" s="1" t="s">
        <v>962</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933</v>
      </c>
      <c r="B62" s="1" t="s">
        <v>961</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972</v>
      </c>
    </row>
    <row r="68" spans="1:13">
      <c r="A68" s="99" t="s">
        <v>971</v>
      </c>
    </row>
    <row r="69" spans="1:13">
      <c r="A69" t="s">
        <v>936</v>
      </c>
    </row>
    <row r="70" spans="1:13">
      <c r="A70" s="99" t="s">
        <v>935</v>
      </c>
    </row>
    <row r="71" spans="1:13">
      <c r="A71" t="s">
        <v>937</v>
      </c>
    </row>
    <row r="72" spans="1:13">
      <c r="A72" t="s">
        <v>938</v>
      </c>
    </row>
    <row r="73" spans="1:13">
      <c r="A73" t="s">
        <v>964</v>
      </c>
    </row>
    <row r="74" spans="1:13">
      <c r="A74" t="s">
        <v>963</v>
      </c>
    </row>
    <row r="75" spans="1:13">
      <c r="A75" t="s">
        <v>965</v>
      </c>
    </row>
    <row r="76" spans="1:13">
      <c r="A76" t="s">
        <v>970</v>
      </c>
    </row>
    <row r="77" spans="1:13">
      <c r="A77" t="s">
        <v>990</v>
      </c>
    </row>
    <row r="78" spans="1:13">
      <c r="A78" s="99" t="s">
        <v>967</v>
      </c>
    </row>
    <row r="79" spans="1:13">
      <c r="A79" s="99" t="s">
        <v>947</v>
      </c>
    </row>
    <row r="80" spans="1:13">
      <c r="A80" t="s">
        <v>991</v>
      </c>
    </row>
    <row r="81" spans="1:1">
      <c r="A81" t="s">
        <v>1000</v>
      </c>
    </row>
    <row r="82" spans="1:1">
      <c r="A82" t="s">
        <v>1002</v>
      </c>
    </row>
    <row r="83" spans="1:1">
      <c r="A83" t="s">
        <v>1152</v>
      </c>
    </row>
    <row r="84" spans="1:1">
      <c r="A84" t="s">
        <v>1187</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H76"/>
  <sheetViews>
    <sheetView showGridLines="0" view="pageBreakPreview" zoomScaleNormal="100" zoomScaleSheetLayoutView="100" workbookViewId="0">
      <pane ySplit="8" topLeftCell="A9" activePane="bottomLeft" state="frozen"/>
      <selection pane="bottomLeft" activeCell="A9" sqref="A9"/>
    </sheetView>
  </sheetViews>
  <sheetFormatPr defaultColWidth="0" defaultRowHeight="11.25"/>
  <cols>
    <col min="1" max="1" width="38.5" bestFit="1" customWidth="1"/>
    <col min="2" max="2" width="30.5" bestFit="1" customWidth="1"/>
    <col min="3" max="3" width="102.6640625" bestFit="1" customWidth="1"/>
    <col min="4" max="4" width="84.1640625" customWidth="1"/>
    <col min="5" max="6" width="8.83203125" customWidth="1"/>
    <col min="7" max="7" width="71.83203125" bestFit="1" customWidth="1"/>
    <col min="8" max="8" width="3.83203125" customWidth="1"/>
    <col min="9" max="16384" width="3.83203125" hidden="1"/>
  </cols>
  <sheetData>
    <row r="2" spans="1:8">
      <c r="A2" t="s">
        <v>1178</v>
      </c>
    </row>
    <row r="3" spans="1:8">
      <c r="A3" s="99" t="s">
        <v>1180</v>
      </c>
    </row>
    <row r="4" spans="1:8">
      <c r="A4" s="99" t="s">
        <v>1179</v>
      </c>
    </row>
    <row r="6" spans="1:8">
      <c r="E6" s="5" t="s">
        <v>174</v>
      </c>
      <c r="F6" s="5"/>
      <c r="H6" t="s">
        <v>1181</v>
      </c>
    </row>
    <row r="7" spans="1:8">
      <c r="A7" s="3" t="s">
        <v>32</v>
      </c>
      <c r="B7" s="3" t="s">
        <v>1154</v>
      </c>
      <c r="C7" s="3" t="s">
        <v>193</v>
      </c>
      <c r="D7" s="3" t="s">
        <v>194</v>
      </c>
      <c r="E7" s="3" t="s">
        <v>172</v>
      </c>
      <c r="F7" s="3" t="s">
        <v>173</v>
      </c>
      <c r="G7" s="3" t="s">
        <v>200</v>
      </c>
      <c r="H7" t="s">
        <v>1181</v>
      </c>
    </row>
    <row r="8" spans="1:8" ht="3" customHeight="1">
      <c r="A8" s="16"/>
      <c r="B8" s="16"/>
      <c r="C8" s="16"/>
      <c r="D8" s="16"/>
      <c r="E8" s="16"/>
      <c r="F8" s="16"/>
      <c r="G8" s="16"/>
      <c r="H8" t="s">
        <v>1181</v>
      </c>
    </row>
    <row r="9" spans="1:8">
      <c r="A9" s="33" t="s">
        <v>310</v>
      </c>
      <c r="B9" s="33" t="s">
        <v>1234</v>
      </c>
      <c r="C9" s="35" t="s">
        <v>192</v>
      </c>
      <c r="D9" s="35" t="s">
        <v>309</v>
      </c>
      <c r="E9" s="36" t="s">
        <v>156</v>
      </c>
      <c r="F9" s="36" t="s">
        <v>156</v>
      </c>
      <c r="G9" s="35"/>
      <c r="H9" t="s">
        <v>1181</v>
      </c>
    </row>
    <row r="10" spans="1:8">
      <c r="A10" s="44" t="s">
        <v>310</v>
      </c>
      <c r="B10" s="44"/>
      <c r="C10" s="37" t="s">
        <v>195</v>
      </c>
      <c r="D10" s="37" t="s">
        <v>309</v>
      </c>
      <c r="E10" s="38" t="s">
        <v>156</v>
      </c>
      <c r="F10" s="38" t="s">
        <v>156</v>
      </c>
      <c r="G10" s="37"/>
      <c r="H10" t="s">
        <v>1181</v>
      </c>
    </row>
    <row r="11" spans="1:8">
      <c r="A11" s="44" t="s">
        <v>310</v>
      </c>
      <c r="B11" s="44"/>
      <c r="C11" s="37" t="s">
        <v>196</v>
      </c>
      <c r="D11" s="37" t="s">
        <v>309</v>
      </c>
      <c r="E11" s="38" t="s">
        <v>156</v>
      </c>
      <c r="F11" s="38" t="s">
        <v>156</v>
      </c>
      <c r="G11" s="37"/>
      <c r="H11" t="s">
        <v>1181</v>
      </c>
    </row>
    <row r="12" spans="1:8">
      <c r="A12" s="44" t="s">
        <v>310</v>
      </c>
      <c r="B12" s="44"/>
      <c r="C12" s="37" t="s">
        <v>197</v>
      </c>
      <c r="D12" s="37" t="s">
        <v>309</v>
      </c>
      <c r="E12" s="38" t="s">
        <v>156</v>
      </c>
      <c r="F12" s="38" t="s">
        <v>156</v>
      </c>
      <c r="G12" s="37"/>
      <c r="H12" t="s">
        <v>1181</v>
      </c>
    </row>
    <row r="13" spans="1:8">
      <c r="A13" s="44" t="s">
        <v>310</v>
      </c>
      <c r="B13" s="44"/>
      <c r="C13" s="37" t="s">
        <v>198</v>
      </c>
      <c r="D13" s="37" t="s">
        <v>309</v>
      </c>
      <c r="E13" s="38" t="s">
        <v>156</v>
      </c>
      <c r="F13" s="38" t="s">
        <v>156</v>
      </c>
      <c r="G13" s="37"/>
      <c r="H13" t="s">
        <v>1181</v>
      </c>
    </row>
    <row r="14" spans="1:8">
      <c r="A14" s="44" t="s">
        <v>310</v>
      </c>
      <c r="B14" s="44"/>
      <c r="C14" s="37" t="s">
        <v>199</v>
      </c>
      <c r="D14" s="37" t="s">
        <v>309</v>
      </c>
      <c r="E14" s="38" t="s">
        <v>156</v>
      </c>
      <c r="F14" s="38" t="s">
        <v>156</v>
      </c>
      <c r="G14" s="37"/>
      <c r="H14" t="s">
        <v>1181</v>
      </c>
    </row>
    <row r="15" spans="1:8">
      <c r="A15" s="44" t="s">
        <v>310</v>
      </c>
      <c r="B15" s="44"/>
      <c r="C15" s="49" t="s">
        <v>1226</v>
      </c>
      <c r="D15" s="49" t="s">
        <v>40</v>
      </c>
      <c r="E15" s="50" t="s">
        <v>156</v>
      </c>
      <c r="F15" s="50" t="s">
        <v>156</v>
      </c>
      <c r="G15" s="49"/>
      <c r="H15" t="s">
        <v>29</v>
      </c>
    </row>
    <row r="16" spans="1:8">
      <c r="A16" s="44" t="s">
        <v>310</v>
      </c>
      <c r="B16" s="49" t="s">
        <v>1235</v>
      </c>
      <c r="C16" s="37" t="s">
        <v>1228</v>
      </c>
      <c r="D16" s="37" t="s">
        <v>309</v>
      </c>
      <c r="E16" s="38" t="s">
        <v>156</v>
      </c>
      <c r="F16" s="38" t="s">
        <v>156</v>
      </c>
      <c r="G16" s="37"/>
      <c r="H16" t="s">
        <v>1181</v>
      </c>
    </row>
    <row r="17" spans="1:8">
      <c r="A17" s="44" t="s">
        <v>310</v>
      </c>
      <c r="B17" s="44"/>
      <c r="C17" s="37" t="s">
        <v>1229</v>
      </c>
      <c r="D17" s="37" t="s">
        <v>309</v>
      </c>
      <c r="E17" s="38" t="s">
        <v>156</v>
      </c>
      <c r="F17" s="38" t="s">
        <v>156</v>
      </c>
      <c r="G17" s="37"/>
      <c r="H17" t="s">
        <v>1181</v>
      </c>
    </row>
    <row r="18" spans="1:8">
      <c r="A18" s="44" t="s">
        <v>310</v>
      </c>
      <c r="B18" s="44"/>
      <c r="C18" s="37" t="s">
        <v>1230</v>
      </c>
      <c r="D18" s="37" t="s">
        <v>309</v>
      </c>
      <c r="E18" s="38" t="s">
        <v>156</v>
      </c>
      <c r="F18" s="38" t="s">
        <v>156</v>
      </c>
      <c r="G18" s="37"/>
      <c r="H18" t="s">
        <v>1181</v>
      </c>
    </row>
    <row r="19" spans="1:8">
      <c r="A19" s="44" t="s">
        <v>310</v>
      </c>
      <c r="B19" s="44"/>
      <c r="C19" s="37" t="s">
        <v>1231</v>
      </c>
      <c r="D19" s="37" t="s">
        <v>309</v>
      </c>
      <c r="E19" s="38" t="s">
        <v>156</v>
      </c>
      <c r="F19" s="38" t="s">
        <v>156</v>
      </c>
      <c r="G19" s="37"/>
      <c r="H19" t="s">
        <v>1181</v>
      </c>
    </row>
    <row r="20" spans="1:8">
      <c r="A20" s="44" t="s">
        <v>310</v>
      </c>
      <c r="B20" s="44"/>
      <c r="C20" s="37" t="s">
        <v>1232</v>
      </c>
      <c r="D20" s="37" t="s">
        <v>309</v>
      </c>
      <c r="E20" s="38" t="s">
        <v>156</v>
      </c>
      <c r="F20" s="38" t="s">
        <v>156</v>
      </c>
      <c r="G20" s="37"/>
      <c r="H20" t="s">
        <v>1181</v>
      </c>
    </row>
    <row r="21" spans="1:8">
      <c r="A21" s="44" t="s">
        <v>310</v>
      </c>
      <c r="B21" s="44"/>
      <c r="C21" s="37" t="s">
        <v>1233</v>
      </c>
      <c r="D21" s="37" t="s">
        <v>40</v>
      </c>
      <c r="E21" s="38" t="s">
        <v>156</v>
      </c>
      <c r="F21" s="38" t="s">
        <v>156</v>
      </c>
      <c r="G21" s="37"/>
      <c r="H21" t="s">
        <v>1181</v>
      </c>
    </row>
    <row r="22" spans="1:8">
      <c r="A22" s="45" t="s">
        <v>310</v>
      </c>
      <c r="B22" s="45"/>
      <c r="C22" s="39" t="s">
        <v>1227</v>
      </c>
      <c r="D22" s="39" t="s">
        <v>40</v>
      </c>
      <c r="E22" s="40" t="s">
        <v>156</v>
      </c>
      <c r="F22" s="40" t="s">
        <v>156</v>
      </c>
      <c r="G22" s="39"/>
      <c r="H22" t="s">
        <v>29</v>
      </c>
    </row>
    <row r="23" spans="1:8">
      <c r="A23" s="26" t="s">
        <v>311</v>
      </c>
      <c r="B23" s="26"/>
      <c r="C23" s="26" t="s">
        <v>1188</v>
      </c>
      <c r="D23" s="26" t="s">
        <v>545</v>
      </c>
      <c r="E23" s="15" t="s">
        <v>156</v>
      </c>
      <c r="F23" s="15" t="s">
        <v>156</v>
      </c>
      <c r="G23" s="139" t="s">
        <v>1190</v>
      </c>
      <c r="H23" t="s">
        <v>1181</v>
      </c>
    </row>
    <row r="24" spans="1:8">
      <c r="A24" s="33" t="s">
        <v>544</v>
      </c>
      <c r="B24" s="33"/>
      <c r="C24" s="35" t="s">
        <v>548</v>
      </c>
      <c r="D24" s="35" t="s">
        <v>545</v>
      </c>
      <c r="E24" s="36" t="s">
        <v>0</v>
      </c>
      <c r="F24" s="36" t="s">
        <v>0</v>
      </c>
      <c r="G24" s="35" t="s">
        <v>1189</v>
      </c>
      <c r="H24" t="s">
        <v>1181</v>
      </c>
    </row>
    <row r="25" spans="1:8">
      <c r="A25" s="44" t="s">
        <v>544</v>
      </c>
      <c r="B25" s="44"/>
      <c r="C25" s="37" t="s">
        <v>549</v>
      </c>
      <c r="D25" s="37" t="s">
        <v>545</v>
      </c>
      <c r="E25" s="38" t="s">
        <v>0</v>
      </c>
      <c r="F25" s="38" t="s">
        <v>0</v>
      </c>
      <c r="G25" s="37" t="s">
        <v>570</v>
      </c>
      <c r="H25" t="s">
        <v>1181</v>
      </c>
    </row>
    <row r="26" spans="1:8">
      <c r="A26" s="44" t="s">
        <v>544</v>
      </c>
      <c r="B26" s="44"/>
      <c r="C26" s="49" t="s">
        <v>550</v>
      </c>
      <c r="D26" s="49" t="s">
        <v>545</v>
      </c>
      <c r="E26" s="50" t="s">
        <v>0</v>
      </c>
      <c r="F26" s="50" t="s">
        <v>0</v>
      </c>
      <c r="G26" s="49" t="s">
        <v>570</v>
      </c>
      <c r="H26" t="s">
        <v>1181</v>
      </c>
    </row>
    <row r="27" spans="1:8">
      <c r="A27" s="45" t="s">
        <v>544</v>
      </c>
      <c r="B27" s="45"/>
      <c r="C27" s="39" t="s">
        <v>569</v>
      </c>
      <c r="D27" s="39" t="s">
        <v>40</v>
      </c>
      <c r="E27" s="40" t="s">
        <v>0</v>
      </c>
      <c r="F27" s="40" t="s">
        <v>0</v>
      </c>
      <c r="G27" s="39" t="s">
        <v>570</v>
      </c>
      <c r="H27" t="s">
        <v>1181</v>
      </c>
    </row>
    <row r="28" spans="1:8">
      <c r="A28" s="140" t="s">
        <v>315</v>
      </c>
      <c r="B28" s="33"/>
      <c r="C28" s="148" t="s">
        <v>321</v>
      </c>
      <c r="D28" s="148" t="s">
        <v>321</v>
      </c>
      <c r="E28" s="103" t="s">
        <v>156</v>
      </c>
      <c r="F28" s="103" t="s">
        <v>156</v>
      </c>
      <c r="G28" s="33"/>
      <c r="H28" t="s">
        <v>1181</v>
      </c>
    </row>
    <row r="29" spans="1:8">
      <c r="A29" s="147" t="s">
        <v>330</v>
      </c>
      <c r="B29" s="44"/>
      <c r="C29" s="42" t="s">
        <v>1211</v>
      </c>
      <c r="D29" s="42" t="s">
        <v>1210</v>
      </c>
      <c r="E29" s="38" t="s">
        <v>156</v>
      </c>
      <c r="F29" s="38" t="s">
        <v>156</v>
      </c>
      <c r="G29" s="37"/>
      <c r="H29" t="s">
        <v>1181</v>
      </c>
    </row>
    <row r="30" spans="1:8">
      <c r="A30" s="147" t="s">
        <v>330</v>
      </c>
      <c r="B30" s="44"/>
      <c r="C30" s="42" t="s">
        <v>1213</v>
      </c>
      <c r="D30" s="42" t="s">
        <v>1212</v>
      </c>
      <c r="E30" s="38" t="s">
        <v>156</v>
      </c>
      <c r="F30" s="38" t="s">
        <v>156</v>
      </c>
      <c r="G30" s="37"/>
      <c r="H30" t="s">
        <v>29</v>
      </c>
    </row>
    <row r="31" spans="1:8">
      <c r="A31" s="147" t="s">
        <v>330</v>
      </c>
      <c r="B31" s="44"/>
      <c r="C31" s="42" t="s">
        <v>1217</v>
      </c>
      <c r="D31" s="42" t="s">
        <v>1216</v>
      </c>
      <c r="E31" s="38" t="s">
        <v>156</v>
      </c>
      <c r="F31" s="38" t="s">
        <v>156</v>
      </c>
      <c r="G31" s="37"/>
      <c r="H31" t="s">
        <v>29</v>
      </c>
    </row>
    <row r="32" spans="1:8">
      <c r="A32" s="141" t="s">
        <v>330</v>
      </c>
      <c r="B32" s="45"/>
      <c r="C32" s="43" t="s">
        <v>1215</v>
      </c>
      <c r="D32" s="43" t="s">
        <v>1214</v>
      </c>
      <c r="E32" s="40" t="s">
        <v>156</v>
      </c>
      <c r="F32" s="40" t="s">
        <v>156</v>
      </c>
      <c r="G32" s="39"/>
      <c r="H32" t="s">
        <v>29</v>
      </c>
    </row>
    <row r="33" spans="1:8">
      <c r="A33" s="140" t="s">
        <v>546</v>
      </c>
      <c r="B33" s="33"/>
      <c r="C33" s="33" t="s">
        <v>547</v>
      </c>
      <c r="D33" s="33" t="str">
        <f>C33</f>
        <v>vim ~/.ssh/config</v>
      </c>
      <c r="E33" s="103" t="s">
        <v>0</v>
      </c>
      <c r="F33" s="103" t="s">
        <v>0</v>
      </c>
      <c r="G33" s="33"/>
      <c r="H33" t="s">
        <v>1181</v>
      </c>
    </row>
    <row r="34" spans="1:8">
      <c r="A34" s="104" t="s">
        <v>1090</v>
      </c>
      <c r="B34" s="1"/>
      <c r="C34" s="102" t="s">
        <v>1094</v>
      </c>
      <c r="D34" s="102" t="s">
        <v>1094</v>
      </c>
      <c r="E34" s="15" t="s">
        <v>156</v>
      </c>
      <c r="F34" s="15" t="s">
        <v>156</v>
      </c>
      <c r="G34" s="26" t="s">
        <v>1092</v>
      </c>
      <c r="H34" t="s">
        <v>1181</v>
      </c>
    </row>
    <row r="35" spans="1:8">
      <c r="A35" s="104" t="s">
        <v>1091</v>
      </c>
      <c r="B35" s="1"/>
      <c r="C35" s="102" t="s">
        <v>1094</v>
      </c>
      <c r="D35" s="26" t="s">
        <v>40</v>
      </c>
      <c r="E35" s="15" t="s">
        <v>156</v>
      </c>
      <c r="F35" s="15" t="s">
        <v>156</v>
      </c>
      <c r="G35" s="26" t="s">
        <v>1093</v>
      </c>
      <c r="H35" t="s">
        <v>1181</v>
      </c>
    </row>
    <row r="36" spans="1:8">
      <c r="A36" s="142" t="s">
        <v>317</v>
      </c>
      <c r="B36" s="26"/>
      <c r="C36" s="32" t="s">
        <v>318</v>
      </c>
      <c r="D36" s="26" t="str">
        <f>C36</f>
        <v>省略（~/.tmux.conf参照）</v>
      </c>
      <c r="E36" s="15" t="s">
        <v>156</v>
      </c>
      <c r="F36" s="15" t="s">
        <v>156</v>
      </c>
      <c r="G36" s="26"/>
      <c r="H36" t="s">
        <v>1181</v>
      </c>
    </row>
    <row r="37" spans="1:8">
      <c r="A37" s="143" t="s">
        <v>312</v>
      </c>
      <c r="B37" s="34"/>
      <c r="C37" s="41" t="s">
        <v>319</v>
      </c>
      <c r="D37" s="35" t="str">
        <f>C37</f>
        <v>sudo apt install software-properties-common</v>
      </c>
      <c r="E37" s="36" t="s">
        <v>156</v>
      </c>
      <c r="F37" s="36" t="s">
        <v>156</v>
      </c>
      <c r="G37" s="35"/>
      <c r="H37" t="s">
        <v>1181</v>
      </c>
    </row>
    <row r="38" spans="1:8">
      <c r="A38" s="144" t="s">
        <v>312</v>
      </c>
      <c r="B38" s="46"/>
      <c r="C38" s="42" t="s">
        <v>320</v>
      </c>
      <c r="D38" s="37" t="str">
        <f t="shared" ref="D38:D47" si="0">C38</f>
        <v>sudo add-apt-repository ppa:greymd/tmux-xpanes</v>
      </c>
      <c r="E38" s="38" t="s">
        <v>156</v>
      </c>
      <c r="F38" s="38" t="s">
        <v>156</v>
      </c>
      <c r="G38" s="37"/>
      <c r="H38" t="s">
        <v>1181</v>
      </c>
    </row>
    <row r="39" spans="1:8">
      <c r="A39" s="145" t="s">
        <v>312</v>
      </c>
      <c r="B39" s="47"/>
      <c r="C39" s="42" t="s">
        <v>321</v>
      </c>
      <c r="D39" s="37" t="str">
        <f t="shared" si="0"/>
        <v>sudo apt update</v>
      </c>
      <c r="E39" s="38" t="s">
        <v>156</v>
      </c>
      <c r="F39" s="38" t="s">
        <v>156</v>
      </c>
      <c r="G39" s="37"/>
      <c r="H39" t="s">
        <v>1181</v>
      </c>
    </row>
    <row r="40" spans="1:8">
      <c r="A40" s="146" t="s">
        <v>312</v>
      </c>
      <c r="B40" s="48"/>
      <c r="C40" s="43" t="s">
        <v>322</v>
      </c>
      <c r="D40" s="39" t="str">
        <f t="shared" si="0"/>
        <v>sudo apt install -y tmux-xpanes</v>
      </c>
      <c r="E40" s="40" t="s">
        <v>156</v>
      </c>
      <c r="F40" s="40" t="s">
        <v>156</v>
      </c>
      <c r="G40" s="39"/>
      <c r="H40" t="s">
        <v>1181</v>
      </c>
    </row>
    <row r="41" spans="1:8">
      <c r="A41" s="33" t="s">
        <v>316</v>
      </c>
      <c r="B41" s="33"/>
      <c r="C41" s="35" t="s">
        <v>328</v>
      </c>
      <c r="D41" s="35" t="s">
        <v>328</v>
      </c>
      <c r="E41" s="36" t="s">
        <v>156</v>
      </c>
      <c r="F41" s="36" t="s">
        <v>156</v>
      </c>
      <c r="G41" s="35"/>
      <c r="H41" t="s">
        <v>1181</v>
      </c>
    </row>
    <row r="42" spans="1:8">
      <c r="A42" s="44" t="s">
        <v>316</v>
      </c>
      <c r="B42" s="44"/>
      <c r="C42" s="37" t="s">
        <v>329</v>
      </c>
      <c r="D42" s="37" t="s">
        <v>329</v>
      </c>
      <c r="E42" s="38" t="s">
        <v>0</v>
      </c>
      <c r="F42" s="38" t="s">
        <v>0</v>
      </c>
      <c r="G42" s="37"/>
      <c r="H42" t="s">
        <v>1181</v>
      </c>
    </row>
    <row r="43" spans="1:8">
      <c r="A43" s="44" t="s">
        <v>316</v>
      </c>
      <c r="B43" s="44"/>
      <c r="C43" s="37" t="s">
        <v>323</v>
      </c>
      <c r="D43" s="37" t="str">
        <f t="shared" si="0"/>
        <v>git config --global core.editor vim</v>
      </c>
      <c r="E43" s="38" t="s">
        <v>0</v>
      </c>
      <c r="F43" s="38" t="s">
        <v>0</v>
      </c>
      <c r="G43" s="37"/>
      <c r="H43" t="s">
        <v>1181</v>
      </c>
    </row>
    <row r="44" spans="1:8">
      <c r="A44" s="44" t="s">
        <v>316</v>
      </c>
      <c r="B44" s="44"/>
      <c r="C44" s="37" t="s">
        <v>324</v>
      </c>
      <c r="D44" s="37" t="str">
        <f t="shared" si="0"/>
        <v>git config --global diff.tool vimdiff</v>
      </c>
      <c r="E44" s="38" t="s">
        <v>0</v>
      </c>
      <c r="F44" s="38" t="s">
        <v>0</v>
      </c>
      <c r="G44" s="37"/>
      <c r="H44" t="s">
        <v>1181</v>
      </c>
    </row>
    <row r="45" spans="1:8">
      <c r="A45" s="44" t="s">
        <v>316</v>
      </c>
      <c r="B45" s="44"/>
      <c r="C45" s="37" t="s">
        <v>325</v>
      </c>
      <c r="D45" s="37" t="str">
        <f t="shared" si="0"/>
        <v>git config --global difftool.prompt false</v>
      </c>
      <c r="E45" s="38" t="s">
        <v>0</v>
      </c>
      <c r="F45" s="38" t="s">
        <v>0</v>
      </c>
      <c r="G45" s="37"/>
      <c r="H45" t="s">
        <v>1181</v>
      </c>
    </row>
    <row r="46" spans="1:8">
      <c r="A46" s="44" t="s">
        <v>316</v>
      </c>
      <c r="B46" s="44"/>
      <c r="C46" s="37" t="s">
        <v>326</v>
      </c>
      <c r="D46" s="37" t="str">
        <f t="shared" si="0"/>
        <v>git config --global merge.tool vimdiff</v>
      </c>
      <c r="E46" s="38" t="s">
        <v>0</v>
      </c>
      <c r="F46" s="38" t="s">
        <v>0</v>
      </c>
      <c r="G46" s="37"/>
      <c r="H46" t="s">
        <v>1181</v>
      </c>
    </row>
    <row r="47" spans="1:8">
      <c r="A47" s="44" t="s">
        <v>316</v>
      </c>
      <c r="B47" s="44"/>
      <c r="C47" s="49" t="s">
        <v>327</v>
      </c>
      <c r="D47" s="49" t="str">
        <f t="shared" si="0"/>
        <v>git config --global mergetool.prompt false</v>
      </c>
      <c r="E47" s="50" t="s">
        <v>0</v>
      </c>
      <c r="F47" s="50" t="s">
        <v>0</v>
      </c>
      <c r="G47" s="49"/>
      <c r="H47" t="s">
        <v>1181</v>
      </c>
    </row>
    <row r="48" spans="1:8">
      <c r="A48" s="45" t="s">
        <v>316</v>
      </c>
      <c r="B48" s="45"/>
      <c r="C48" s="39" t="s">
        <v>331</v>
      </c>
      <c r="D48" s="39" t="str">
        <f t="shared" ref="D48" si="1">C48</f>
        <v>git config --global credential.helper store</v>
      </c>
      <c r="E48" s="40" t="s">
        <v>0</v>
      </c>
      <c r="F48" s="40" t="s">
        <v>0</v>
      </c>
      <c r="G48" s="39"/>
      <c r="H48" t="s">
        <v>1181</v>
      </c>
    </row>
    <row r="49" spans="1:8">
      <c r="A49" s="33" t="s">
        <v>1168</v>
      </c>
      <c r="B49" s="33" t="s">
        <v>1169</v>
      </c>
      <c r="C49" s="35" t="s">
        <v>1167</v>
      </c>
      <c r="D49" s="35" t="s">
        <v>1155</v>
      </c>
      <c r="E49" s="36" t="s">
        <v>0</v>
      </c>
      <c r="F49" s="36" t="s">
        <v>0</v>
      </c>
      <c r="G49" s="35"/>
      <c r="H49" t="s">
        <v>1181</v>
      </c>
    </row>
    <row r="50" spans="1:8">
      <c r="A50" s="44" t="s">
        <v>1168</v>
      </c>
      <c r="B50" s="44" t="s">
        <v>1169</v>
      </c>
      <c r="C50" s="37" t="s">
        <v>1167</v>
      </c>
      <c r="D50" s="37" t="s">
        <v>1156</v>
      </c>
      <c r="E50" s="38" t="s">
        <v>0</v>
      </c>
      <c r="F50" s="38" t="s">
        <v>0</v>
      </c>
      <c r="G50" s="37"/>
      <c r="H50" t="s">
        <v>1181</v>
      </c>
    </row>
    <row r="51" spans="1:8">
      <c r="A51" s="44" t="s">
        <v>1168</v>
      </c>
      <c r="B51" s="44" t="s">
        <v>1169</v>
      </c>
      <c r="C51" s="37" t="s">
        <v>1167</v>
      </c>
      <c r="D51" s="138" t="s">
        <v>1157</v>
      </c>
      <c r="E51" s="38" t="s">
        <v>0</v>
      </c>
      <c r="F51" s="38" t="s">
        <v>0</v>
      </c>
      <c r="G51" s="37"/>
      <c r="H51" t="s">
        <v>1181</v>
      </c>
    </row>
    <row r="52" spans="1:8">
      <c r="A52" s="44" t="s">
        <v>1168</v>
      </c>
      <c r="B52" s="44" t="s">
        <v>1169</v>
      </c>
      <c r="C52" s="37" t="s">
        <v>1167</v>
      </c>
      <c r="D52" s="37" t="s">
        <v>1158</v>
      </c>
      <c r="E52" s="38" t="s">
        <v>0</v>
      </c>
      <c r="F52" s="38" t="s">
        <v>0</v>
      </c>
      <c r="G52" s="37"/>
      <c r="H52" t="s">
        <v>1181</v>
      </c>
    </row>
    <row r="53" spans="1:8">
      <c r="A53" s="44" t="s">
        <v>1168</v>
      </c>
      <c r="B53" s="44" t="s">
        <v>1169</v>
      </c>
      <c r="C53" s="37" t="s">
        <v>1167</v>
      </c>
      <c r="D53" s="37" t="s">
        <v>1159</v>
      </c>
      <c r="E53" s="38" t="s">
        <v>0</v>
      </c>
      <c r="F53" s="38" t="s">
        <v>0</v>
      </c>
      <c r="G53" s="37"/>
      <c r="H53" t="s">
        <v>1181</v>
      </c>
    </row>
    <row r="54" spans="1:8">
      <c r="A54" s="44" t="s">
        <v>1168</v>
      </c>
      <c r="B54" s="44" t="s">
        <v>1169</v>
      </c>
      <c r="C54" s="37" t="s">
        <v>1167</v>
      </c>
      <c r="D54" s="37" t="s">
        <v>1160</v>
      </c>
      <c r="E54" s="38" t="s">
        <v>0</v>
      </c>
      <c r="F54" s="38" t="s">
        <v>0</v>
      </c>
      <c r="G54" s="37"/>
      <c r="H54" t="s">
        <v>1181</v>
      </c>
    </row>
    <row r="55" spans="1:8">
      <c r="A55" s="44" t="s">
        <v>1168</v>
      </c>
      <c r="B55" s="44" t="s">
        <v>1169</v>
      </c>
      <c r="C55" s="37" t="s">
        <v>1167</v>
      </c>
      <c r="D55" s="37" t="s">
        <v>1161</v>
      </c>
      <c r="E55" s="38" t="s">
        <v>0</v>
      </c>
      <c r="F55" s="38" t="s">
        <v>0</v>
      </c>
      <c r="G55" s="37"/>
      <c r="H55" t="s">
        <v>1181</v>
      </c>
    </row>
    <row r="56" spans="1:8">
      <c r="A56" s="44" t="s">
        <v>1168</v>
      </c>
      <c r="B56" s="44" t="s">
        <v>1169</v>
      </c>
      <c r="C56" s="37" t="s">
        <v>1167</v>
      </c>
      <c r="D56" s="37" t="s">
        <v>1162</v>
      </c>
      <c r="E56" s="38" t="s">
        <v>0</v>
      </c>
      <c r="F56" s="38" t="s">
        <v>0</v>
      </c>
      <c r="G56" s="37"/>
      <c r="H56" t="s">
        <v>1181</v>
      </c>
    </row>
    <row r="57" spans="1:8">
      <c r="A57" s="44" t="s">
        <v>1168</v>
      </c>
      <c r="B57" s="137" t="s">
        <v>1169</v>
      </c>
      <c r="C57" s="37" t="s">
        <v>1167</v>
      </c>
      <c r="D57" s="37" t="s">
        <v>1163</v>
      </c>
      <c r="E57" s="38" t="s">
        <v>0</v>
      </c>
      <c r="F57" s="38" t="s">
        <v>0</v>
      </c>
      <c r="G57" s="37"/>
      <c r="H57" t="s">
        <v>1181</v>
      </c>
    </row>
    <row r="58" spans="1:8">
      <c r="A58" s="44" t="s">
        <v>1168</v>
      </c>
      <c r="B58" s="49" t="s">
        <v>1166</v>
      </c>
      <c r="C58" s="37" t="s">
        <v>1167</v>
      </c>
      <c r="D58" s="37" t="s">
        <v>1164</v>
      </c>
      <c r="E58" s="38" t="s">
        <v>0</v>
      </c>
      <c r="F58" s="38" t="s">
        <v>0</v>
      </c>
      <c r="G58" s="37"/>
      <c r="H58" t="s">
        <v>1181</v>
      </c>
    </row>
    <row r="59" spans="1:8">
      <c r="A59" s="44" t="s">
        <v>1168</v>
      </c>
      <c r="B59" s="137" t="s">
        <v>1166</v>
      </c>
      <c r="C59" s="37" t="s">
        <v>1167</v>
      </c>
      <c r="D59" s="37" t="s">
        <v>1165</v>
      </c>
      <c r="E59" s="38" t="s">
        <v>0</v>
      </c>
      <c r="F59" s="38" t="s">
        <v>0</v>
      </c>
      <c r="G59" s="37"/>
      <c r="H59" t="s">
        <v>1181</v>
      </c>
    </row>
    <row r="60" spans="1:8">
      <c r="A60" s="45" t="s">
        <v>1168</v>
      </c>
      <c r="B60" s="39" t="s">
        <v>1171</v>
      </c>
      <c r="C60" s="39" t="s">
        <v>1167</v>
      </c>
      <c r="D60" s="39" t="s">
        <v>1170</v>
      </c>
      <c r="E60" s="40" t="s">
        <v>0</v>
      </c>
      <c r="F60" s="40" t="s">
        <v>0</v>
      </c>
      <c r="G60" s="39"/>
      <c r="H60" t="s">
        <v>1181</v>
      </c>
    </row>
    <row r="61" spans="1:8">
      <c r="A61" s="33" t="s">
        <v>1174</v>
      </c>
      <c r="B61" s="33" t="s">
        <v>1172</v>
      </c>
      <c r="C61" s="35" t="s">
        <v>1175</v>
      </c>
      <c r="D61" s="35" t="s">
        <v>1173</v>
      </c>
      <c r="E61" s="36" t="s">
        <v>0</v>
      </c>
      <c r="F61" s="36" t="s">
        <v>0</v>
      </c>
      <c r="G61" s="35"/>
      <c r="H61" t="s">
        <v>1181</v>
      </c>
    </row>
    <row r="62" spans="1:8">
      <c r="A62" s="45" t="s">
        <v>1174</v>
      </c>
      <c r="B62" s="45" t="s">
        <v>1172</v>
      </c>
      <c r="C62" s="39" t="s">
        <v>1176</v>
      </c>
      <c r="D62" s="39" t="s">
        <v>1177</v>
      </c>
      <c r="E62" s="40" t="s">
        <v>0</v>
      </c>
      <c r="F62" s="40" t="s">
        <v>0</v>
      </c>
      <c r="G62" s="39"/>
      <c r="H62" t="s">
        <v>1181</v>
      </c>
    </row>
    <row r="63" spans="1:8">
      <c r="A63" s="26"/>
      <c r="B63" s="26"/>
      <c r="C63" s="26"/>
      <c r="D63" s="26"/>
      <c r="E63" s="15"/>
      <c r="F63" s="15"/>
      <c r="G63" s="26"/>
      <c r="H63" t="s">
        <v>1181</v>
      </c>
    </row>
    <row r="64" spans="1:8">
      <c r="A64" s="26"/>
      <c r="B64" s="26"/>
      <c r="C64" s="26"/>
      <c r="D64" s="26"/>
      <c r="E64" s="15"/>
      <c r="F64" s="15"/>
      <c r="G64" s="26"/>
      <c r="H64" t="s">
        <v>1181</v>
      </c>
    </row>
    <row r="65" spans="1:8">
      <c r="A65" s="26"/>
      <c r="B65" s="26"/>
      <c r="C65" s="26"/>
      <c r="D65" s="26"/>
      <c r="E65" s="15"/>
      <c r="F65" s="15"/>
      <c r="G65" s="26"/>
      <c r="H65" t="s">
        <v>1181</v>
      </c>
    </row>
    <row r="66" spans="1:8">
      <c r="A66" s="26"/>
      <c r="B66" s="26"/>
      <c r="C66" s="26"/>
      <c r="D66" s="26"/>
      <c r="E66" s="15"/>
      <c r="F66" s="15"/>
      <c r="G66" s="26"/>
      <c r="H66" t="s">
        <v>1181</v>
      </c>
    </row>
    <row r="67" spans="1:8">
      <c r="A67" s="26"/>
      <c r="B67" s="26"/>
      <c r="C67" s="26"/>
      <c r="D67" s="26"/>
      <c r="E67" s="15"/>
      <c r="F67" s="15"/>
      <c r="G67" s="26"/>
      <c r="H67" t="s">
        <v>1181</v>
      </c>
    </row>
    <row r="68" spans="1:8">
      <c r="A68" s="26"/>
      <c r="B68" s="26"/>
      <c r="C68" s="26"/>
      <c r="D68" s="26"/>
      <c r="E68" s="15"/>
      <c r="F68" s="15"/>
      <c r="G68" s="26"/>
      <c r="H68" t="s">
        <v>1181</v>
      </c>
    </row>
    <row r="69" spans="1:8">
      <c r="A69" s="26"/>
      <c r="B69" s="26"/>
      <c r="C69" s="26"/>
      <c r="D69" s="26"/>
      <c r="E69" s="15"/>
      <c r="F69" s="15"/>
      <c r="G69" s="26"/>
      <c r="H69" t="s">
        <v>1181</v>
      </c>
    </row>
    <row r="70" spans="1:8">
      <c r="A70" s="26"/>
      <c r="B70" s="26"/>
      <c r="C70" s="26"/>
      <c r="D70" s="26"/>
      <c r="E70" s="15"/>
      <c r="F70" s="15"/>
      <c r="G70" s="26"/>
      <c r="H70" t="s">
        <v>1181</v>
      </c>
    </row>
    <row r="71" spans="1:8">
      <c r="A71" s="26"/>
      <c r="B71" s="26"/>
      <c r="C71" s="26"/>
      <c r="D71" s="26"/>
      <c r="E71" s="15"/>
      <c r="F71" s="15"/>
      <c r="G71" s="26"/>
      <c r="H71" t="s">
        <v>1181</v>
      </c>
    </row>
    <row r="72" spans="1:8">
      <c r="A72" s="26"/>
      <c r="B72" s="26"/>
      <c r="C72" s="26"/>
      <c r="D72" s="26"/>
      <c r="E72" s="15"/>
      <c r="F72" s="15"/>
      <c r="G72" s="26"/>
      <c r="H72" t="s">
        <v>1181</v>
      </c>
    </row>
    <row r="73" spans="1:8">
      <c r="A73" s="26"/>
      <c r="B73" s="26"/>
      <c r="C73" s="26"/>
      <c r="D73" s="26"/>
      <c r="E73" s="15"/>
      <c r="F73" s="15"/>
      <c r="G73" s="26"/>
      <c r="H73" t="s">
        <v>1181</v>
      </c>
    </row>
    <row r="74" spans="1:8">
      <c r="A74" s="26"/>
      <c r="B74" s="26"/>
      <c r="C74" s="26"/>
      <c r="D74" s="26"/>
      <c r="E74" s="15"/>
      <c r="F74" s="15"/>
      <c r="G74" s="26"/>
      <c r="H74" t="s">
        <v>1181</v>
      </c>
    </row>
    <row r="75" spans="1:8">
      <c r="A75" s="26"/>
      <c r="B75" s="26"/>
      <c r="C75" s="26"/>
      <c r="D75" s="26"/>
      <c r="E75" s="15"/>
      <c r="F75" s="15"/>
      <c r="G75" s="26"/>
      <c r="H75" t="s">
        <v>1181</v>
      </c>
    </row>
    <row r="76" spans="1:8">
      <c r="A76" s="26"/>
      <c r="B76" s="26"/>
      <c r="C76" s="26"/>
      <c r="D76" s="26"/>
      <c r="E76" s="15"/>
      <c r="F76" s="15"/>
      <c r="G76" s="26"/>
      <c r="H76" t="s">
        <v>1181</v>
      </c>
    </row>
  </sheetData>
  <phoneticPr fontId="2"/>
  <hyperlinks>
    <hyperlink ref="A37" r:id="rId1" xr:uid="{6EEC3229-0B8C-4AB3-89F7-7EFBF167C9C5}"/>
    <hyperlink ref="C35" r:id="rId2" xr:uid="{7635C521-28C2-43E4-A5E7-615300630D2F}"/>
    <hyperlink ref="C34" r:id="rId3" xr:uid="{052F1D69-3A21-4195-803A-970A653CB7B2}"/>
    <hyperlink ref="D34" r:id="rId4" xr:uid="{99ADF0A5-7F93-4849-B4D0-7B7C6B54E9B3}"/>
  </hyperlinks>
  <pageMargins left="0.7" right="0.7" top="0.75" bottom="0.75" header="0.3" footer="0.3"/>
  <pageSetup paperSize="9" scale="31" orientation="portrait" horizontalDpi="4294967293" verticalDpi="0"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14" sqref="D1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1153</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1149</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897</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896</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464</v>
      </c>
      <c r="D25" s="60" t="s">
        <v>465</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466</v>
      </c>
    </row>
    <row r="26" spans="3:20">
      <c r="C26" s="60" t="s">
        <v>467</v>
      </c>
      <c r="D26" s="60" t="s">
        <v>468</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469</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3: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3: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3:20">
      <c r="C35" s="60" t="s">
        <v>449</v>
      </c>
      <c r="D35" s="66" t="s">
        <v>1098</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3:20">
      <c r="C36" s="60" t="s">
        <v>451</v>
      </c>
      <c r="D36" s="66" t="s">
        <v>1098</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3:20">
      <c r="C37" s="60" t="s">
        <v>453</v>
      </c>
      <c r="D37" s="66" t="s">
        <v>1146</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1147</v>
      </c>
    </row>
    <row r="38" spans="3:20">
      <c r="C38" s="60" t="s">
        <v>454</v>
      </c>
      <c r="D38" s="66" t="s">
        <v>1140</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1148</v>
      </c>
    </row>
    <row r="39" spans="3:20">
      <c r="C39" s="60" t="s">
        <v>455</v>
      </c>
      <c r="D39" s="66" t="s">
        <v>1141</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3:20">
      <c r="C40" s="60" t="s">
        <v>457</v>
      </c>
      <c r="D40" s="66" t="s">
        <v>1142</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3:20">
      <c r="C41" s="60" t="s">
        <v>458</v>
      </c>
      <c r="D41" s="66" t="s">
        <v>1143</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3: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461</v>
      </c>
    </row>
    <row r="43" spans="3:20">
      <c r="C43" s="60" t="s">
        <v>462</v>
      </c>
      <c r="D43" s="60" t="s">
        <v>463</v>
      </c>
      <c r="E43" s="61" t="s">
        <v>352</v>
      </c>
      <c r="F43" s="61" t="s">
        <v>352</v>
      </c>
      <c r="G43" s="65" t="s">
        <v>411</v>
      </c>
      <c r="H43" s="61" t="s">
        <v>411</v>
      </c>
      <c r="I43" s="61" t="s">
        <v>403</v>
      </c>
      <c r="J43" s="65" t="s">
        <v>403</v>
      </c>
      <c r="K43" s="61" t="s">
        <v>352</v>
      </c>
      <c r="L43" s="61"/>
      <c r="M43" s="61"/>
      <c r="N43" s="61" t="s">
        <v>404</v>
      </c>
      <c r="O43" s="61"/>
      <c r="P43" s="61"/>
      <c r="Q43" s="61"/>
      <c r="R43" s="61"/>
      <c r="S43" s="61"/>
      <c r="T43" s="66" t="s">
        <v>461</v>
      </c>
    </row>
    <row r="44" spans="3:20">
      <c r="P44" s="8"/>
      <c r="Q44" s="8"/>
      <c r="R44" s="8"/>
      <c r="S44" s="8"/>
    </row>
    <row r="45" spans="3:20">
      <c r="C45" s="7" t="s">
        <v>470</v>
      </c>
    </row>
    <row r="46" spans="3:20">
      <c r="C46" s="67" t="s">
        <v>471</v>
      </c>
    </row>
    <row r="49" spans="2:11">
      <c r="B49" s="27" t="s">
        <v>472</v>
      </c>
    </row>
    <row r="50" spans="2:11">
      <c r="D50" s="60" t="s">
        <v>473</v>
      </c>
      <c r="E50" s="61" t="s">
        <v>352</v>
      </c>
      <c r="F50" s="61" t="s">
        <v>352</v>
      </c>
      <c r="G50" s="61" t="s">
        <v>411</v>
      </c>
      <c r="H50" s="61" t="s">
        <v>411</v>
      </c>
      <c r="I50" s="61" t="s">
        <v>411</v>
      </c>
      <c r="J50" s="61" t="s">
        <v>411</v>
      </c>
      <c r="K50" s="61" t="s">
        <v>352</v>
      </c>
    </row>
    <row r="51" spans="2:11">
      <c r="D51" s="60" t="s">
        <v>395</v>
      </c>
      <c r="E51" s="61" t="s">
        <v>352</v>
      </c>
      <c r="F51" s="61" t="s">
        <v>352</v>
      </c>
      <c r="G51" s="61" t="s">
        <v>411</v>
      </c>
      <c r="H51" s="61" t="s">
        <v>411</v>
      </c>
      <c r="I51" s="61" t="s">
        <v>411</v>
      </c>
      <c r="J51" s="61" t="s">
        <v>411</v>
      </c>
      <c r="K51" s="61" t="s">
        <v>352</v>
      </c>
    </row>
    <row r="52" spans="2:11">
      <c r="D52" s="60" t="s">
        <v>52</v>
      </c>
      <c r="E52" s="61" t="s">
        <v>411</v>
      </c>
      <c r="F52" s="61" t="s">
        <v>411</v>
      </c>
      <c r="G52" s="61" t="s">
        <v>411</v>
      </c>
      <c r="H52" s="61" t="s">
        <v>411</v>
      </c>
      <c r="I52" s="61" t="s">
        <v>411</v>
      </c>
      <c r="J52" s="61" t="s">
        <v>411</v>
      </c>
      <c r="K52" s="61" t="s">
        <v>403</v>
      </c>
    </row>
    <row r="53" spans="2:11">
      <c r="D53" s="60" t="s">
        <v>355</v>
      </c>
      <c r="E53" s="61" t="s">
        <v>411</v>
      </c>
      <c r="F53" s="61" t="s">
        <v>411</v>
      </c>
      <c r="G53" s="61" t="s">
        <v>411</v>
      </c>
      <c r="H53" s="61" t="s">
        <v>411</v>
      </c>
      <c r="I53" s="61" t="s">
        <v>411</v>
      </c>
      <c r="J53" s="61" t="s">
        <v>411</v>
      </c>
      <c r="K53" s="61" t="s">
        <v>403</v>
      </c>
    </row>
    <row r="54" spans="2:11">
      <c r="D54" s="60" t="s">
        <v>474</v>
      </c>
      <c r="E54" s="61" t="s">
        <v>411</v>
      </c>
      <c r="F54" s="61" t="s">
        <v>411</v>
      </c>
      <c r="G54" s="61" t="s">
        <v>411</v>
      </c>
      <c r="H54" s="61" t="s">
        <v>411</v>
      </c>
      <c r="I54" s="61" t="s">
        <v>411</v>
      </c>
      <c r="J54" s="61" t="s">
        <v>411</v>
      </c>
      <c r="K54" s="61" t="s">
        <v>403</v>
      </c>
    </row>
    <row r="55" spans="2:11">
      <c r="D55" s="60" t="s">
        <v>475</v>
      </c>
      <c r="E55" s="61" t="s">
        <v>411</v>
      </c>
      <c r="F55" s="61" t="s">
        <v>411</v>
      </c>
      <c r="G55" s="61" t="s">
        <v>411</v>
      </c>
      <c r="H55" s="61" t="s">
        <v>411</v>
      </c>
      <c r="I55" s="61" t="s">
        <v>411</v>
      </c>
      <c r="J55" s="61" t="s">
        <v>411</v>
      </c>
      <c r="K55" s="61" t="s">
        <v>411</v>
      </c>
    </row>
    <row r="56" spans="2:11">
      <c r="D56" s="60" t="s">
        <v>476</v>
      </c>
      <c r="E56" s="61" t="s">
        <v>352</v>
      </c>
      <c r="F56" s="61" t="s">
        <v>352</v>
      </c>
      <c r="G56" s="61" t="s">
        <v>352</v>
      </c>
      <c r="H56" s="61" t="s">
        <v>352</v>
      </c>
      <c r="I56" s="61" t="s">
        <v>411</v>
      </c>
      <c r="J56" s="61" t="s">
        <v>352</v>
      </c>
      <c r="K56" s="61" t="s">
        <v>411</v>
      </c>
    </row>
    <row r="58" spans="2:11">
      <c r="B58" s="27" t="s">
        <v>477</v>
      </c>
    </row>
    <row r="59" spans="2:11">
      <c r="C59" s="7" t="s">
        <v>478</v>
      </c>
    </row>
    <row r="60" spans="2:11" outlineLevel="1">
      <c r="C60" s="68" t="s">
        <v>479</v>
      </c>
    </row>
    <row r="61" spans="2:11" outlineLevel="1">
      <c r="C61" s="136" t="s">
        <v>480</v>
      </c>
    </row>
    <row r="62" spans="2:11">
      <c r="C62" s="7" t="s">
        <v>481</v>
      </c>
    </row>
    <row r="63" spans="2:11" outlineLevel="1">
      <c r="C63" s="67" t="s">
        <v>482</v>
      </c>
    </row>
    <row r="64" spans="2:11">
      <c r="C64" s="7" t="s">
        <v>483</v>
      </c>
    </row>
    <row r="65" spans="3:16">
      <c r="C65" s="7" t="s">
        <v>966</v>
      </c>
    </row>
    <row r="66" spans="3:16" outlineLevel="1">
      <c r="C66" s="69" t="s">
        <v>484</v>
      </c>
    </row>
    <row r="67" spans="3:16" outlineLevel="1">
      <c r="C67" s="67" t="s">
        <v>1144</v>
      </c>
    </row>
    <row r="68" spans="3:16" outlineLevel="1">
      <c r="C68" s="70" t="s">
        <v>485</v>
      </c>
    </row>
    <row r="69" spans="3:16" outlineLevel="1">
      <c r="C69" s="67" t="s">
        <v>486</v>
      </c>
    </row>
    <row r="70" spans="3:16" outlineLevel="1"/>
    <row r="71" spans="3:16">
      <c r="C71" s="7" t="s">
        <v>1095</v>
      </c>
    </row>
    <row r="72" spans="3:16">
      <c r="C72" s="7" t="s">
        <v>1109</v>
      </c>
      <c r="E72" s="7" t="s">
        <v>1099</v>
      </c>
      <c r="P72" s="7" t="s">
        <v>1107</v>
      </c>
    </row>
    <row r="73" spans="3:16">
      <c r="C73" s="7" t="s">
        <v>1110</v>
      </c>
      <c r="E73" s="7" t="s">
        <v>1100</v>
      </c>
      <c r="P73" s="7" t="s">
        <v>1108</v>
      </c>
    </row>
    <row r="74" spans="3:16">
      <c r="C74" s="56" t="s">
        <v>1111</v>
      </c>
      <c r="E74" s="7" t="s">
        <v>1101</v>
      </c>
      <c r="P74" s="7" t="s">
        <v>1102</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2023-11-24T23:48:18Z</dcterms:modified>
</cp:coreProperties>
</file>