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29101CB2-7E1C-4407-9CB5-AB96784E7500}" xr6:coauthVersionLast="47" xr6:coauthVersionMax="47" xr10:uidLastSave="{00000000-0000-0000-0000-000000000000}"/>
  <bookViews>
    <workbookView xWindow="-32400" yWindow="615" windowWidth="32415" windowHeight="40725" activeTab="4"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203" i="20"/>
  <c r="AH203" i="20"/>
  <c r="AG203" i="20"/>
  <c r="AF203" i="20"/>
  <c r="AE203" i="20"/>
  <c r="AD203" i="20"/>
  <c r="AC203" i="20"/>
  <c r="AA203" i="20"/>
  <c r="Z203" i="20"/>
  <c r="Y203" i="20"/>
  <c r="X203" i="20"/>
  <c r="W203" i="20"/>
  <c r="V203" i="20"/>
  <c r="T203" i="20"/>
  <c r="R203" i="20"/>
  <c r="AI202" i="20"/>
  <c r="AH202" i="20"/>
  <c r="AG202" i="20"/>
  <c r="AF202" i="20"/>
  <c r="AE202" i="20"/>
  <c r="AD202" i="20"/>
  <c r="AC202" i="20"/>
  <c r="AA202" i="20"/>
  <c r="Z202" i="20"/>
  <c r="Y202" i="20"/>
  <c r="X202" i="20"/>
  <c r="W202" i="20"/>
  <c r="V202" i="20"/>
  <c r="T202" i="20"/>
  <c r="R202" i="20"/>
  <c r="AI201" i="20"/>
  <c r="AH201" i="20"/>
  <c r="AG201" i="20"/>
  <c r="AF201" i="20"/>
  <c r="AE201" i="20"/>
  <c r="AD201" i="20"/>
  <c r="AC201" i="20"/>
  <c r="AA201" i="20"/>
  <c r="Z201" i="20"/>
  <c r="Y201" i="20"/>
  <c r="X201" i="20"/>
  <c r="W201" i="20"/>
  <c r="V201" i="20"/>
  <c r="T201" i="20"/>
  <c r="R201" i="20"/>
  <c r="AI200" i="20"/>
  <c r="AH200" i="20"/>
  <c r="AG200" i="20"/>
  <c r="AF200" i="20"/>
  <c r="AE200" i="20"/>
  <c r="AD200" i="20"/>
  <c r="AC200" i="20"/>
  <c r="AA200" i="20"/>
  <c r="Z200" i="20"/>
  <c r="Y200" i="20"/>
  <c r="X200" i="20"/>
  <c r="W200" i="20"/>
  <c r="V200" i="20"/>
  <c r="T200" i="20"/>
  <c r="R200" i="20"/>
  <c r="AI199" i="20"/>
  <c r="AH199" i="20"/>
  <c r="AG199" i="20"/>
  <c r="AF199" i="20"/>
  <c r="AE199" i="20"/>
  <c r="AD199" i="20"/>
  <c r="AC199" i="20"/>
  <c r="AA199" i="20"/>
  <c r="Z199" i="20"/>
  <c r="Y199" i="20"/>
  <c r="X199" i="20"/>
  <c r="W199" i="20"/>
  <c r="V199" i="20"/>
  <c r="T199" i="20"/>
  <c r="R199" i="20"/>
  <c r="AI198" i="20"/>
  <c r="AH198" i="20"/>
  <c r="AG198" i="20"/>
  <c r="AF198" i="20"/>
  <c r="AE198" i="20"/>
  <c r="AD198" i="20"/>
  <c r="AC198" i="20"/>
  <c r="AA198" i="20"/>
  <c r="Z198" i="20"/>
  <c r="Y198" i="20"/>
  <c r="X198" i="20"/>
  <c r="W198" i="20"/>
  <c r="V198" i="20"/>
  <c r="T198" i="20"/>
  <c r="R198" i="20"/>
  <c r="AI197" i="20"/>
  <c r="AH197" i="20"/>
  <c r="AG197" i="20"/>
  <c r="AF197" i="20"/>
  <c r="AE197" i="20"/>
  <c r="AD197" i="20"/>
  <c r="AC197" i="20"/>
  <c r="AA197" i="20"/>
  <c r="Z197" i="20"/>
  <c r="Y197" i="20"/>
  <c r="X197" i="20"/>
  <c r="W197" i="20"/>
  <c r="V197" i="20"/>
  <c r="T197" i="20"/>
  <c r="R197" i="20"/>
  <c r="AI196" i="20"/>
  <c r="AH196" i="20"/>
  <c r="AG196" i="20"/>
  <c r="AF196" i="20"/>
  <c r="AE196" i="20"/>
  <c r="AD196" i="20"/>
  <c r="AC196" i="20"/>
  <c r="AA196" i="20"/>
  <c r="Z196" i="20"/>
  <c r="Y196" i="20"/>
  <c r="X196" i="20"/>
  <c r="W196" i="20"/>
  <c r="V196" i="20"/>
  <c r="T196" i="20"/>
  <c r="R196" i="20"/>
  <c r="AI195" i="20"/>
  <c r="AH195" i="20"/>
  <c r="AG195" i="20"/>
  <c r="AF195" i="20"/>
  <c r="AE195" i="20"/>
  <c r="AD195" i="20"/>
  <c r="AC195" i="20"/>
  <c r="AA195" i="20"/>
  <c r="Z195" i="20"/>
  <c r="Y195" i="20"/>
  <c r="X195" i="20"/>
  <c r="W195" i="20"/>
  <c r="V195" i="20"/>
  <c r="T195" i="20"/>
  <c r="R195" i="20"/>
  <c r="D88" i="14"/>
  <c r="AH208" i="20"/>
  <c r="AG208" i="20"/>
  <c r="AH207" i="20"/>
  <c r="AG207" i="20"/>
  <c r="AH120" i="20"/>
  <c r="AG120" i="20"/>
  <c r="AH213" i="20"/>
  <c r="AG213" i="20"/>
  <c r="AH118" i="20"/>
  <c r="AG118" i="20"/>
  <c r="AH194" i="20"/>
  <c r="AG194" i="20"/>
  <c r="AH119" i="20"/>
  <c r="AG119"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127" i="20"/>
  <c r="AG127" i="20"/>
  <c r="AH126" i="20"/>
  <c r="AG126" i="20"/>
  <c r="AH216" i="20"/>
  <c r="AG216" i="20"/>
  <c r="AH125" i="20"/>
  <c r="AG125" i="20"/>
  <c r="AH124" i="20"/>
  <c r="AG124" i="20"/>
  <c r="AH123" i="20"/>
  <c r="AG123" i="20"/>
  <c r="AH212" i="20"/>
  <c r="AG212" i="20"/>
  <c r="AH211" i="20"/>
  <c r="AG211" i="20"/>
  <c r="AH122" i="20"/>
  <c r="AG122" i="20"/>
  <c r="AH121" i="20"/>
  <c r="AG121" i="20"/>
  <c r="AH215" i="20"/>
  <c r="AG215" i="20"/>
  <c r="AH214" i="20"/>
  <c r="AG214"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3" i="20"/>
  <c r="AG193" i="20"/>
  <c r="AI118" i="20"/>
  <c r="AF118" i="20"/>
  <c r="AE118" i="20"/>
  <c r="AD118" i="20"/>
  <c r="AC118" i="20"/>
  <c r="AA118" i="20"/>
  <c r="Z118" i="20"/>
  <c r="Y118" i="20"/>
  <c r="X118" i="20"/>
  <c r="W118" i="20"/>
  <c r="R118" i="20"/>
  <c r="AI194" i="20"/>
  <c r="AF194" i="20"/>
  <c r="AE194" i="20" s="1"/>
  <c r="AD194" i="20"/>
  <c r="AC194" i="20"/>
  <c r="AA194" i="20"/>
  <c r="Z194" i="20"/>
  <c r="Y194" i="20"/>
  <c r="X194" i="20"/>
  <c r="W194" i="20"/>
  <c r="V194" i="20"/>
  <c r="T194" i="20"/>
  <c r="R194" i="20"/>
  <c r="AI119" i="20"/>
  <c r="AF119" i="20"/>
  <c r="AE119" i="20"/>
  <c r="AD119" i="20"/>
  <c r="AC119" i="20"/>
  <c r="AA119" i="20"/>
  <c r="Z119" i="20"/>
  <c r="Y119" i="20"/>
  <c r="X119" i="20"/>
  <c r="W119" i="20"/>
  <c r="R119" i="20"/>
  <c r="AI193" i="20"/>
  <c r="AF193" i="20"/>
  <c r="AE193" i="20" s="1"/>
  <c r="AD193" i="20"/>
  <c r="AC193" i="20"/>
  <c r="AA193" i="20"/>
  <c r="Z193" i="20"/>
  <c r="Y193" i="20"/>
  <c r="X193" i="20"/>
  <c r="W193" i="20"/>
  <c r="V193" i="20"/>
  <c r="T193" i="20"/>
  <c r="R193" i="20"/>
  <c r="AI192" i="20"/>
  <c r="AF192" i="20"/>
  <c r="AE192" i="20"/>
  <c r="AD192" i="20"/>
  <c r="AC192" i="20"/>
  <c r="AA192" i="20"/>
  <c r="Z192" i="20"/>
  <c r="Y192" i="20"/>
  <c r="X192" i="20"/>
  <c r="W192" i="20"/>
  <c r="V192" i="20"/>
  <c r="T192" i="20"/>
  <c r="R192" i="20"/>
  <c r="AI191" i="20"/>
  <c r="AF191" i="20"/>
  <c r="AE191" i="20"/>
  <c r="AD191" i="20"/>
  <c r="AC191" i="20"/>
  <c r="AA191" i="20"/>
  <c r="Z191" i="20"/>
  <c r="Y191" i="20"/>
  <c r="X191" i="20"/>
  <c r="W191" i="20"/>
  <c r="V191" i="20"/>
  <c r="T191" i="20"/>
  <c r="R191" i="20"/>
  <c r="AI190" i="20"/>
  <c r="AF190" i="20"/>
  <c r="AE190" i="20"/>
  <c r="AD190" i="20"/>
  <c r="AC190" i="20"/>
  <c r="AA190" i="20"/>
  <c r="Z190" i="20"/>
  <c r="Y190" i="20"/>
  <c r="X190" i="20"/>
  <c r="W190" i="20"/>
  <c r="V190" i="20"/>
  <c r="T190" i="20"/>
  <c r="R190" i="20"/>
  <c r="AI189" i="20"/>
  <c r="AF189" i="20"/>
  <c r="AE189" i="20"/>
  <c r="AD189" i="20"/>
  <c r="AC189" i="20"/>
  <c r="AA189" i="20"/>
  <c r="Z189" i="20"/>
  <c r="Y189" i="20"/>
  <c r="X189" i="20"/>
  <c r="W189" i="20"/>
  <c r="R189"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0" i="20"/>
  <c r="AF120" i="20"/>
  <c r="AE120" i="20"/>
  <c r="AD120" i="20"/>
  <c r="AC120" i="20"/>
  <c r="AA120" i="20"/>
  <c r="Z120" i="20"/>
  <c r="Y120" i="20"/>
  <c r="X120" i="20"/>
  <c r="W120" i="20"/>
  <c r="R120" i="20"/>
  <c r="AI213" i="20"/>
  <c r="AF213" i="20"/>
  <c r="AE213" i="20" s="1"/>
  <c r="AD213" i="20"/>
  <c r="AC213" i="20"/>
  <c r="AA213" i="20"/>
  <c r="Z213" i="20"/>
  <c r="Y213" i="20"/>
  <c r="X213" i="20"/>
  <c r="W213" i="20"/>
  <c r="R213" i="20"/>
  <c r="AI117" i="20"/>
  <c r="AF117" i="20"/>
  <c r="AE117" i="20"/>
  <c r="AD117" i="20"/>
  <c r="AC117" i="20"/>
  <c r="AA117" i="20"/>
  <c r="Z117" i="20"/>
  <c r="Y117" i="20"/>
  <c r="X117" i="20"/>
  <c r="W117" i="20"/>
  <c r="R117" i="20"/>
  <c r="L63" i="4"/>
  <c r="K63" i="4"/>
  <c r="J63" i="4"/>
  <c r="I63" i="4"/>
  <c r="L51" i="4"/>
  <c r="K51" i="4"/>
  <c r="L53" i="4"/>
  <c r="K53" i="4"/>
  <c r="J51" i="4"/>
  <c r="I51" i="4"/>
  <c r="I53" i="4"/>
  <c r="J53" i="4"/>
  <c r="E16" i="20"/>
  <c r="E85" i="20"/>
  <c r="K33" i="4" l="1"/>
  <c r="L33" i="4"/>
  <c r="K34" i="4"/>
  <c r="L34" i="4"/>
  <c r="AI116" i="20"/>
  <c r="AI136" i="20"/>
  <c r="AI216" i="20"/>
  <c r="AI135"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9" i="20"/>
  <c r="AI138" i="20"/>
  <c r="AI137" i="20"/>
  <c r="AI134" i="20"/>
  <c r="AI133" i="20"/>
  <c r="AI132" i="20"/>
  <c r="AI131" i="20"/>
  <c r="AI130" i="20"/>
  <c r="AI129" i="20"/>
  <c r="AI128" i="20"/>
  <c r="AI126" i="20"/>
  <c r="AI125" i="20"/>
  <c r="AI124" i="20"/>
  <c r="AI123" i="20"/>
  <c r="AI212" i="20"/>
  <c r="AI211" i="20"/>
  <c r="AI122" i="20"/>
  <c r="AI121" i="20"/>
  <c r="AI215" i="20"/>
  <c r="AI214"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27" i="20"/>
  <c r="AE136" i="20"/>
  <c r="AE216" i="20"/>
  <c r="AE135" i="20"/>
  <c r="AE187" i="20"/>
  <c r="AE186" i="20"/>
  <c r="AE185" i="20"/>
  <c r="AE184" i="20"/>
  <c r="AE182"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4" i="20"/>
  <c r="AE133" i="20"/>
  <c r="AE132" i="20"/>
  <c r="AE131" i="20"/>
  <c r="AE130" i="20"/>
  <c r="AE129" i="20"/>
  <c r="AE128" i="20"/>
  <c r="AE125" i="20"/>
  <c r="AE124" i="20"/>
  <c r="AE123" i="20"/>
  <c r="AE212" i="20"/>
  <c r="AE211" i="20"/>
  <c r="AE122" i="20"/>
  <c r="AE121" i="20"/>
  <c r="AE215" i="20"/>
  <c r="AE214"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27" i="20"/>
  <c r="AA136" i="20"/>
  <c r="AA216" i="20"/>
  <c r="AA135" i="20"/>
  <c r="AA188" i="20"/>
  <c r="AA187" i="20"/>
  <c r="AA186" i="20"/>
  <c r="AA185" i="20"/>
  <c r="AA184" i="20"/>
  <c r="AA183" i="20"/>
  <c r="AA182" i="20"/>
  <c r="AA181" i="20"/>
  <c r="AA180" i="20"/>
  <c r="AA179" i="20"/>
  <c r="AA178" i="20"/>
  <c r="AA177" i="20"/>
  <c r="AA176" i="20"/>
  <c r="AA175" i="20"/>
  <c r="AA174" i="20"/>
  <c r="AA173" i="20"/>
  <c r="AA169" i="20"/>
  <c r="AA166" i="20"/>
  <c r="AA165" i="20"/>
  <c r="AA164" i="20"/>
  <c r="AA163" i="20"/>
  <c r="AA161" i="20"/>
  <c r="AA160" i="20"/>
  <c r="AA159" i="20"/>
  <c r="AA158" i="20"/>
  <c r="AA157" i="20"/>
  <c r="AA156" i="20"/>
  <c r="AA155" i="20"/>
  <c r="AA154" i="20"/>
  <c r="AA152" i="20"/>
  <c r="AA148" i="20"/>
  <c r="AA147" i="20"/>
  <c r="AA146" i="20"/>
  <c r="AA145" i="20"/>
  <c r="AA144" i="20"/>
  <c r="AA143" i="20"/>
  <c r="AA137" i="20"/>
  <c r="AA134" i="20"/>
  <c r="AA133" i="20"/>
  <c r="AA132" i="20"/>
  <c r="AA131" i="20"/>
  <c r="AA130" i="20"/>
  <c r="AA129" i="20"/>
  <c r="AA128" i="20"/>
  <c r="AA126" i="20"/>
  <c r="AA125" i="20"/>
  <c r="AA124" i="20"/>
  <c r="AA123" i="20"/>
  <c r="AA212" i="20"/>
  <c r="AA211" i="20"/>
  <c r="AA122" i="20"/>
  <c r="AA121" i="20"/>
  <c r="AA215" i="20"/>
  <c r="AA214"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W116" i="20"/>
  <c r="W216" i="20"/>
  <c r="W188" i="20"/>
  <c r="W187" i="20"/>
  <c r="W183" i="20"/>
  <c r="W182" i="20"/>
  <c r="W181" i="20"/>
  <c r="W180" i="20"/>
  <c r="W176"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4" i="20"/>
  <c r="W133" i="20"/>
  <c r="W132" i="20"/>
  <c r="W131" i="20"/>
  <c r="W130" i="20"/>
  <c r="W129" i="20"/>
  <c r="W128" i="20"/>
  <c r="W126" i="20"/>
  <c r="W125" i="20"/>
  <c r="W124" i="20"/>
  <c r="W123" i="20"/>
  <c r="W212" i="20"/>
  <c r="W211" i="20"/>
  <c r="W122" i="20"/>
  <c r="W121" i="20"/>
  <c r="W215" i="20"/>
  <c r="W214"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36" i="20"/>
  <c r="Y216" i="20"/>
  <c r="Y135"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9" i="20"/>
  <c r="Y138" i="20"/>
  <c r="Y137" i="20"/>
  <c r="Y134" i="20"/>
  <c r="Y133" i="20"/>
  <c r="Y132" i="20"/>
  <c r="Y131" i="20"/>
  <c r="Y130" i="20"/>
  <c r="Y129" i="20"/>
  <c r="Y128" i="20"/>
  <c r="Y126" i="20"/>
  <c r="Y125" i="20"/>
  <c r="Y124" i="20"/>
  <c r="Y123" i="20"/>
  <c r="Y212" i="20"/>
  <c r="Y211" i="20"/>
  <c r="Y122" i="20"/>
  <c r="Y121" i="20"/>
  <c r="Y215" i="20"/>
  <c r="Y214"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27" i="20"/>
  <c r="Y127"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15" i="4"/>
  <c r="J22" i="4"/>
  <c r="I38" i="4"/>
  <c r="J24" i="4"/>
  <c r="I19" i="4"/>
  <c r="I47" i="4"/>
  <c r="I60" i="4"/>
  <c r="J26" i="4"/>
  <c r="I26" i="4"/>
  <c r="I18" i="4"/>
  <c r="J29" i="4"/>
  <c r="J55" i="4"/>
  <c r="J27" i="4"/>
  <c r="J19" i="4"/>
  <c r="J34" i="4"/>
  <c r="I32" i="4"/>
  <c r="I31" i="4"/>
  <c r="J36" i="4"/>
  <c r="J33" i="4"/>
  <c r="I16" i="4"/>
  <c r="I35" i="4"/>
  <c r="I59" i="4"/>
  <c r="J25" i="4"/>
  <c r="I27" i="4"/>
  <c r="J32" i="4"/>
  <c r="I37" i="4"/>
  <c r="I34" i="4"/>
  <c r="I24" i="4"/>
  <c r="I36" i="4"/>
  <c r="I48" i="4"/>
  <c r="I49" i="4"/>
  <c r="I14" i="4"/>
  <c r="J57" i="4"/>
  <c r="I44" i="4"/>
  <c r="I42" i="4"/>
  <c r="J31" i="4"/>
  <c r="J59" i="4"/>
  <c r="J58" i="4"/>
  <c r="J35" i="4"/>
  <c r="I54" i="4"/>
  <c r="J28" i="4"/>
  <c r="J23" i="4"/>
  <c r="I29" i="4"/>
  <c r="I21" i="4"/>
  <c r="J37" i="4"/>
  <c r="I46" i="4"/>
  <c r="I45" i="4"/>
  <c r="I30" i="4"/>
  <c r="I62" i="4"/>
  <c r="I40" i="4"/>
  <c r="I25" i="4"/>
  <c r="I23" i="4"/>
  <c r="I55" i="4"/>
  <c r="J56" i="4"/>
  <c r="I22" i="4"/>
  <c r="J30" i="4"/>
  <c r="I20" i="4"/>
  <c r="I57" i="4"/>
  <c r="I61" i="4"/>
  <c r="I58" i="4"/>
  <c r="I12" i="4"/>
  <c r="I52" i="4"/>
  <c r="I56" i="4"/>
  <c r="I41" i="4"/>
  <c r="I33" i="4"/>
  <c r="I39" i="4"/>
  <c r="I13" i="4"/>
  <c r="I28"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36" i="20"/>
  <c r="Z216" i="20"/>
  <c r="Z135" i="20"/>
  <c r="Z115"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9" i="20"/>
  <c r="Z138" i="20"/>
  <c r="Z137" i="20"/>
  <c r="Z134" i="20"/>
  <c r="Z133" i="20"/>
  <c r="Z132" i="20"/>
  <c r="Z131" i="20"/>
  <c r="Z130" i="20"/>
  <c r="Z129" i="20"/>
  <c r="Z128" i="20"/>
  <c r="Z127" i="20"/>
  <c r="Z126" i="20"/>
  <c r="Z125" i="20"/>
  <c r="Z124" i="20"/>
  <c r="Z123" i="20"/>
  <c r="Z212" i="20"/>
  <c r="Z211" i="20"/>
  <c r="Z122" i="20"/>
  <c r="Z121" i="20"/>
  <c r="Z215" i="20"/>
  <c r="Z214"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36" i="20"/>
  <c r="W136" i="20" s="1"/>
  <c r="X216" i="20"/>
  <c r="X135" i="20"/>
  <c r="W135" i="20" s="1"/>
  <c r="X115" i="20"/>
  <c r="X188" i="20"/>
  <c r="X187" i="20"/>
  <c r="X186" i="20"/>
  <c r="W186" i="20" s="1"/>
  <c r="X185" i="20"/>
  <c r="W185" i="20" s="1"/>
  <c r="X184" i="20"/>
  <c r="W184" i="20" s="1"/>
  <c r="X183" i="20"/>
  <c r="X182" i="20"/>
  <c r="X181" i="20"/>
  <c r="X180" i="20"/>
  <c r="X179" i="20"/>
  <c r="W179" i="20" s="1"/>
  <c r="X178" i="20"/>
  <c r="W178" i="20" s="1"/>
  <c r="X177" i="20"/>
  <c r="W177" i="20" s="1"/>
  <c r="X176" i="20"/>
  <c r="X175" i="20"/>
  <c r="W175" i="20" s="1"/>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8" i="20"/>
  <c r="X137" i="20"/>
  <c r="X134" i="20"/>
  <c r="X133" i="20"/>
  <c r="X132" i="20"/>
  <c r="X131" i="20"/>
  <c r="X130" i="20"/>
  <c r="X129" i="20"/>
  <c r="X128" i="20"/>
  <c r="X127" i="20"/>
  <c r="X126" i="20"/>
  <c r="X125" i="20"/>
  <c r="X124" i="20"/>
  <c r="X123" i="20"/>
  <c r="X212" i="20"/>
  <c r="X211" i="20"/>
  <c r="X122" i="20"/>
  <c r="X121" i="20"/>
  <c r="X215" i="20"/>
  <c r="X214"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36" i="20"/>
  <c r="AF216" i="20"/>
  <c r="AF135" i="20"/>
  <c r="AF115" i="20"/>
  <c r="AF188" i="20"/>
  <c r="AF187" i="20"/>
  <c r="AF134" i="20"/>
  <c r="AF133" i="20"/>
  <c r="AF132"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9" i="20"/>
  <c r="AF138" i="20"/>
  <c r="AF137" i="20"/>
  <c r="AF131" i="20"/>
  <c r="AF130" i="20"/>
  <c r="AF129" i="20"/>
  <c r="AF128" i="20"/>
  <c r="AF127" i="20"/>
  <c r="AF126" i="20"/>
  <c r="AF125" i="20"/>
  <c r="AF124" i="20"/>
  <c r="AF123" i="20"/>
  <c r="AF212" i="20"/>
  <c r="AF211" i="20"/>
  <c r="AF122" i="20"/>
  <c r="AF121" i="20"/>
  <c r="AF215" i="20"/>
  <c r="AF214"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6" i="20"/>
  <c r="AD216" i="20"/>
  <c r="AD135" i="20"/>
  <c r="AD115" i="20"/>
  <c r="AD188" i="20"/>
  <c r="AD187" i="20"/>
  <c r="AD134" i="20"/>
  <c r="AD133" i="20"/>
  <c r="AD132" i="20"/>
  <c r="AD186" i="20"/>
  <c r="AD185" i="20"/>
  <c r="AD184" i="20"/>
  <c r="AD183" i="20"/>
  <c r="AD182" i="20"/>
  <c r="AD181" i="20"/>
  <c r="AD180" i="20"/>
  <c r="AD179" i="20"/>
  <c r="AD178" i="20"/>
  <c r="AD177" i="20"/>
  <c r="AD176" i="20"/>
  <c r="AD175" i="20"/>
  <c r="AD174" i="20"/>
  <c r="AD173" i="20"/>
  <c r="AD169" i="20"/>
  <c r="AD166" i="20"/>
  <c r="AD165" i="20"/>
  <c r="AD164" i="20"/>
  <c r="AD163" i="20"/>
  <c r="AD161" i="20"/>
  <c r="AD160" i="20"/>
  <c r="AD159" i="20"/>
  <c r="AD158" i="20"/>
  <c r="AD157" i="20"/>
  <c r="AD156" i="20"/>
  <c r="AD155" i="20"/>
  <c r="AD154" i="20"/>
  <c r="AD152" i="20"/>
  <c r="AD148" i="20"/>
  <c r="AD147" i="20"/>
  <c r="AD146" i="20"/>
  <c r="AD145" i="20"/>
  <c r="AD144" i="20"/>
  <c r="AD143" i="20"/>
  <c r="AD137" i="20"/>
  <c r="AD131" i="20"/>
  <c r="AD130" i="20"/>
  <c r="AD129" i="20"/>
  <c r="AD128" i="20"/>
  <c r="AD126" i="20"/>
  <c r="AD125" i="20"/>
  <c r="AD124" i="20"/>
  <c r="AD123" i="20"/>
  <c r="AD212" i="20"/>
  <c r="AD211" i="20"/>
  <c r="AD122" i="20"/>
  <c r="AD121" i="20"/>
  <c r="AD215" i="20"/>
  <c r="AD214"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AC116" i="20"/>
  <c r="AC136" i="20"/>
  <c r="AC216" i="20"/>
  <c r="AC135" i="20"/>
  <c r="AC115" i="20"/>
  <c r="AC188" i="20"/>
  <c r="AC187" i="20"/>
  <c r="AC134" i="20"/>
  <c r="AC133" i="20"/>
  <c r="AC132" i="20"/>
  <c r="AC186" i="20"/>
  <c r="AC185" i="20"/>
  <c r="AC184" i="20"/>
  <c r="AC183" i="20"/>
  <c r="AC182" i="20"/>
  <c r="AC181" i="20"/>
  <c r="AC180" i="20"/>
  <c r="AC179" i="20"/>
  <c r="AC178" i="20"/>
  <c r="AC177" i="20"/>
  <c r="AC176" i="20"/>
  <c r="AC175" i="20"/>
  <c r="AC174" i="20"/>
  <c r="AC173" i="20"/>
  <c r="AC172" i="20"/>
  <c r="AC171" i="20"/>
  <c r="AC170" i="20"/>
  <c r="AC169" i="20"/>
  <c r="AC168"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7" i="20"/>
  <c r="AC131" i="20"/>
  <c r="AC130" i="20"/>
  <c r="AC129" i="20"/>
  <c r="AC128" i="20"/>
  <c r="AC127" i="20"/>
  <c r="AC126" i="20"/>
  <c r="AC125" i="20"/>
  <c r="AC124" i="20"/>
  <c r="AC123" i="20"/>
  <c r="AC212" i="20"/>
  <c r="AC211" i="20"/>
  <c r="AC122" i="20"/>
  <c r="AC121" i="20"/>
  <c r="AC215" i="20"/>
  <c r="AC214"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67" i="20"/>
  <c r="O6" i="8"/>
  <c r="O5" i="8"/>
  <c r="O4" i="8"/>
  <c r="R116" i="20"/>
  <c r="R136" i="20"/>
  <c r="R216" i="20"/>
  <c r="R135" i="20"/>
  <c r="R115" i="20"/>
  <c r="R188" i="20"/>
  <c r="R187" i="20"/>
  <c r="R134" i="20"/>
  <c r="R133" i="20"/>
  <c r="R132"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61" i="20"/>
  <c r="R158" i="20"/>
  <c r="R160" i="20"/>
  <c r="R159" i="20"/>
  <c r="R157" i="20"/>
  <c r="R148" i="20"/>
  <c r="R147" i="20"/>
  <c r="R146" i="20"/>
  <c r="R156" i="20"/>
  <c r="R155" i="20"/>
  <c r="R154" i="20"/>
  <c r="R152" i="20"/>
  <c r="R151" i="20"/>
  <c r="R150" i="20"/>
  <c r="R149" i="20"/>
  <c r="R145" i="20"/>
  <c r="R144" i="20"/>
  <c r="R143" i="20"/>
  <c r="R153" i="20"/>
  <c r="R142" i="20"/>
  <c r="R141" i="20"/>
  <c r="R140" i="20"/>
  <c r="R139" i="20"/>
  <c r="R138" i="20"/>
  <c r="R137" i="20"/>
  <c r="R131" i="20"/>
  <c r="R130" i="20"/>
  <c r="R129" i="20"/>
  <c r="R128" i="20"/>
  <c r="R127" i="20"/>
  <c r="R126" i="20"/>
  <c r="R125" i="20"/>
  <c r="R124" i="20"/>
  <c r="R123" i="20"/>
  <c r="R212" i="20"/>
  <c r="R211" i="20"/>
  <c r="R122" i="20"/>
  <c r="R121" i="20"/>
  <c r="R215" i="20"/>
  <c r="R214"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88" i="20" l="1"/>
  <c r="S176" i="20"/>
  <c r="S164" i="20"/>
  <c r="S152" i="20"/>
  <c r="S140" i="20"/>
  <c r="S128" i="20"/>
  <c r="S214" i="20"/>
  <c r="S106" i="20"/>
  <c r="S94" i="20"/>
  <c r="S82" i="20"/>
  <c r="S70" i="20"/>
  <c r="S58" i="20"/>
  <c r="S46" i="20"/>
  <c r="S34" i="20"/>
  <c r="S22" i="20"/>
  <c r="S119" i="20"/>
  <c r="S45" i="20"/>
  <c r="S21" i="20"/>
  <c r="AB205" i="20"/>
  <c r="AB203" i="20"/>
  <c r="AB201" i="20"/>
  <c r="AB199" i="20"/>
  <c r="AB197" i="20"/>
  <c r="AB195" i="20"/>
  <c r="S208" i="20"/>
  <c r="S187" i="20"/>
  <c r="S175" i="20"/>
  <c r="S163" i="20"/>
  <c r="S151" i="20"/>
  <c r="S139" i="20"/>
  <c r="S127" i="20"/>
  <c r="S117" i="20"/>
  <c r="S105" i="20"/>
  <c r="S93" i="20"/>
  <c r="S81" i="20"/>
  <c r="S69" i="20"/>
  <c r="S57" i="20"/>
  <c r="S33" i="20"/>
  <c r="U206" i="20"/>
  <c r="U204" i="20"/>
  <c r="U202" i="20"/>
  <c r="U200" i="20"/>
  <c r="U198" i="20"/>
  <c r="U196" i="20"/>
  <c r="S207" i="20"/>
  <c r="S186" i="20"/>
  <c r="S174" i="20"/>
  <c r="S162" i="20"/>
  <c r="S150" i="20"/>
  <c r="S138" i="20"/>
  <c r="S126" i="20"/>
  <c r="S116" i="20"/>
  <c r="S104" i="20"/>
  <c r="S92" i="20"/>
  <c r="S80" i="20"/>
  <c r="S68" i="20"/>
  <c r="S56" i="20"/>
  <c r="S44" i="20"/>
  <c r="S32" i="20"/>
  <c r="S20" i="20"/>
  <c r="U207" i="20"/>
  <c r="S120" i="20"/>
  <c r="S185" i="20"/>
  <c r="S173" i="20"/>
  <c r="S161" i="20"/>
  <c r="S149" i="20"/>
  <c r="S137" i="20"/>
  <c r="S216" i="20"/>
  <c r="S115" i="20"/>
  <c r="S103" i="20"/>
  <c r="S91" i="20"/>
  <c r="S79" i="20"/>
  <c r="S67" i="20"/>
  <c r="S55" i="20"/>
  <c r="S43" i="20"/>
  <c r="S31" i="20"/>
  <c r="S19" i="20"/>
  <c r="S206" i="20"/>
  <c r="S204" i="20"/>
  <c r="S202" i="20"/>
  <c r="S200" i="20"/>
  <c r="S198" i="20"/>
  <c r="S196" i="20"/>
  <c r="S213" i="20"/>
  <c r="S184" i="20"/>
  <c r="S172" i="20"/>
  <c r="S160" i="20"/>
  <c r="S148" i="20"/>
  <c r="S136" i="20"/>
  <c r="S125" i="20"/>
  <c r="S114" i="20"/>
  <c r="S102" i="20"/>
  <c r="S90" i="20"/>
  <c r="S78" i="20"/>
  <c r="S66" i="20"/>
  <c r="S54" i="20"/>
  <c r="S42" i="20"/>
  <c r="S30" i="20"/>
  <c r="S18" i="20"/>
  <c r="AB208" i="20"/>
  <c r="S118" i="20"/>
  <c r="S183" i="20"/>
  <c r="S171" i="20"/>
  <c r="S159" i="20"/>
  <c r="S147" i="20"/>
  <c r="S135" i="20"/>
  <c r="S124" i="20"/>
  <c r="S113" i="20"/>
  <c r="S101" i="20"/>
  <c r="S89" i="20"/>
  <c r="S77" i="20"/>
  <c r="S65" i="20"/>
  <c r="S53" i="20"/>
  <c r="S41" i="20"/>
  <c r="S29" i="20"/>
  <c r="S17" i="20"/>
  <c r="S189" i="20"/>
  <c r="S177" i="20"/>
  <c r="S165" i="20"/>
  <c r="S153" i="20"/>
  <c r="S141" i="20"/>
  <c r="S129" i="20"/>
  <c r="S215" i="20"/>
  <c r="S107" i="20"/>
  <c r="S95" i="20"/>
  <c r="S83" i="20"/>
  <c r="S71" i="20"/>
  <c r="S59" i="20"/>
  <c r="S47" i="20"/>
  <c r="S35" i="20"/>
  <c r="S23" i="20"/>
  <c r="S11" i="20"/>
  <c r="U208" i="20"/>
  <c r="S194" i="20"/>
  <c r="S182" i="20"/>
  <c r="S170" i="20"/>
  <c r="S158" i="20"/>
  <c r="S146" i="20"/>
  <c r="S134" i="20"/>
  <c r="S123" i="20"/>
  <c r="S112" i="20"/>
  <c r="S100" i="20"/>
  <c r="S88" i="20"/>
  <c r="S76" i="20"/>
  <c r="S64" i="20"/>
  <c r="S52" i="20"/>
  <c r="S40" i="20"/>
  <c r="S28" i="20"/>
  <c r="S16" i="20"/>
  <c r="AB206" i="20"/>
  <c r="AB204" i="20"/>
  <c r="AB202" i="20"/>
  <c r="AB200" i="20"/>
  <c r="AB198" i="20"/>
  <c r="AB196" i="20"/>
  <c r="S193" i="20"/>
  <c r="S181" i="20"/>
  <c r="S169" i="20"/>
  <c r="S157" i="20"/>
  <c r="S145" i="20"/>
  <c r="S133" i="20"/>
  <c r="S212" i="20"/>
  <c r="S111" i="20"/>
  <c r="S99" i="20"/>
  <c r="S87" i="20"/>
  <c r="S75" i="20"/>
  <c r="S63" i="20"/>
  <c r="S51" i="20"/>
  <c r="S39" i="20"/>
  <c r="S27" i="20"/>
  <c r="S15" i="20"/>
  <c r="AB207" i="20"/>
  <c r="U205" i="20"/>
  <c r="U203" i="20"/>
  <c r="U201" i="20"/>
  <c r="U199" i="20"/>
  <c r="U197" i="20"/>
  <c r="U195" i="20"/>
  <c r="S192" i="20"/>
  <c r="S180" i="20"/>
  <c r="S168" i="20"/>
  <c r="S156" i="20"/>
  <c r="S144" i="20"/>
  <c r="S132" i="20"/>
  <c r="S211" i="20"/>
  <c r="S110" i="20"/>
  <c r="S98" i="20"/>
  <c r="S86" i="20"/>
  <c r="S74" i="20"/>
  <c r="S62" i="20"/>
  <c r="S50" i="20"/>
  <c r="S38" i="20"/>
  <c r="S26" i="20"/>
  <c r="S14" i="20"/>
  <c r="S191" i="20"/>
  <c r="S179" i="20"/>
  <c r="S167" i="20"/>
  <c r="S155" i="20"/>
  <c r="S143" i="20"/>
  <c r="S131" i="20"/>
  <c r="S122" i="20"/>
  <c r="S109" i="20"/>
  <c r="S97" i="20"/>
  <c r="S85" i="20"/>
  <c r="S73" i="20"/>
  <c r="S61" i="20"/>
  <c r="S49" i="20"/>
  <c r="S37" i="20"/>
  <c r="S25" i="20"/>
  <c r="S13" i="20"/>
  <c r="S96" i="20"/>
  <c r="S84" i="20"/>
  <c r="S72" i="20"/>
  <c r="S60" i="20"/>
  <c r="S36" i="20"/>
  <c r="S24" i="20"/>
  <c r="S12" i="20"/>
  <c r="S205" i="20"/>
  <c r="S203" i="20"/>
  <c r="S201" i="20"/>
  <c r="S199" i="20"/>
  <c r="S197" i="20"/>
  <c r="S195" i="20"/>
  <c r="S190" i="20"/>
  <c r="S178" i="20"/>
  <c r="S166" i="20"/>
  <c r="S154" i="20"/>
  <c r="S142" i="20"/>
  <c r="S130" i="20"/>
  <c r="S121" i="20"/>
  <c r="S108" i="20"/>
  <c r="S48" i="20"/>
  <c r="AE37" i="20"/>
  <c r="AE116" i="20"/>
  <c r="AE181" i="20"/>
  <c r="AE64" i="20"/>
  <c r="AE183" i="20"/>
  <c r="AE188" i="20"/>
  <c r="AE137" i="20"/>
  <c r="AE22" i="20"/>
  <c r="AE126" i="20"/>
  <c r="J22" i="8"/>
  <c r="J30" i="8"/>
  <c r="J21" i="8"/>
  <c r="J15" i="8"/>
  <c r="J23" i="8"/>
  <c r="J31" i="8"/>
  <c r="J16" i="8"/>
  <c r="J24" i="8"/>
  <c r="J32" i="8"/>
  <c r="AB216" i="20" s="1"/>
  <c r="J17" i="8"/>
  <c r="J25" i="8"/>
  <c r="J33" i="8"/>
  <c r="J18" i="8"/>
  <c r="J26" i="8"/>
  <c r="J34" i="8"/>
  <c r="J19" i="8"/>
  <c r="J27" i="8"/>
  <c r="J35" i="8"/>
  <c r="J29" i="8"/>
  <c r="J20" i="8"/>
  <c r="J28" i="8"/>
  <c r="J36" i="8"/>
  <c r="J14" i="8"/>
  <c r="U116" i="20" l="1"/>
  <c r="V116" i="20" s="1"/>
  <c r="T116" i="20" s="1"/>
  <c r="U120" i="20"/>
  <c r="V120" i="20" s="1"/>
  <c r="T120" i="20" s="1"/>
  <c r="AB120" i="20"/>
  <c r="AB135" i="20"/>
  <c r="U213" i="20"/>
  <c r="V213" i="20" s="1"/>
  <c r="T213" i="20" s="1"/>
  <c r="AB213" i="20"/>
  <c r="AB118" i="20"/>
  <c r="U118" i="20"/>
  <c r="V118" i="20" s="1"/>
  <c r="T118" i="20" s="1"/>
  <c r="AB194" i="20"/>
  <c r="U194" i="20"/>
  <c r="U119" i="20"/>
  <c r="V119" i="20" s="1"/>
  <c r="T119" i="20" s="1"/>
  <c r="AB119" i="20"/>
  <c r="U189" i="20"/>
  <c r="V189" i="20" s="1"/>
  <c r="T189" i="20" s="1"/>
  <c r="AB190" i="20"/>
  <c r="U191" i="20"/>
  <c r="U192" i="20"/>
  <c r="U190" i="20"/>
  <c r="U193" i="20"/>
  <c r="AB191" i="20"/>
  <c r="AB193" i="20"/>
  <c r="AB192" i="20"/>
  <c r="AB189" i="20"/>
  <c r="U117" i="20"/>
  <c r="V117" i="20" s="1"/>
  <c r="T117" i="20" s="1"/>
  <c r="AB117" i="20"/>
  <c r="AB116" i="20"/>
  <c r="AD116" i="20" s="1"/>
  <c r="AA116" i="20" s="1"/>
  <c r="AB136" i="20"/>
  <c r="U136" i="20"/>
  <c r="V136" i="20" s="1"/>
  <c r="T136" i="20" s="1"/>
  <c r="U216" i="20"/>
  <c r="V216" i="20" s="1"/>
  <c r="T216" i="20" s="1"/>
  <c r="U135" i="20"/>
  <c r="V135" i="20" s="1"/>
  <c r="T135" i="20" s="1"/>
  <c r="AB115" i="20"/>
  <c r="U187" i="20"/>
  <c r="U115" i="20"/>
  <c r="V115" i="20" s="1"/>
  <c r="T115" i="20" s="1"/>
  <c r="AB188" i="20"/>
  <c r="U188" i="20"/>
  <c r="AB187" i="20"/>
  <c r="U73" i="20"/>
  <c r="V73" i="20" s="1"/>
  <c r="T73" i="20" s="1"/>
  <c r="AB133" i="20"/>
  <c r="U132" i="20"/>
  <c r="V132" i="20" s="1"/>
  <c r="T132" i="20" s="1"/>
  <c r="AB134" i="20"/>
  <c r="U133" i="20"/>
  <c r="V133" i="20" s="1"/>
  <c r="T133" i="20" s="1"/>
  <c r="U134" i="20"/>
  <c r="V134" i="20" s="1"/>
  <c r="T134" i="20" s="1"/>
  <c r="AB132" i="20"/>
  <c r="U123" i="20"/>
  <c r="V123" i="20" s="1"/>
  <c r="T123"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1" i="20"/>
  <c r="V131" i="20" s="1"/>
  <c r="T131" i="20" s="1"/>
  <c r="U62" i="20"/>
  <c r="V62" i="20" s="1"/>
  <c r="T62" i="20" s="1"/>
  <c r="U91" i="20"/>
  <c r="V91" i="20" s="1"/>
  <c r="T91" i="20" s="1"/>
  <c r="U50" i="20"/>
  <c r="V50" i="20" s="1"/>
  <c r="T50" i="20" s="1"/>
  <c r="U60" i="20"/>
  <c r="V60" i="20" s="1"/>
  <c r="T60" i="20" s="1"/>
  <c r="U211" i="20"/>
  <c r="V211" i="20" s="1"/>
  <c r="T211" i="20" s="1"/>
  <c r="U183" i="20"/>
  <c r="U175" i="20"/>
  <c r="U167" i="20"/>
  <c r="U160" i="20"/>
  <c r="U152" i="20"/>
  <c r="U144" i="20"/>
  <c r="U180" i="20"/>
  <c r="U172" i="20"/>
  <c r="U164" i="20"/>
  <c r="U157" i="20"/>
  <c r="U149" i="20"/>
  <c r="U141" i="20"/>
  <c r="U185" i="20"/>
  <c r="U177" i="20"/>
  <c r="U169" i="20"/>
  <c r="U154" i="20"/>
  <c r="U146" i="20"/>
  <c r="U138" i="20"/>
  <c r="U186" i="20"/>
  <c r="U182" i="20"/>
  <c r="U174" i="20"/>
  <c r="U166" i="20"/>
  <c r="U159" i="20"/>
  <c r="U151" i="20"/>
  <c r="U143" i="20"/>
  <c r="U179" i="20"/>
  <c r="U171" i="20"/>
  <c r="U163" i="20"/>
  <c r="U156" i="20"/>
  <c r="U148" i="20"/>
  <c r="U140" i="20"/>
  <c r="U178" i="20"/>
  <c r="U155" i="20"/>
  <c r="U184" i="20"/>
  <c r="U176" i="20"/>
  <c r="U168" i="20"/>
  <c r="U161" i="20"/>
  <c r="U153" i="20"/>
  <c r="U145" i="20"/>
  <c r="U137" i="20"/>
  <c r="U162" i="20"/>
  <c r="U139" i="20"/>
  <c r="U181" i="20"/>
  <c r="U173" i="20"/>
  <c r="U165" i="20"/>
  <c r="U158" i="20"/>
  <c r="U150" i="20"/>
  <c r="U142" i="20"/>
  <c r="U170" i="20"/>
  <c r="U147" i="20"/>
  <c r="U214" i="20"/>
  <c r="V214" i="20" s="1"/>
  <c r="T214"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26" i="20"/>
  <c r="V126" i="20" s="1"/>
  <c r="T126" i="20" s="1"/>
  <c r="U92" i="20"/>
  <c r="V92" i="20" s="1"/>
  <c r="T92" i="20" s="1"/>
  <c r="U130" i="20"/>
  <c r="V130" i="20" s="1"/>
  <c r="T130" i="20" s="1"/>
  <c r="U212" i="20"/>
  <c r="V212" i="20" s="1"/>
  <c r="T212" i="20" s="1"/>
  <c r="U45" i="20"/>
  <c r="V45" i="20" s="1"/>
  <c r="T45" i="20" s="1"/>
  <c r="U98" i="20"/>
  <c r="V98" i="20" s="1"/>
  <c r="T98" i="20" s="1"/>
  <c r="U18" i="20"/>
  <c r="V18" i="20" s="1"/>
  <c r="T18" i="20" s="1"/>
  <c r="U52" i="20"/>
  <c r="V52" i="20" s="1"/>
  <c r="T52" i="20" s="1"/>
  <c r="U122" i="20"/>
  <c r="V122" i="20" s="1"/>
  <c r="T122" i="20" s="1"/>
  <c r="U48" i="20"/>
  <c r="V48" i="20" s="1"/>
  <c r="T48" i="20" s="1"/>
  <c r="U105" i="20"/>
  <c r="V105" i="20" s="1"/>
  <c r="T105" i="20" s="1"/>
  <c r="U89" i="20"/>
  <c r="V89" i="20" s="1"/>
  <c r="T89" i="20" s="1"/>
  <c r="U49" i="20"/>
  <c r="V49" i="20" s="1"/>
  <c r="T49" i="20" s="1"/>
  <c r="U128" i="20"/>
  <c r="V128" i="20" s="1"/>
  <c r="T128" i="20" s="1"/>
  <c r="U94" i="20"/>
  <c r="V94" i="20" s="1"/>
  <c r="T94" i="20" s="1"/>
  <c r="U54" i="20"/>
  <c r="V54" i="20" s="1"/>
  <c r="T54" i="20" s="1"/>
  <c r="U125" i="20"/>
  <c r="V125" i="20" s="1"/>
  <c r="T125" i="20" s="1"/>
  <c r="U104" i="20"/>
  <c r="V104" i="20" s="1"/>
  <c r="T104" i="20" s="1"/>
  <c r="U127" i="20"/>
  <c r="V127" i="20" s="1"/>
  <c r="T127" i="20" s="1"/>
  <c r="U121" i="20"/>
  <c r="V121" i="20" s="1"/>
  <c r="T121" i="20" s="1"/>
  <c r="U61" i="20"/>
  <c r="V61" i="20" s="1"/>
  <c r="T61" i="20" s="1"/>
  <c r="U124" i="20"/>
  <c r="V124" i="20" s="1"/>
  <c r="T124" i="20" s="1"/>
  <c r="U82" i="20"/>
  <c r="V82" i="20" s="1"/>
  <c r="T82" i="20" s="1"/>
  <c r="U108" i="20"/>
  <c r="V108" i="20" s="1"/>
  <c r="T108" i="20" s="1"/>
  <c r="U129" i="20"/>
  <c r="V129" i="20" s="1"/>
  <c r="T129"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3" i="20"/>
  <c r="AB175" i="20"/>
  <c r="AB167" i="20"/>
  <c r="AD167" i="20" s="1"/>
  <c r="AA167" i="20" s="1"/>
  <c r="AB160" i="20"/>
  <c r="AB152" i="20"/>
  <c r="AB144" i="20"/>
  <c r="AB180" i="20"/>
  <c r="AB172" i="20"/>
  <c r="AD172" i="20" s="1"/>
  <c r="AA172" i="20" s="1"/>
  <c r="AB164" i="20"/>
  <c r="AB157" i="20"/>
  <c r="AB149" i="20"/>
  <c r="AD149" i="20" s="1"/>
  <c r="AA149" i="20" s="1"/>
  <c r="AB141" i="20"/>
  <c r="AD141" i="20" s="1"/>
  <c r="AA141" i="20" s="1"/>
  <c r="AB185" i="20"/>
  <c r="AB177" i="20"/>
  <c r="AB169" i="20"/>
  <c r="AB154" i="20"/>
  <c r="AB146" i="20"/>
  <c r="AB138" i="20"/>
  <c r="AD138" i="20" s="1"/>
  <c r="AA138" i="20" s="1"/>
  <c r="AB182" i="20"/>
  <c r="AB174" i="20"/>
  <c r="AB166" i="20"/>
  <c r="AB159" i="20"/>
  <c r="AB151" i="20"/>
  <c r="AD151" i="20" s="1"/>
  <c r="AA151" i="20" s="1"/>
  <c r="AB143" i="20"/>
  <c r="AB179" i="20"/>
  <c r="AB171" i="20"/>
  <c r="AD171" i="20" s="1"/>
  <c r="AA171" i="20" s="1"/>
  <c r="AB163" i="20"/>
  <c r="AB156" i="20"/>
  <c r="AB148" i="20"/>
  <c r="AB140" i="20"/>
  <c r="AD140" i="20" s="1"/>
  <c r="AA140" i="20" s="1"/>
  <c r="AB184" i="20"/>
  <c r="AB176" i="20"/>
  <c r="AB168" i="20"/>
  <c r="AD168" i="20" s="1"/>
  <c r="AA168" i="20" s="1"/>
  <c r="AB161" i="20"/>
  <c r="AB153" i="20"/>
  <c r="AD153" i="20" s="1"/>
  <c r="AA153" i="20" s="1"/>
  <c r="AB145" i="20"/>
  <c r="AB137" i="20"/>
  <c r="AB181" i="20"/>
  <c r="AB173" i="20"/>
  <c r="AB165" i="20"/>
  <c r="AB158" i="20"/>
  <c r="AB150" i="20"/>
  <c r="AD150" i="20" s="1"/>
  <c r="AA150" i="20" s="1"/>
  <c r="AB142" i="20"/>
  <c r="AD142" i="20" s="1"/>
  <c r="AA142" i="20" s="1"/>
  <c r="AB186" i="20"/>
  <c r="AB178" i="20"/>
  <c r="AB170" i="20"/>
  <c r="AD170" i="20" s="1"/>
  <c r="AA170" i="20" s="1"/>
  <c r="AB162" i="20"/>
  <c r="AD162" i="20" s="1"/>
  <c r="AA162" i="20" s="1"/>
  <c r="AB155" i="20"/>
  <c r="AB147" i="20"/>
  <c r="AB139" i="20"/>
  <c r="AD139" i="20" s="1"/>
  <c r="AA139" i="20" s="1"/>
  <c r="AB214"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28" i="20"/>
  <c r="AB94" i="20"/>
  <c r="AB125" i="20"/>
  <c r="AB61" i="20"/>
  <c r="AB47" i="20"/>
  <c r="AB49" i="20"/>
  <c r="AB54" i="20"/>
  <c r="AB104" i="20"/>
  <c r="AD104" i="20" s="1"/>
  <c r="AA104" i="20" s="1"/>
  <c r="AB127" i="20"/>
  <c r="AD127" i="20" s="1"/>
  <c r="AA127" i="20" s="1"/>
  <c r="AB121" i="20"/>
  <c r="AB124" i="20"/>
  <c r="AB82" i="20"/>
  <c r="AD82" i="20" s="1"/>
  <c r="AA82" i="20" s="1"/>
  <c r="AB129" i="20"/>
  <c r="AB108" i="20"/>
  <c r="AB113" i="20"/>
  <c r="AB97" i="20"/>
  <c r="AB78" i="20"/>
  <c r="AB75" i="20"/>
  <c r="AB88" i="20"/>
  <c r="AB215" i="20"/>
  <c r="AB29" i="20"/>
  <c r="AB31" i="20"/>
  <c r="AB41" i="20"/>
  <c r="AB30" i="20"/>
  <c r="AB14" i="20"/>
  <c r="AB13" i="20"/>
  <c r="AB123"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1" i="20"/>
  <c r="AB91" i="20"/>
  <c r="AD91" i="20" s="1"/>
  <c r="AA91" i="20" s="1"/>
  <c r="AB50" i="20"/>
  <c r="AD50" i="20" s="1"/>
  <c r="AA50" i="20" s="1"/>
  <c r="AB60" i="20"/>
  <c r="AB62" i="20"/>
  <c r="AB211" i="20"/>
  <c r="AB73" i="20"/>
  <c r="AB45" i="20"/>
  <c r="AB18" i="20"/>
  <c r="AB52" i="20"/>
  <c r="AB130" i="20"/>
  <c r="AB212" i="20"/>
  <c r="AB98" i="20"/>
  <c r="AB126" i="20"/>
  <c r="AB92" i="20"/>
  <c r="AB122"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5" authorId="0" shapeId="0" xr:uid="{00000000-0006-0000-0200-000006000000}">
      <text>
        <r>
          <rPr>
            <sz val="9"/>
            <color indexed="81"/>
            <rFont val="MS P ゴシック"/>
            <family val="3"/>
            <charset val="128"/>
          </rPr>
          <t>設定ファイル保存先指定用</t>
        </r>
      </text>
    </comment>
    <comment ref="E135" authorId="0" shapeId="0" xr:uid="{00000000-0006-0000-0200-000007000000}">
      <text>
        <r>
          <rPr>
            <sz val="9"/>
            <color indexed="81"/>
            <rFont val="MS P ゴシック"/>
            <family val="3"/>
            <charset val="128"/>
          </rPr>
          <t>初期ディレクトリ指定用</t>
        </r>
      </text>
    </comment>
    <comment ref="D136" authorId="0" shapeId="0" xr:uid="{00000000-0006-0000-0200-000008000000}">
      <text>
        <r>
          <rPr>
            <sz val="9"/>
            <color indexed="81"/>
            <rFont val="MS P ゴシック"/>
            <family val="3"/>
            <charset val="128"/>
          </rPr>
          <t>初期ディレクトリ指定用</t>
        </r>
      </text>
    </comment>
    <comment ref="J174" authorId="0" shapeId="0" xr:uid="{00000000-0006-0000-0200-000009000000}">
      <text>
        <r>
          <rPr>
            <sz val="9"/>
            <color indexed="81"/>
            <rFont val="MS P ゴシック"/>
            <family val="3"/>
            <charset val="128"/>
          </rPr>
          <t>「ConnectWSL2withTeraTerm.vbs」でまとめて行う</t>
        </r>
      </text>
    </comment>
    <comment ref="J176"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<sst xmlns="http://schemas.openxmlformats.org/spreadsheetml/2006/main" count="5914" uniqueCount="1425">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</sst>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1">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D22" sqref="D22"/>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991</v>
      </c>
      <c r="F1" s="102"/>
      <c r="I1" s="103" t="s">
        <v>29</v>
      </c>
    </row>
    <row r="2" spans="1:13">
      <c r="A2" s="105" t="s">
        <v>32</v>
      </c>
      <c r="B2" s="106" t="s">
        <v>170</v>
      </c>
      <c r="C2" s="107" t="s">
        <v>171</v>
      </c>
      <c r="D2" s="105" t="s">
        <v>565</v>
      </c>
      <c r="E2" s="106" t="s">
        <v>989</v>
      </c>
      <c r="F2" s="106" t="s">
        <v>990</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1032</v>
      </c>
      <c r="B4" s="114" t="s">
        <v>0</v>
      </c>
      <c r="C4" s="115" t="s">
        <v>156</v>
      </c>
      <c r="D4" s="116" t="s">
        <v>1007</v>
      </c>
      <c r="E4" s="142"/>
      <c r="F4" s="143"/>
      <c r="G4" s="117"/>
      <c r="H4" s="118" t="s">
        <v>1123</v>
      </c>
      <c r="I4" s="103" t="s">
        <v>29</v>
      </c>
      <c r="J4" s="104"/>
      <c r="M4" s="104"/>
    </row>
    <row r="5" spans="1:13" s="104" customFormat="1">
      <c r="A5" s="113" t="s">
        <v>1036</v>
      </c>
      <c r="B5" s="114" t="s">
        <v>156</v>
      </c>
      <c r="C5" s="115" t="s">
        <v>156</v>
      </c>
      <c r="D5" s="116" t="s">
        <v>1035</v>
      </c>
      <c r="E5" s="142" t="s">
        <v>40</v>
      </c>
      <c r="F5" s="143"/>
      <c r="G5" s="119" t="s">
        <v>150</v>
      </c>
      <c r="H5" s="117" t="s">
        <v>1057</v>
      </c>
      <c r="I5" s="104" t="s">
        <v>29</v>
      </c>
      <c r="J5" s="103"/>
      <c r="K5" s="103"/>
      <c r="L5" s="103"/>
      <c r="M5" s="103"/>
    </row>
    <row r="6" spans="1:13" s="104" customFormat="1">
      <c r="A6" s="113" t="s">
        <v>1036</v>
      </c>
      <c r="B6" s="114" t="s">
        <v>156</v>
      </c>
      <c r="C6" s="115" t="s">
        <v>156</v>
      </c>
      <c r="D6" s="116" t="s">
        <v>1034</v>
      </c>
      <c r="E6" s="142" t="s">
        <v>40</v>
      </c>
      <c r="F6" s="143"/>
      <c r="G6" s="119" t="s">
        <v>151</v>
      </c>
      <c r="H6" s="117"/>
      <c r="I6" s="104" t="s">
        <v>29</v>
      </c>
      <c r="J6" s="103"/>
      <c r="K6" s="103"/>
      <c r="L6" s="103"/>
      <c r="M6" s="103"/>
    </row>
    <row r="7" spans="1:13" s="104" customFormat="1">
      <c r="A7" s="113" t="s">
        <v>1036</v>
      </c>
      <c r="B7" s="114" t="s">
        <v>156</v>
      </c>
      <c r="C7" s="115" t="s">
        <v>156</v>
      </c>
      <c r="D7" s="116" t="s">
        <v>1033</v>
      </c>
      <c r="E7" s="142" t="s">
        <v>40</v>
      </c>
      <c r="F7" s="143"/>
      <c r="G7" s="119" t="s">
        <v>152</v>
      </c>
      <c r="H7" s="117"/>
      <c r="I7" s="104" t="s">
        <v>29</v>
      </c>
      <c r="J7" s="103"/>
      <c r="K7" s="103"/>
      <c r="L7" s="103"/>
      <c r="M7" s="103"/>
    </row>
    <row r="8" spans="1:13">
      <c r="A8" s="113" t="s">
        <v>1031</v>
      </c>
      <c r="B8" s="114" t="s">
        <v>156</v>
      </c>
      <c r="C8" s="115" t="s">
        <v>156</v>
      </c>
      <c r="D8" s="116" t="s">
        <v>50</v>
      </c>
      <c r="E8" s="142" t="s">
        <v>966</v>
      </c>
      <c r="F8" s="143"/>
      <c r="G8" s="117" t="s">
        <v>1005</v>
      </c>
      <c r="H8" s="117"/>
      <c r="I8" s="104" t="s">
        <v>29</v>
      </c>
    </row>
    <row r="9" spans="1:13">
      <c r="A9" s="113" t="s">
        <v>1003</v>
      </c>
      <c r="B9" s="114" t="s">
        <v>0</v>
      </c>
      <c r="C9" s="115" t="s">
        <v>156</v>
      </c>
      <c r="D9" s="116" t="s">
        <v>988</v>
      </c>
      <c r="E9" s="142"/>
      <c r="F9" s="143"/>
      <c r="G9" s="117"/>
      <c r="H9" s="117"/>
      <c r="I9" s="103" t="s">
        <v>29</v>
      </c>
      <c r="J9" s="104"/>
    </row>
    <row r="10" spans="1:13">
      <c r="A10" s="113" t="s">
        <v>1003</v>
      </c>
      <c r="B10" s="114" t="s">
        <v>0</v>
      </c>
      <c r="C10" s="115" t="s">
        <v>156</v>
      </c>
      <c r="D10" s="116" t="s">
        <v>1018</v>
      </c>
      <c r="E10" s="142"/>
      <c r="F10" s="143"/>
      <c r="G10" s="117"/>
      <c r="H10" s="117"/>
      <c r="I10" s="103" t="s">
        <v>29</v>
      </c>
      <c r="J10" s="104"/>
    </row>
    <row r="11" spans="1:13">
      <c r="A11" s="113" t="s">
        <v>1003</v>
      </c>
      <c r="B11" s="114" t="s">
        <v>28</v>
      </c>
      <c r="C11" s="115" t="s">
        <v>156</v>
      </c>
      <c r="D11" s="116" t="s">
        <v>57</v>
      </c>
      <c r="E11" s="142"/>
      <c r="F11" s="143"/>
      <c r="G11" s="117"/>
      <c r="H11" s="117"/>
      <c r="I11" s="103" t="s">
        <v>29</v>
      </c>
      <c r="J11" s="104"/>
    </row>
    <row r="12" spans="1:13">
      <c r="A12" s="113" t="s">
        <v>1003</v>
      </c>
      <c r="B12" s="114" t="s">
        <v>28</v>
      </c>
      <c r="C12" s="115" t="s">
        <v>156</v>
      </c>
      <c r="D12" s="116" t="s">
        <v>1017</v>
      </c>
      <c r="E12" s="142"/>
      <c r="F12" s="143"/>
      <c r="G12" s="117"/>
      <c r="H12" s="117"/>
      <c r="I12" s="103" t="s">
        <v>29</v>
      </c>
      <c r="J12" s="104"/>
    </row>
    <row r="13" spans="1:13" s="104" customFormat="1">
      <c r="A13" s="113" t="s">
        <v>1046</v>
      </c>
      <c r="B13" s="114" t="s">
        <v>156</v>
      </c>
      <c r="C13" s="115" t="s">
        <v>28</v>
      </c>
      <c r="D13" s="116" t="s">
        <v>1037</v>
      </c>
      <c r="E13" s="142" t="s">
        <v>40</v>
      </c>
      <c r="F13" s="166" t="s">
        <v>966</v>
      </c>
      <c r="G13" s="117" t="s">
        <v>995</v>
      </c>
      <c r="H13" s="117"/>
      <c r="I13" s="104" t="s">
        <v>29</v>
      </c>
      <c r="J13" s="103"/>
      <c r="K13" s="103"/>
      <c r="L13" s="103"/>
      <c r="M13" s="103"/>
    </row>
    <row r="14" spans="1:13" s="104" customFormat="1">
      <c r="A14" s="113" t="s">
        <v>1046</v>
      </c>
      <c r="B14" s="114" t="s">
        <v>156</v>
      </c>
      <c r="C14" s="115" t="s">
        <v>28</v>
      </c>
      <c r="D14" s="116" t="s">
        <v>1038</v>
      </c>
      <c r="E14" s="142" t="s">
        <v>40</v>
      </c>
      <c r="F14" s="166" t="s">
        <v>966</v>
      </c>
      <c r="G14" s="117" t="s">
        <v>996</v>
      </c>
      <c r="H14" s="117"/>
      <c r="I14" s="104" t="s">
        <v>29</v>
      </c>
      <c r="J14" s="103"/>
      <c r="K14" s="103"/>
      <c r="L14" s="103"/>
      <c r="M14" s="103"/>
    </row>
    <row r="15" spans="1:13" s="104" customFormat="1">
      <c r="A15" s="113" t="s">
        <v>1046</v>
      </c>
      <c r="B15" s="114" t="s">
        <v>156</v>
      </c>
      <c r="C15" s="115" t="s">
        <v>28</v>
      </c>
      <c r="D15" s="116" t="s">
        <v>1039</v>
      </c>
      <c r="E15" s="142" t="s">
        <v>40</v>
      </c>
      <c r="F15" s="166" t="s">
        <v>966</v>
      </c>
      <c r="G15" s="117" t="s">
        <v>997</v>
      </c>
      <c r="H15" s="117"/>
      <c r="I15" s="104" t="s">
        <v>29</v>
      </c>
      <c r="J15" s="103"/>
      <c r="K15" s="103"/>
      <c r="L15" s="103"/>
      <c r="M15" s="103"/>
    </row>
    <row r="16" spans="1:13" s="104" customFormat="1">
      <c r="A16" s="113" t="s">
        <v>1046</v>
      </c>
      <c r="B16" s="114" t="s">
        <v>156</v>
      </c>
      <c r="C16" s="115" t="s">
        <v>28</v>
      </c>
      <c r="D16" s="116" t="s">
        <v>1040</v>
      </c>
      <c r="E16" s="142" t="s">
        <v>40</v>
      </c>
      <c r="F16" s="166" t="s">
        <v>966</v>
      </c>
      <c r="G16" s="117" t="s">
        <v>998</v>
      </c>
      <c r="H16" s="117"/>
      <c r="I16" s="104" t="s">
        <v>29</v>
      </c>
      <c r="J16" s="103"/>
      <c r="K16" s="103"/>
      <c r="L16" s="103"/>
      <c r="M16" s="103"/>
    </row>
    <row r="17" spans="1:13" s="104" customFormat="1">
      <c r="A17" s="113" t="s">
        <v>1046</v>
      </c>
      <c r="B17" s="114" t="s">
        <v>156</v>
      </c>
      <c r="C17" s="115" t="s">
        <v>28</v>
      </c>
      <c r="D17" s="116" t="s">
        <v>1041</v>
      </c>
      <c r="E17" s="142" t="s">
        <v>40</v>
      </c>
      <c r="F17" s="166" t="s">
        <v>966</v>
      </c>
      <c r="G17" s="117" t="s">
        <v>999</v>
      </c>
      <c r="H17" s="117"/>
      <c r="I17" s="104" t="s">
        <v>29</v>
      </c>
      <c r="J17" s="103"/>
      <c r="K17" s="103"/>
      <c r="L17" s="103"/>
      <c r="M17" s="103"/>
    </row>
    <row r="18" spans="1:13" s="104" customFormat="1">
      <c r="A18" s="113" t="s">
        <v>1046</v>
      </c>
      <c r="B18" s="114" t="s">
        <v>156</v>
      </c>
      <c r="C18" s="115" t="s">
        <v>28</v>
      </c>
      <c r="D18" s="116" t="s">
        <v>1042</v>
      </c>
      <c r="E18" s="142" t="s">
        <v>40</v>
      </c>
      <c r="F18" s="166" t="s">
        <v>966</v>
      </c>
      <c r="G18" s="117" t="s">
        <v>1056</v>
      </c>
      <c r="H18" s="117"/>
      <c r="I18" s="104" t="s">
        <v>29</v>
      </c>
      <c r="J18" s="103"/>
      <c r="K18" s="103"/>
      <c r="L18" s="103"/>
      <c r="M18" s="103"/>
    </row>
    <row r="19" spans="1:13" s="104" customFormat="1">
      <c r="A19" s="113" t="s">
        <v>1046</v>
      </c>
      <c r="B19" s="114" t="s">
        <v>156</v>
      </c>
      <c r="C19" s="115" t="s">
        <v>28</v>
      </c>
      <c r="D19" s="116" t="s">
        <v>1043</v>
      </c>
      <c r="E19" s="142" t="s">
        <v>40</v>
      </c>
      <c r="F19" s="166" t="s">
        <v>966</v>
      </c>
      <c r="G19" s="117" t="s">
        <v>1000</v>
      </c>
      <c r="H19" s="117"/>
      <c r="I19" s="104" t="s">
        <v>29</v>
      </c>
      <c r="J19" s="103"/>
      <c r="K19" s="103"/>
      <c r="L19" s="103"/>
      <c r="M19" s="103"/>
    </row>
    <row r="20" spans="1:13" s="104" customFormat="1">
      <c r="A20" s="113" t="s">
        <v>1046</v>
      </c>
      <c r="B20" s="114" t="s">
        <v>156</v>
      </c>
      <c r="C20" s="115" t="s">
        <v>28</v>
      </c>
      <c r="D20" s="116" t="s">
        <v>1044</v>
      </c>
      <c r="E20" s="142" t="s">
        <v>40</v>
      </c>
      <c r="F20" s="166" t="s">
        <v>966</v>
      </c>
      <c r="G20" s="117" t="s">
        <v>1001</v>
      </c>
      <c r="H20" s="117"/>
      <c r="I20" s="104" t="s">
        <v>29</v>
      </c>
      <c r="J20" s="103"/>
      <c r="K20" s="103"/>
      <c r="L20" s="103"/>
      <c r="M20" s="103"/>
    </row>
    <row r="21" spans="1:13" s="104" customFormat="1">
      <c r="A21" s="113" t="s">
        <v>1046</v>
      </c>
      <c r="B21" s="114" t="s">
        <v>156</v>
      </c>
      <c r="C21" s="115" t="s">
        <v>28</v>
      </c>
      <c r="D21" s="116" t="s">
        <v>1045</v>
      </c>
      <c r="E21" s="142" t="s">
        <v>40</v>
      </c>
      <c r="F21" s="166" t="s">
        <v>966</v>
      </c>
      <c r="G21" s="117" t="s">
        <v>1002</v>
      </c>
      <c r="H21" s="117"/>
      <c r="I21" s="104" t="s">
        <v>29</v>
      </c>
      <c r="J21" s="103"/>
      <c r="K21" s="103"/>
      <c r="L21" s="103"/>
      <c r="M21" s="103"/>
    </row>
    <row r="22" spans="1:13" s="104" customFormat="1">
      <c r="A22" s="113" t="s">
        <v>1036</v>
      </c>
      <c r="B22" s="114" t="s">
        <v>156</v>
      </c>
      <c r="C22" s="115" t="s">
        <v>28</v>
      </c>
      <c r="D22" s="116" t="s">
        <v>994</v>
      </c>
      <c r="E22" s="142" t="s">
        <v>40</v>
      </c>
      <c r="F22" s="143"/>
      <c r="G22" s="117"/>
      <c r="H22" s="117"/>
      <c r="I22" s="104" t="s">
        <v>29</v>
      </c>
      <c r="J22" s="103"/>
      <c r="K22" s="103"/>
      <c r="L22" s="103"/>
      <c r="M22" s="103"/>
    </row>
    <row r="23" spans="1:13" s="104" customFormat="1">
      <c r="A23" s="113" t="s">
        <v>1036</v>
      </c>
      <c r="B23" s="114" t="s">
        <v>156</v>
      </c>
      <c r="C23" s="115" t="s">
        <v>28</v>
      </c>
      <c r="D23" s="116" t="s">
        <v>1063</v>
      </c>
      <c r="E23" s="142" t="s">
        <v>40</v>
      </c>
      <c r="F23" s="143"/>
      <c r="G23" s="117" t="s">
        <v>1064</v>
      </c>
      <c r="H23" s="117"/>
      <c r="I23" s="104" t="s">
        <v>29</v>
      </c>
      <c r="J23" s="103"/>
      <c r="K23" s="103"/>
      <c r="L23" s="103"/>
      <c r="M23" s="103"/>
    </row>
    <row r="24" spans="1:13" s="104" customFormat="1">
      <c r="A24" s="113" t="s">
        <v>1036</v>
      </c>
      <c r="B24" s="114" t="s">
        <v>156</v>
      </c>
      <c r="C24" s="115" t="s">
        <v>28</v>
      </c>
      <c r="D24" s="116" t="s">
        <v>1062</v>
      </c>
      <c r="E24" s="142" t="s">
        <v>40</v>
      </c>
      <c r="F24" s="143"/>
      <c r="G24" s="117" t="s">
        <v>1065</v>
      </c>
      <c r="H24" s="117"/>
      <c r="I24" s="104" t="s">
        <v>29</v>
      </c>
      <c r="J24" s="103"/>
      <c r="K24" s="103"/>
      <c r="L24" s="103"/>
      <c r="M24" s="103"/>
    </row>
    <row r="25" spans="1:13" s="104" customFormat="1">
      <c r="A25" s="113" t="s">
        <v>1036</v>
      </c>
      <c r="B25" s="114" t="s">
        <v>156</v>
      </c>
      <c r="C25" s="115" t="s">
        <v>28</v>
      </c>
      <c r="D25" s="116" t="s">
        <v>1058</v>
      </c>
      <c r="E25" s="142" t="s">
        <v>40</v>
      </c>
      <c r="F25" s="143"/>
      <c r="G25" s="117" t="s">
        <v>1070</v>
      </c>
      <c r="H25" s="117"/>
      <c r="I25" s="104" t="s">
        <v>29</v>
      </c>
      <c r="J25" s="103"/>
      <c r="K25" s="103"/>
      <c r="L25" s="103"/>
      <c r="M25" s="103"/>
    </row>
    <row r="26" spans="1:13" s="104" customFormat="1">
      <c r="A26" s="113" t="s">
        <v>1036</v>
      </c>
      <c r="B26" s="114" t="s">
        <v>156</v>
      </c>
      <c r="C26" s="115" t="s">
        <v>28</v>
      </c>
      <c r="D26" s="116" t="s">
        <v>1059</v>
      </c>
      <c r="E26" s="142" t="s">
        <v>40</v>
      </c>
      <c r="F26" s="143"/>
      <c r="G26" s="117" t="s">
        <v>1069</v>
      </c>
      <c r="H26" s="117"/>
      <c r="I26" s="104" t="s">
        <v>29</v>
      </c>
      <c r="J26" s="103"/>
      <c r="K26" s="103"/>
      <c r="L26" s="103"/>
      <c r="M26" s="103"/>
    </row>
    <row r="27" spans="1:13" s="104" customFormat="1">
      <c r="A27" s="113" t="s">
        <v>1036</v>
      </c>
      <c r="B27" s="114" t="s">
        <v>156</v>
      </c>
      <c r="C27" s="115" t="s">
        <v>28</v>
      </c>
      <c r="D27" s="116" t="s">
        <v>1060</v>
      </c>
      <c r="E27" s="142" t="s">
        <v>40</v>
      </c>
      <c r="F27" s="143"/>
      <c r="G27" s="117" t="s">
        <v>1068</v>
      </c>
      <c r="H27" s="117"/>
      <c r="I27" s="104" t="s">
        <v>29</v>
      </c>
      <c r="J27" s="103"/>
      <c r="K27" s="103"/>
      <c r="L27" s="103"/>
      <c r="M27" s="103"/>
    </row>
    <row r="28" spans="1:13" s="104" customFormat="1">
      <c r="A28" s="113" t="s">
        <v>1036</v>
      </c>
      <c r="B28" s="114" t="s">
        <v>156</v>
      </c>
      <c r="C28" s="115" t="s">
        <v>28</v>
      </c>
      <c r="D28" s="116" t="s">
        <v>1061</v>
      </c>
      <c r="E28" s="142" t="s">
        <v>40</v>
      </c>
      <c r="F28" s="143"/>
      <c r="G28" s="117" t="s">
        <v>1066</v>
      </c>
      <c r="H28" s="117"/>
      <c r="I28" s="104" t="s">
        <v>29</v>
      </c>
      <c r="J28" s="103"/>
      <c r="K28" s="103"/>
      <c r="L28" s="103"/>
      <c r="M28" s="103"/>
    </row>
    <row r="29" spans="1:13" s="104" customFormat="1">
      <c r="A29" s="113" t="s">
        <v>1036</v>
      </c>
      <c r="B29" s="114" t="s">
        <v>156</v>
      </c>
      <c r="C29" s="115" t="s">
        <v>28</v>
      </c>
      <c r="D29" s="120" t="s">
        <v>1067</v>
      </c>
      <c r="E29" s="142" t="s">
        <v>40</v>
      </c>
      <c r="F29" s="143" t="s">
        <v>966</v>
      </c>
      <c r="G29" s="121"/>
      <c r="H29" s="117"/>
      <c r="I29" s="104" t="s">
        <v>29</v>
      </c>
      <c r="J29" s="103"/>
      <c r="K29" s="103"/>
      <c r="L29" s="103"/>
      <c r="M29" s="103"/>
    </row>
    <row r="30" spans="1:13">
      <c r="A30" s="113" t="s">
        <v>1031</v>
      </c>
      <c r="B30" s="114" t="s">
        <v>0</v>
      </c>
      <c r="C30" s="115" t="s">
        <v>156</v>
      </c>
      <c r="D30" s="116" t="s">
        <v>1022</v>
      </c>
      <c r="E30" s="142"/>
      <c r="F30" s="143"/>
      <c r="G30" s="117"/>
      <c r="H30" s="118" t="s">
        <v>1093</v>
      </c>
      <c r="I30" s="103" t="s">
        <v>29</v>
      </c>
      <c r="J30" s="104"/>
    </row>
    <row r="31" spans="1:13">
      <c r="A31" s="113" t="s">
        <v>1031</v>
      </c>
      <c r="B31" s="114" t="s">
        <v>0</v>
      </c>
      <c r="C31" s="115" t="s">
        <v>156</v>
      </c>
      <c r="D31" s="116" t="s">
        <v>1023</v>
      </c>
      <c r="E31" s="142"/>
      <c r="F31" s="143"/>
      <c r="G31" s="117"/>
      <c r="H31" s="118" t="s">
        <v>1094</v>
      </c>
      <c r="I31" s="103" t="s">
        <v>29</v>
      </c>
      <c r="J31" s="104"/>
    </row>
    <row r="32" spans="1:13">
      <c r="A32" s="113" t="s">
        <v>1031</v>
      </c>
      <c r="B32" s="114" t="s">
        <v>0</v>
      </c>
      <c r="C32" s="115" t="s">
        <v>156</v>
      </c>
      <c r="D32" s="116" t="s">
        <v>1024</v>
      </c>
      <c r="E32" s="142"/>
      <c r="F32" s="143"/>
      <c r="G32" s="117"/>
      <c r="H32" s="118" t="s">
        <v>1095</v>
      </c>
      <c r="I32" s="103" t="s">
        <v>29</v>
      </c>
      <c r="J32" s="104"/>
    </row>
    <row r="33" spans="1:13">
      <c r="A33" s="113" t="s">
        <v>1031</v>
      </c>
      <c r="B33" s="114" t="s">
        <v>0</v>
      </c>
      <c r="C33" s="115" t="s">
        <v>156</v>
      </c>
      <c r="D33" s="116" t="s">
        <v>1025</v>
      </c>
      <c r="E33" s="142"/>
      <c r="F33" s="143"/>
      <c r="G33" s="117"/>
      <c r="H33" s="118" t="s">
        <v>1096</v>
      </c>
      <c r="I33" s="103" t="s">
        <v>29</v>
      </c>
      <c r="J33" s="104"/>
    </row>
    <row r="34" spans="1:13">
      <c r="A34" s="113" t="s">
        <v>1031</v>
      </c>
      <c r="B34" s="114" t="s">
        <v>0</v>
      </c>
      <c r="C34" s="115" t="s">
        <v>156</v>
      </c>
      <c r="D34" s="116" t="s">
        <v>1026</v>
      </c>
      <c r="E34" s="142"/>
      <c r="F34" s="143"/>
      <c r="G34" s="117"/>
      <c r="H34" s="118" t="s">
        <v>1097</v>
      </c>
      <c r="I34" s="103" t="s">
        <v>29</v>
      </c>
      <c r="J34" s="104"/>
    </row>
    <row r="35" spans="1:13">
      <c r="A35" s="113" t="s">
        <v>1031</v>
      </c>
      <c r="B35" s="114" t="s">
        <v>0</v>
      </c>
      <c r="C35" s="115" t="s">
        <v>156</v>
      </c>
      <c r="D35" s="116" t="s">
        <v>1027</v>
      </c>
      <c r="E35" s="142"/>
      <c r="F35" s="143" t="s">
        <v>966</v>
      </c>
      <c r="G35" s="117"/>
      <c r="H35" s="118" t="s">
        <v>1098</v>
      </c>
      <c r="I35" s="103" t="s">
        <v>29</v>
      </c>
      <c r="J35" s="104"/>
    </row>
    <row r="36" spans="1:13">
      <c r="A36" s="113" t="s">
        <v>1031</v>
      </c>
      <c r="B36" s="114" t="s">
        <v>0</v>
      </c>
      <c r="C36" s="115" t="s">
        <v>156</v>
      </c>
      <c r="D36" s="116" t="s">
        <v>1028</v>
      </c>
      <c r="E36" s="142"/>
      <c r="F36" s="143"/>
      <c r="G36" s="117"/>
      <c r="H36" s="118" t="s">
        <v>1099</v>
      </c>
      <c r="I36" s="103" t="s">
        <v>29</v>
      </c>
      <c r="J36" s="104"/>
    </row>
    <row r="37" spans="1:13">
      <c r="A37" s="113" t="s">
        <v>1031</v>
      </c>
      <c r="B37" s="114" t="s">
        <v>0</v>
      </c>
      <c r="C37" s="115" t="s">
        <v>156</v>
      </c>
      <c r="D37" s="116" t="s">
        <v>1029</v>
      </c>
      <c r="E37" s="142"/>
      <c r="F37" s="143"/>
      <c r="G37" s="117"/>
      <c r="H37" s="119" t="s">
        <v>1009</v>
      </c>
      <c r="I37" s="103" t="s">
        <v>29</v>
      </c>
      <c r="J37" s="104"/>
    </row>
    <row r="38" spans="1:13">
      <c r="A38" s="113" t="s">
        <v>1031</v>
      </c>
      <c r="B38" s="114" t="s">
        <v>0</v>
      </c>
      <c r="C38" s="115" t="s">
        <v>156</v>
      </c>
      <c r="D38" s="116" t="s">
        <v>1030</v>
      </c>
      <c r="E38" s="142"/>
      <c r="F38" s="143"/>
      <c r="G38" s="117"/>
      <c r="H38" s="118" t="s">
        <v>1009</v>
      </c>
      <c r="I38" s="103" t="s">
        <v>29</v>
      </c>
      <c r="J38" s="104"/>
    </row>
    <row r="39" spans="1:13">
      <c r="A39" s="113" t="s">
        <v>1031</v>
      </c>
      <c r="B39" s="114" t="s">
        <v>156</v>
      </c>
      <c r="C39" s="115" t="s">
        <v>156</v>
      </c>
      <c r="D39" s="116" t="s">
        <v>1010</v>
      </c>
      <c r="E39" s="142" t="s">
        <v>966</v>
      </c>
      <c r="F39" s="143"/>
      <c r="G39" s="117"/>
      <c r="H39" s="117" t="s">
        <v>901</v>
      </c>
      <c r="I39" s="104" t="s">
        <v>29</v>
      </c>
    </row>
    <row r="40" spans="1:13">
      <c r="A40" s="113" t="s">
        <v>1031</v>
      </c>
      <c r="B40" s="114" t="s">
        <v>156</v>
      </c>
      <c r="C40" s="115" t="s">
        <v>156</v>
      </c>
      <c r="D40" s="116" t="s">
        <v>1004</v>
      </c>
      <c r="E40" s="142" t="s">
        <v>966</v>
      </c>
      <c r="F40" s="143"/>
      <c r="G40" s="117" t="s">
        <v>1342</v>
      </c>
      <c r="H40" s="117"/>
      <c r="I40" s="104" t="s">
        <v>29</v>
      </c>
    </row>
    <row r="41" spans="1:13" s="104" customFormat="1">
      <c r="A41" s="113" t="s">
        <v>1031</v>
      </c>
      <c r="B41" s="114" t="s">
        <v>156</v>
      </c>
      <c r="C41" s="115" t="s">
        <v>0</v>
      </c>
      <c r="D41" s="116" t="s">
        <v>993</v>
      </c>
      <c r="E41" s="142" t="s">
        <v>40</v>
      </c>
      <c r="F41" s="143"/>
      <c r="G41" s="117"/>
      <c r="H41" s="117"/>
      <c r="I41" s="104" t="s">
        <v>29</v>
      </c>
      <c r="J41" s="103"/>
      <c r="K41" s="103"/>
      <c r="L41" s="103"/>
      <c r="M41" s="103"/>
    </row>
    <row r="42" spans="1:13">
      <c r="A42" s="113" t="s">
        <v>1031</v>
      </c>
      <c r="B42" s="114" t="s">
        <v>156</v>
      </c>
      <c r="C42" s="115" t="s">
        <v>156</v>
      </c>
      <c r="D42" s="116" t="s">
        <v>157</v>
      </c>
      <c r="E42" s="142" t="s">
        <v>966</v>
      </c>
      <c r="F42" s="143"/>
      <c r="G42" s="117"/>
      <c r="H42" s="117"/>
      <c r="I42" s="104" t="s">
        <v>29</v>
      </c>
    </row>
    <row r="43" spans="1:13" s="104" customFormat="1">
      <c r="A43" s="113" t="s">
        <v>1031</v>
      </c>
      <c r="B43" s="114" t="s">
        <v>156</v>
      </c>
      <c r="C43" s="115" t="s">
        <v>156</v>
      </c>
      <c r="D43" s="116" t="s">
        <v>1014</v>
      </c>
      <c r="E43" s="142" t="s">
        <v>40</v>
      </c>
      <c r="F43" s="143"/>
      <c r="G43" s="117"/>
      <c r="H43" s="119" t="s">
        <v>148</v>
      </c>
      <c r="I43" s="104" t="s">
        <v>29</v>
      </c>
      <c r="J43" s="103"/>
      <c r="K43" s="103"/>
      <c r="L43" s="103"/>
      <c r="M43" s="103"/>
    </row>
    <row r="44" spans="1:13" s="104" customFormat="1">
      <c r="A44" s="113" t="s">
        <v>1031</v>
      </c>
      <c r="B44" s="114" t="s">
        <v>156</v>
      </c>
      <c r="C44" s="115" t="s">
        <v>156</v>
      </c>
      <c r="D44" s="116" t="s">
        <v>1015</v>
      </c>
      <c r="E44" s="142" t="s">
        <v>40</v>
      </c>
      <c r="F44" s="143"/>
      <c r="G44" s="117"/>
      <c r="H44" s="119" t="s">
        <v>149</v>
      </c>
      <c r="I44" s="104" t="s">
        <v>29</v>
      </c>
      <c r="J44" s="103"/>
      <c r="K44" s="103"/>
      <c r="L44" s="103"/>
      <c r="M44" s="103"/>
    </row>
    <row r="45" spans="1:13">
      <c r="A45" s="113" t="s">
        <v>1031</v>
      </c>
      <c r="B45" s="114" t="s">
        <v>0</v>
      </c>
      <c r="C45" s="115" t="s">
        <v>156</v>
      </c>
      <c r="D45" s="116" t="s">
        <v>1206</v>
      </c>
      <c r="E45" s="142"/>
      <c r="F45" s="143"/>
      <c r="G45" s="117" t="s">
        <v>1207</v>
      </c>
      <c r="H45" s="117" t="s">
        <v>1208</v>
      </c>
      <c r="I45" s="104" t="s">
        <v>29</v>
      </c>
      <c r="L45" s="104"/>
    </row>
    <row r="46" spans="1:13" s="104" customFormat="1">
      <c r="A46" s="113" t="s">
        <v>1031</v>
      </c>
      <c r="B46" s="114" t="s">
        <v>28</v>
      </c>
      <c r="C46" s="115" t="s">
        <v>0</v>
      </c>
      <c r="D46" s="116" t="s">
        <v>1321</v>
      </c>
      <c r="E46" s="142" t="s">
        <v>966</v>
      </c>
      <c r="F46" s="143"/>
      <c r="G46" s="117"/>
      <c r="H46" s="117" t="s">
        <v>1322</v>
      </c>
      <c r="I46" s="104" t="s">
        <v>29</v>
      </c>
      <c r="J46" s="103"/>
      <c r="K46" s="103"/>
      <c r="L46" s="103"/>
      <c r="M46" s="103"/>
    </row>
    <row r="47" spans="1:13" s="104" customFormat="1">
      <c r="A47" s="113" t="s">
        <v>1031</v>
      </c>
      <c r="B47" s="114" t="s">
        <v>0</v>
      </c>
      <c r="C47" s="115" t="s">
        <v>156</v>
      </c>
      <c r="D47" s="116" t="s">
        <v>1407</v>
      </c>
      <c r="E47" s="142" t="s">
        <v>966</v>
      </c>
      <c r="F47" s="143"/>
      <c r="G47" s="117"/>
      <c r="H47" s="117"/>
      <c r="I47" s="104" t="s">
        <v>29</v>
      </c>
      <c r="J47" s="103"/>
      <c r="K47" s="103"/>
      <c r="L47" s="103"/>
      <c r="M47" s="103"/>
    </row>
    <row r="48" spans="1:13" s="104" customFormat="1">
      <c r="A48" s="113" t="s">
        <v>1031</v>
      </c>
      <c r="B48" s="114" t="s">
        <v>0</v>
      </c>
      <c r="C48" s="115" t="s">
        <v>0</v>
      </c>
      <c r="D48" s="116" t="s">
        <v>1412</v>
      </c>
      <c r="E48" s="142" t="s">
        <v>966</v>
      </c>
      <c r="F48" s="143"/>
      <c r="G48" s="117"/>
      <c r="H48" s="117"/>
      <c r="I48" s="104" t="s">
        <v>29</v>
      </c>
      <c r="J48" s="103"/>
      <c r="K48" s="103"/>
      <c r="L48" s="103"/>
      <c r="M48" s="103"/>
    </row>
    <row r="49" spans="1:13" s="104" customFormat="1">
      <c r="A49" s="113" t="s">
        <v>1031</v>
      </c>
      <c r="B49" s="114" t="s">
        <v>0</v>
      </c>
      <c r="C49" s="115" t="s">
        <v>156</v>
      </c>
      <c r="D49" s="116" t="s">
        <v>1418</v>
      </c>
      <c r="E49" s="142"/>
      <c r="F49" s="143"/>
      <c r="G49" s="117"/>
      <c r="H49" s="117" t="s">
        <v>1409</v>
      </c>
      <c r="I49" s="104" t="s">
        <v>29</v>
      </c>
      <c r="J49" s="103"/>
      <c r="K49" s="103"/>
      <c r="L49" s="103"/>
      <c r="M49" s="103"/>
    </row>
    <row r="50" spans="1:13" s="104" customFormat="1">
      <c r="A50" s="113" t="s">
        <v>1031</v>
      </c>
      <c r="B50" s="114" t="s">
        <v>0</v>
      </c>
      <c r="C50" s="115" t="s">
        <v>156</v>
      </c>
      <c r="D50" s="116" t="s">
        <v>1419</v>
      </c>
      <c r="E50" s="142"/>
      <c r="F50" s="143"/>
      <c r="G50" s="117"/>
      <c r="H50" s="117" t="s">
        <v>1408</v>
      </c>
      <c r="I50" s="104" t="s">
        <v>29</v>
      </c>
      <c r="J50" s="103"/>
      <c r="K50" s="103"/>
      <c r="L50" s="103"/>
      <c r="M50" s="103"/>
    </row>
    <row r="51" spans="1:13" s="104" customFormat="1">
      <c r="A51" s="113" t="s">
        <v>1031</v>
      </c>
      <c r="B51" s="114" t="s">
        <v>0</v>
      </c>
      <c r="C51" s="115" t="s">
        <v>156</v>
      </c>
      <c r="D51" s="116" t="s">
        <v>1401</v>
      </c>
      <c r="E51" s="142" t="s">
        <v>966</v>
      </c>
      <c r="F51" s="143"/>
      <c r="G51" s="117"/>
      <c r="H51" s="117" t="s">
        <v>1402</v>
      </c>
      <c r="I51" s="104" t="s">
        <v>29</v>
      </c>
      <c r="J51" s="103"/>
      <c r="K51" s="103"/>
      <c r="L51" s="103"/>
      <c r="M51" s="103"/>
    </row>
    <row r="52" spans="1:13" s="104" customFormat="1">
      <c r="A52" s="113" t="s">
        <v>1031</v>
      </c>
      <c r="B52" s="114" t="s">
        <v>0</v>
      </c>
      <c r="C52" s="115" t="s">
        <v>156</v>
      </c>
      <c r="D52" s="122" t="s">
        <v>1411</v>
      </c>
      <c r="E52" s="142" t="s">
        <v>966</v>
      </c>
      <c r="F52" s="143"/>
      <c r="G52" s="117"/>
      <c r="H52" s="117"/>
      <c r="I52" s="104" t="s">
        <v>29</v>
      </c>
      <c r="J52" s="103"/>
      <c r="K52" s="103"/>
      <c r="L52" s="103"/>
      <c r="M52" s="103"/>
    </row>
    <row r="53" spans="1:13" s="104" customFormat="1">
      <c r="A53" s="113" t="s">
        <v>1031</v>
      </c>
      <c r="B53" s="114" t="s">
        <v>0</v>
      </c>
      <c r="C53" s="115" t="s">
        <v>156</v>
      </c>
      <c r="D53" s="116" t="s">
        <v>1403</v>
      </c>
      <c r="E53" s="142"/>
      <c r="F53" s="143"/>
      <c r="G53" s="117"/>
      <c r="H53" s="117"/>
      <c r="I53" s="104" t="s">
        <v>29</v>
      </c>
      <c r="J53" s="103"/>
      <c r="K53" s="103"/>
      <c r="L53" s="103"/>
      <c r="M53" s="103"/>
    </row>
    <row r="54" spans="1:13">
      <c r="A54" s="113" t="s">
        <v>965</v>
      </c>
      <c r="B54" s="114" t="s">
        <v>156</v>
      </c>
      <c r="C54" s="115" t="s">
        <v>156</v>
      </c>
      <c r="D54" s="116" t="s">
        <v>1020</v>
      </c>
      <c r="E54" s="142" t="s">
        <v>966</v>
      </c>
      <c r="F54" s="143"/>
      <c r="G54" s="117"/>
      <c r="H54" s="117" t="s">
        <v>982</v>
      </c>
      <c r="I54" s="104" t="s">
        <v>29</v>
      </c>
    </row>
    <row r="55" spans="1:13">
      <c r="A55" s="113" t="s">
        <v>965</v>
      </c>
      <c r="B55" s="114" t="s">
        <v>156</v>
      </c>
      <c r="C55" s="115" t="s">
        <v>156</v>
      </c>
      <c r="D55" s="116" t="s">
        <v>1011</v>
      </c>
      <c r="E55" s="142" t="s">
        <v>966</v>
      </c>
      <c r="F55" s="143"/>
      <c r="G55" s="117"/>
      <c r="H55" s="117" t="s">
        <v>901</v>
      </c>
      <c r="I55" s="104" t="s">
        <v>29</v>
      </c>
    </row>
    <row r="56" spans="1:13" s="104" customFormat="1">
      <c r="A56" s="113" t="s">
        <v>965</v>
      </c>
      <c r="B56" s="114" t="s">
        <v>156</v>
      </c>
      <c r="C56" s="115" t="s">
        <v>0</v>
      </c>
      <c r="D56" s="116" t="s">
        <v>1410</v>
      </c>
      <c r="E56" s="142" t="s">
        <v>966</v>
      </c>
      <c r="F56" s="143" t="s">
        <v>966</v>
      </c>
      <c r="G56" s="117"/>
      <c r="H56" s="117"/>
      <c r="I56" s="104" t="s">
        <v>29</v>
      </c>
      <c r="J56" s="103"/>
      <c r="K56" s="103"/>
      <c r="L56" s="103"/>
      <c r="M56" s="103"/>
    </row>
    <row r="57" spans="1:13">
      <c r="A57" s="113" t="s">
        <v>153</v>
      </c>
      <c r="B57" s="114" t="s">
        <v>0</v>
      </c>
      <c r="C57" s="115" t="s">
        <v>156</v>
      </c>
      <c r="D57" s="116" t="s">
        <v>47</v>
      </c>
      <c r="E57" s="142" t="s">
        <v>966</v>
      </c>
      <c r="F57" s="143"/>
      <c r="G57" s="117"/>
      <c r="H57" s="117"/>
      <c r="I57" s="103" t="s">
        <v>29</v>
      </c>
      <c r="J57" s="104"/>
      <c r="M57" s="104"/>
    </row>
    <row r="58" spans="1:13">
      <c r="A58" s="113" t="s">
        <v>153</v>
      </c>
      <c r="B58" s="114" t="s">
        <v>28</v>
      </c>
      <c r="C58" s="115" t="s">
        <v>156</v>
      </c>
      <c r="D58" s="122" t="s">
        <v>1051</v>
      </c>
      <c r="E58" s="142" t="s">
        <v>966</v>
      </c>
      <c r="F58" s="143" t="s">
        <v>966</v>
      </c>
      <c r="G58" s="117"/>
      <c r="H58" s="123" t="s">
        <v>1052</v>
      </c>
      <c r="I58" s="103" t="s">
        <v>29</v>
      </c>
      <c r="J58" s="104"/>
      <c r="M58" s="104"/>
    </row>
    <row r="59" spans="1:13">
      <c r="A59" s="113" t="s">
        <v>153</v>
      </c>
      <c r="B59" s="114" t="s">
        <v>28</v>
      </c>
      <c r="C59" s="115" t="s">
        <v>156</v>
      </c>
      <c r="D59" s="122" t="s">
        <v>1050</v>
      </c>
      <c r="E59" s="142" t="s">
        <v>966</v>
      </c>
      <c r="F59" s="143" t="s">
        <v>966</v>
      </c>
      <c r="G59" s="117"/>
      <c r="H59" s="117" t="s">
        <v>1049</v>
      </c>
      <c r="I59" s="103" t="s">
        <v>29</v>
      </c>
      <c r="J59" s="104"/>
      <c r="M59" s="104"/>
    </row>
    <row r="60" spans="1:13">
      <c r="A60" s="113" t="s">
        <v>153</v>
      </c>
      <c r="B60" s="114" t="s">
        <v>0</v>
      </c>
      <c r="C60" s="115" t="s">
        <v>156</v>
      </c>
      <c r="D60" s="116" t="s">
        <v>1019</v>
      </c>
      <c r="E60" s="142" t="s">
        <v>966</v>
      </c>
      <c r="F60" s="143"/>
      <c r="G60" s="124"/>
      <c r="H60" s="117"/>
      <c r="I60" s="103" t="s">
        <v>29</v>
      </c>
      <c r="J60" s="104"/>
      <c r="M60" s="104"/>
    </row>
    <row r="61" spans="1:13">
      <c r="A61" s="113" t="s">
        <v>153</v>
      </c>
      <c r="B61" s="114" t="s">
        <v>0</v>
      </c>
      <c r="C61" s="115" t="s">
        <v>156</v>
      </c>
      <c r="D61" s="116" t="s">
        <v>48</v>
      </c>
      <c r="E61" s="142" t="s">
        <v>966</v>
      </c>
      <c r="F61" s="143"/>
      <c r="G61" s="124"/>
      <c r="H61" s="117"/>
      <c r="I61" s="103" t="s">
        <v>29</v>
      </c>
      <c r="J61" s="104"/>
      <c r="M61" s="104"/>
    </row>
    <row r="62" spans="1:13">
      <c r="A62" s="113" t="s">
        <v>153</v>
      </c>
      <c r="B62" s="114" t="s">
        <v>0</v>
      </c>
      <c r="C62" s="115" t="s">
        <v>156</v>
      </c>
      <c r="D62" s="116" t="s">
        <v>1012</v>
      </c>
      <c r="E62" s="142" t="s">
        <v>966</v>
      </c>
      <c r="F62" s="143"/>
      <c r="G62" s="124"/>
      <c r="H62" s="117"/>
      <c r="I62" s="103" t="s">
        <v>29</v>
      </c>
      <c r="J62" s="104"/>
      <c r="M62" s="104"/>
    </row>
    <row r="63" spans="1:13">
      <c r="A63" s="113" t="s">
        <v>153</v>
      </c>
      <c r="B63" s="114" t="s">
        <v>0</v>
      </c>
      <c r="C63" s="115" t="s">
        <v>156</v>
      </c>
      <c r="D63" s="116" t="s">
        <v>1013</v>
      </c>
      <c r="E63" s="142" t="s">
        <v>966</v>
      </c>
      <c r="F63" s="143"/>
      <c r="G63" s="124"/>
      <c r="H63" s="117"/>
      <c r="I63" s="103" t="s">
        <v>29</v>
      </c>
      <c r="J63" s="104"/>
      <c r="M63" s="104"/>
    </row>
    <row r="64" spans="1:13">
      <c r="A64" s="113" t="s">
        <v>153</v>
      </c>
      <c r="B64" s="114" t="s">
        <v>0</v>
      </c>
      <c r="C64" s="115" t="s">
        <v>156</v>
      </c>
      <c r="D64" s="116" t="s">
        <v>1008</v>
      </c>
      <c r="E64" s="142"/>
      <c r="F64" s="143"/>
      <c r="G64" s="117"/>
      <c r="H64" s="117" t="s">
        <v>1100</v>
      </c>
      <c r="I64" s="103" t="s">
        <v>29</v>
      </c>
      <c r="J64" s="104"/>
      <c r="M64" s="104"/>
    </row>
    <row r="65" spans="1:13">
      <c r="A65" s="113" t="s">
        <v>153</v>
      </c>
      <c r="B65" s="114" t="s">
        <v>0</v>
      </c>
      <c r="C65" s="115" t="s">
        <v>156</v>
      </c>
      <c r="D65" s="122" t="s">
        <v>1055</v>
      </c>
      <c r="E65" s="142" t="s">
        <v>966</v>
      </c>
      <c r="F65" s="143"/>
      <c r="G65" s="117"/>
      <c r="H65" s="117"/>
      <c r="I65" s="104" t="s">
        <v>29</v>
      </c>
      <c r="L65" s="104"/>
    </row>
    <row r="66" spans="1:13">
      <c r="A66" s="113" t="s">
        <v>153</v>
      </c>
      <c r="B66" s="114" t="s">
        <v>0</v>
      </c>
      <c r="C66" s="115" t="s">
        <v>156</v>
      </c>
      <c r="D66" s="122" t="s">
        <v>1054</v>
      </c>
      <c r="E66" s="142" t="s">
        <v>966</v>
      </c>
      <c r="F66" s="143" t="s">
        <v>966</v>
      </c>
      <c r="G66" s="117"/>
      <c r="H66" s="117" t="s">
        <v>1399</v>
      </c>
      <c r="I66" s="104" t="s">
        <v>29</v>
      </c>
      <c r="L66" s="104"/>
    </row>
    <row r="67" spans="1:13">
      <c r="A67" s="113" t="s">
        <v>153</v>
      </c>
      <c r="B67" s="114" t="s">
        <v>0</v>
      </c>
      <c r="C67" s="115" t="s">
        <v>156</v>
      </c>
      <c r="D67" s="122" t="s">
        <v>49</v>
      </c>
      <c r="E67" s="142" t="s">
        <v>966</v>
      </c>
      <c r="F67" s="143"/>
      <c r="G67" s="117"/>
      <c r="H67" s="125"/>
      <c r="I67" s="104" t="s">
        <v>29</v>
      </c>
      <c r="L67" s="104"/>
    </row>
    <row r="68" spans="1:13">
      <c r="A68" s="113" t="s">
        <v>153</v>
      </c>
      <c r="B68" s="114" t="s">
        <v>28</v>
      </c>
      <c r="C68" s="115" t="s">
        <v>156</v>
      </c>
      <c r="D68" s="122" t="s">
        <v>1077</v>
      </c>
      <c r="E68" s="142" t="s">
        <v>966</v>
      </c>
      <c r="F68" s="143"/>
      <c r="G68" s="117"/>
      <c r="H68" s="125"/>
      <c r="I68" s="104" t="s">
        <v>29</v>
      </c>
      <c r="L68" s="104"/>
    </row>
    <row r="69" spans="1:13">
      <c r="A69" s="113" t="s">
        <v>153</v>
      </c>
      <c r="B69" s="114" t="s">
        <v>28</v>
      </c>
      <c r="C69" s="115" t="s">
        <v>156</v>
      </c>
      <c r="D69" s="122" t="s">
        <v>1078</v>
      </c>
      <c r="E69" s="142" t="s">
        <v>966</v>
      </c>
      <c r="F69" s="143"/>
      <c r="G69" s="117"/>
      <c r="H69" s="125"/>
      <c r="I69" s="104" t="s">
        <v>29</v>
      </c>
      <c r="L69" s="104"/>
    </row>
    <row r="70" spans="1:13">
      <c r="A70" s="113" t="s">
        <v>153</v>
      </c>
      <c r="B70" s="114" t="s">
        <v>0</v>
      </c>
      <c r="C70" s="115" t="s">
        <v>156</v>
      </c>
      <c r="D70" s="122" t="s">
        <v>1053</v>
      </c>
      <c r="E70" s="142" t="s">
        <v>966</v>
      </c>
      <c r="F70" s="143"/>
      <c r="G70" s="117"/>
      <c r="H70" s="125"/>
      <c r="I70" s="104" t="s">
        <v>29</v>
      </c>
      <c r="L70" s="104"/>
    </row>
    <row r="71" spans="1:13">
      <c r="A71" s="113" t="s">
        <v>153</v>
      </c>
      <c r="B71" s="114" t="s">
        <v>28</v>
      </c>
      <c r="C71" s="115" t="s">
        <v>156</v>
      </c>
      <c r="D71" s="126" t="s">
        <v>158</v>
      </c>
      <c r="E71" s="142" t="s">
        <v>966</v>
      </c>
      <c r="F71" s="143"/>
      <c r="G71" s="117"/>
      <c r="H71" s="117"/>
      <c r="I71" s="104" t="s">
        <v>29</v>
      </c>
    </row>
    <row r="72" spans="1:13" s="104" customFormat="1">
      <c r="A72" s="113" t="s">
        <v>153</v>
      </c>
      <c r="B72" s="114" t="s">
        <v>156</v>
      </c>
      <c r="C72" s="115" t="s">
        <v>0</v>
      </c>
      <c r="D72" s="116" t="s">
        <v>992</v>
      </c>
      <c r="E72" s="142" t="s">
        <v>40</v>
      </c>
      <c r="F72" s="143"/>
      <c r="G72" s="117"/>
      <c r="H72" s="117" t="s">
        <v>1006</v>
      </c>
      <c r="I72" s="104" t="s">
        <v>29</v>
      </c>
      <c r="J72" s="103"/>
      <c r="K72" s="103"/>
      <c r="L72" s="103"/>
      <c r="M72" s="103"/>
    </row>
    <row r="73" spans="1:13" s="104" customFormat="1">
      <c r="A73" s="113" t="s">
        <v>153</v>
      </c>
      <c r="B73" s="114" t="s">
        <v>156</v>
      </c>
      <c r="C73" s="115" t="s">
        <v>0</v>
      </c>
      <c r="D73" s="116" t="s">
        <v>1404</v>
      </c>
      <c r="E73" s="142" t="s">
        <v>966</v>
      </c>
      <c r="F73" s="143"/>
      <c r="G73" s="117"/>
      <c r="H73" s="117"/>
      <c r="I73" s="104" t="s">
        <v>29</v>
      </c>
      <c r="J73" s="103"/>
      <c r="K73" s="103"/>
      <c r="L73" s="103"/>
      <c r="M73" s="103"/>
    </row>
    <row r="74" spans="1:13" s="104" customFormat="1">
      <c r="A74" s="113" t="s">
        <v>153</v>
      </c>
      <c r="B74" s="114" t="s">
        <v>156</v>
      </c>
      <c r="C74" s="115" t="s">
        <v>0</v>
      </c>
      <c r="D74" s="116" t="s">
        <v>1400</v>
      </c>
      <c r="E74" s="142" t="s">
        <v>966</v>
      </c>
      <c r="F74" s="143"/>
      <c r="G74" s="117"/>
      <c r="H74" s="117"/>
      <c r="I74" s="104" t="s">
        <v>29</v>
      </c>
      <c r="J74" s="103"/>
      <c r="K74" s="103"/>
      <c r="L74" s="103"/>
      <c r="M74" s="103"/>
    </row>
    <row r="75" spans="1:13" s="104" customFormat="1">
      <c r="A75" s="113" t="s">
        <v>153</v>
      </c>
      <c r="B75" s="114" t="s">
        <v>156</v>
      </c>
      <c r="C75" s="115" t="s">
        <v>0</v>
      </c>
      <c r="D75" s="116" t="s">
        <v>1405</v>
      </c>
      <c r="E75" s="142" t="s">
        <v>966</v>
      </c>
      <c r="F75" s="143"/>
      <c r="G75" s="117"/>
      <c r="H75" s="117"/>
      <c r="I75" s="104" t="s">
        <v>29</v>
      </c>
      <c r="J75" s="103"/>
      <c r="K75" s="103"/>
      <c r="L75" s="103"/>
      <c r="M75" s="103"/>
    </row>
    <row r="76" spans="1:13" s="104" customFormat="1">
      <c r="A76" s="113" t="s">
        <v>1421</v>
      </c>
      <c r="B76" s="114" t="s">
        <v>156</v>
      </c>
      <c r="C76" s="115" t="s">
        <v>0</v>
      </c>
      <c r="D76" s="116" t="s">
        <v>1406</v>
      </c>
      <c r="E76" s="142" t="s">
        <v>966</v>
      </c>
      <c r="F76" s="143"/>
      <c r="G76" s="117"/>
      <c r="H76" s="117"/>
      <c r="I76" s="104" t="s">
        <v>29</v>
      </c>
      <c r="J76" s="103"/>
      <c r="K76" s="103"/>
      <c r="L76" s="103"/>
      <c r="M76" s="103"/>
    </row>
    <row r="77" spans="1:13" s="104" customFormat="1">
      <c r="A77" s="113" t="s">
        <v>1421</v>
      </c>
      <c r="B77" s="114" t="s">
        <v>28</v>
      </c>
      <c r="C77" s="115" t="s">
        <v>0</v>
      </c>
      <c r="D77" s="116" t="s">
        <v>1420</v>
      </c>
      <c r="E77" s="142" t="s">
        <v>966</v>
      </c>
      <c r="F77" s="143"/>
      <c r="G77" s="117"/>
      <c r="H77" s="117"/>
      <c r="I77" s="104" t="s">
        <v>29</v>
      </c>
      <c r="J77" s="103"/>
      <c r="K77" s="103"/>
      <c r="L77" s="103"/>
      <c r="M77" s="103"/>
    </row>
    <row r="78" spans="1:13" s="104" customFormat="1">
      <c r="A78" s="113" t="s">
        <v>1421</v>
      </c>
      <c r="B78" s="114" t="s">
        <v>28</v>
      </c>
      <c r="C78" s="115" t="s">
        <v>0</v>
      </c>
      <c r="D78" s="116" t="s">
        <v>1422</v>
      </c>
      <c r="E78" s="142" t="s">
        <v>966</v>
      </c>
      <c r="F78" s="143"/>
      <c r="G78" s="117"/>
      <c r="H78" s="117"/>
      <c r="I78" s="104" t="s">
        <v>29</v>
      </c>
      <c r="J78" s="103"/>
      <c r="K78" s="103"/>
      <c r="L78" s="103"/>
      <c r="M78" s="103"/>
    </row>
    <row r="79" spans="1:13">
      <c r="A79" s="113" t="s">
        <v>1421</v>
      </c>
      <c r="B79" s="114" t="s">
        <v>0</v>
      </c>
      <c r="C79" s="115" t="s">
        <v>156</v>
      </c>
      <c r="D79" s="116" t="s">
        <v>1016</v>
      </c>
      <c r="E79" s="142" t="s">
        <v>966</v>
      </c>
      <c r="F79" s="143"/>
      <c r="G79" s="117"/>
      <c r="H79" s="117" t="s">
        <v>1021</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337</v>
      </c>
      <c r="B1" s="48" t="s">
        <v>338</v>
      </c>
      <c r="C1" s="48" t="s">
        <v>339</v>
      </c>
      <c r="D1" s="48" t="s">
        <v>340</v>
      </c>
      <c r="E1" s="48" t="s">
        <v>341</v>
      </c>
    </row>
    <row r="2" spans="1:5" ht="33.75">
      <c r="A2" s="49" t="s">
        <v>342</v>
      </c>
      <c r="B2" s="49" t="s">
        <v>343</v>
      </c>
      <c r="C2" s="49"/>
      <c r="D2" s="49"/>
      <c r="E2" s="49"/>
    </row>
    <row r="3" spans="1:5" ht="78.75">
      <c r="A3" s="49" t="s">
        <v>53</v>
      </c>
      <c r="B3" s="49" t="s">
        <v>344</v>
      </c>
      <c r="C3" s="49"/>
      <c r="D3" s="50" t="s">
        <v>345</v>
      </c>
      <c r="E3" s="50" t="s">
        <v>346</v>
      </c>
    </row>
    <row r="4" spans="1:5" ht="112.5">
      <c r="A4" s="49" t="s">
        <v>347</v>
      </c>
      <c r="B4" s="49" t="s">
        <v>348</v>
      </c>
      <c r="C4" s="49" t="s">
        <v>349</v>
      </c>
      <c r="D4" s="49" t="s">
        <v>350</v>
      </c>
      <c r="E4" s="50" t="s">
        <v>351</v>
      </c>
    </row>
    <row r="5" spans="1:5">
      <c r="A5" s="49" t="s">
        <v>352</v>
      </c>
      <c r="B5" s="49" t="s">
        <v>348</v>
      </c>
      <c r="C5" s="49" t="s">
        <v>353</v>
      </c>
      <c r="D5" s="50" t="s">
        <v>354</v>
      </c>
      <c r="E5" s="50" t="s">
        <v>355</v>
      </c>
    </row>
    <row r="6" spans="1:5">
      <c r="A6" s="49" t="s">
        <v>52</v>
      </c>
      <c r="B6" s="49" t="s">
        <v>356</v>
      </c>
      <c r="C6" s="49"/>
      <c r="D6" s="49"/>
      <c r="E6" s="49"/>
    </row>
    <row r="7" spans="1:5">
      <c r="A7" s="49" t="s">
        <v>357</v>
      </c>
      <c r="B7" s="49" t="s">
        <v>358</v>
      </c>
      <c r="C7" s="49"/>
      <c r="D7" s="49"/>
      <c r="E7" s="49"/>
    </row>
    <row r="9" spans="1:5">
      <c r="A9" s="7" t="s">
        <v>359</v>
      </c>
    </row>
    <row r="10" spans="1:5">
      <c r="A10" s="7" t="s">
        <v>360</v>
      </c>
    </row>
    <row r="11" spans="1:5">
      <c r="A11" s="7" t="s">
        <v>361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477</v>
      </c>
    </row>
    <row r="8" spans="2:2">
      <c r="B8" s="7" t="s">
        <v>478</v>
      </c>
    </row>
    <row r="9" spans="2:2">
      <c r="B9" s="7" t="s">
        <v>479</v>
      </c>
    </row>
    <row r="10" spans="2:2">
      <c r="B10" s="7" t="s">
        <v>480</v>
      </c>
    </row>
    <row r="11" spans="2:2">
      <c r="B11" s="7" t="s">
        <v>481</v>
      </c>
    </row>
    <row r="12" spans="2:2">
      <c r="B12" s="7" t="s">
        <v>51</v>
      </c>
    </row>
    <row r="13" spans="2:2">
      <c r="B13" s="7" t="s">
        <v>55</v>
      </c>
    </row>
    <row r="14" spans="2:2">
      <c r="B14" s="7" t="s">
        <v>88</v>
      </c>
    </row>
    <row r="18" spans="1:5">
      <c r="A18" s="7" t="s">
        <v>482</v>
      </c>
    </row>
    <row r="20" spans="1:5">
      <c r="B20" s="7" t="s">
        <v>483</v>
      </c>
      <c r="C20" s="7" t="s">
        <v>1086</v>
      </c>
      <c r="D20" s="7" t="s">
        <v>484</v>
      </c>
    </row>
    <row r="21" spans="1:5">
      <c r="B21" s="7" t="s">
        <v>485</v>
      </c>
      <c r="C21" s="7" t="s">
        <v>497</v>
      </c>
      <c r="D21" s="7" t="s">
        <v>486</v>
      </c>
    </row>
    <row r="22" spans="1:5">
      <c r="B22" s="7" t="s">
        <v>487</v>
      </c>
      <c r="C22" s="7" t="s">
        <v>528</v>
      </c>
      <c r="D22" s="7" t="s">
        <v>488</v>
      </c>
      <c r="E22" s="7" t="s">
        <v>1087</v>
      </c>
    </row>
    <row r="23" spans="1:5">
      <c r="B23" s="7" t="s">
        <v>489</v>
      </c>
      <c r="C23" s="7" t="s">
        <v>532</v>
      </c>
      <c r="D23" s="7" t="s">
        <v>490</v>
      </c>
      <c r="E23" s="7" t="s">
        <v>1087</v>
      </c>
    </row>
    <row r="24" spans="1:5">
      <c r="B24" s="7" t="s">
        <v>491</v>
      </c>
      <c r="C24" s="7" t="s">
        <v>530</v>
      </c>
      <c r="D24" s="7" t="s">
        <v>492</v>
      </c>
      <c r="E24" s="7" t="s">
        <v>1087</v>
      </c>
    </row>
    <row r="26" spans="1:5">
      <c r="D26" s="7" t="s">
        <v>493</v>
      </c>
    </row>
    <row r="27" spans="1:5">
      <c r="D27" s="7" t="s">
        <v>494</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495</v>
      </c>
    </row>
    <row r="3" spans="2:6">
      <c r="C3" s="7" t="s">
        <v>496</v>
      </c>
    </row>
    <row r="4" spans="2:6">
      <c r="D4" s="7" t="s">
        <v>497</v>
      </c>
    </row>
    <row r="5" spans="2:6">
      <c r="E5" s="7" t="s">
        <v>498</v>
      </c>
    </row>
    <row r="6" spans="2:6">
      <c r="E6" s="7" t="s">
        <v>499</v>
      </c>
    </row>
    <row r="7" spans="2:6">
      <c r="F7" s="7" t="s">
        <v>500</v>
      </c>
    </row>
    <row r="8" spans="2:6">
      <c r="F8" s="7" t="s">
        <v>501</v>
      </c>
    </row>
    <row r="9" spans="2:6">
      <c r="F9" s="7" t="s">
        <v>502</v>
      </c>
    </row>
    <row r="10" spans="2:6">
      <c r="F10" s="7" t="s">
        <v>503</v>
      </c>
    </row>
    <row r="11" spans="2:6">
      <c r="F11" s="7" t="s">
        <v>504</v>
      </c>
    </row>
    <row r="12" spans="2:6">
      <c r="F12" s="7" t="s">
        <v>505</v>
      </c>
    </row>
    <row r="13" spans="2:6">
      <c r="F13" s="7" t="s">
        <v>506</v>
      </c>
    </row>
    <row r="14" spans="2:6">
      <c r="F14" s="7" t="s">
        <v>507</v>
      </c>
    </row>
    <row r="15" spans="2:6">
      <c r="F15" s="7" t="s">
        <v>508</v>
      </c>
    </row>
    <row r="16" spans="2:6">
      <c r="F16" s="7" t="s">
        <v>509</v>
      </c>
    </row>
    <row r="17" spans="3:40">
      <c r="F17" s="7" t="s">
        <v>510</v>
      </c>
    </row>
    <row r="18" spans="3:40">
      <c r="F18" s="67" t="s">
        <v>511</v>
      </c>
    </row>
    <row r="19" spans="3:40">
      <c r="F19" s="7" t="s">
        <v>512</v>
      </c>
    </row>
    <row r="20" spans="3:40">
      <c r="F20" s="7" t="s">
        <v>513</v>
      </c>
    </row>
    <row r="24" spans="3:40">
      <c r="C24" s="7" t="s">
        <v>514</v>
      </c>
    </row>
    <row r="25" spans="3:40">
      <c r="D25" s="68" t="s">
        <v>515</v>
      </c>
      <c r="W25" s="7" t="s">
        <v>516</v>
      </c>
      <c r="AN25" s="7" t="s">
        <v>517</v>
      </c>
    </row>
    <row r="26" spans="3:40">
      <c r="E26" s="7" t="s">
        <v>518</v>
      </c>
      <c r="W26" s="7" t="s">
        <v>519</v>
      </c>
      <c r="AN26" s="69" t="s">
        <v>520</v>
      </c>
    </row>
    <row r="27" spans="3:40">
      <c r="E27" s="7" t="s">
        <v>521</v>
      </c>
      <c r="W27" s="70" t="s">
        <v>522</v>
      </c>
      <c r="Y27" s="70"/>
      <c r="Z27" s="70"/>
      <c r="AA27" s="70"/>
      <c r="AB27" s="70"/>
      <c r="AC27" s="70"/>
      <c r="AD27" s="70"/>
      <c r="AE27" s="70"/>
      <c r="AF27" s="70"/>
      <c r="AG27" s="70"/>
      <c r="AH27" s="70"/>
      <c r="AI27" s="70"/>
      <c r="AJ27" s="70"/>
      <c r="AK27" s="70"/>
      <c r="AL27" s="70"/>
      <c r="AM27" s="70"/>
      <c r="AN27" s="71" t="s">
        <v>523</v>
      </c>
    </row>
    <row r="28" spans="3:40">
      <c r="E28" s="7" t="s">
        <v>524</v>
      </c>
      <c r="W28" s="70" t="s">
        <v>525</v>
      </c>
      <c r="Y28" s="70"/>
      <c r="Z28" s="70"/>
      <c r="AA28" s="70"/>
      <c r="AB28" s="70"/>
      <c r="AC28" s="70"/>
      <c r="AD28" s="70"/>
      <c r="AE28" s="70"/>
      <c r="AF28" s="70"/>
      <c r="AG28" s="70"/>
      <c r="AH28" s="70"/>
      <c r="AI28" s="70"/>
      <c r="AJ28" s="70"/>
      <c r="AK28" s="70"/>
      <c r="AL28" s="70"/>
      <c r="AM28" s="70"/>
      <c r="AN28" s="71" t="s">
        <v>526</v>
      </c>
    </row>
    <row r="29" spans="3:40">
      <c r="F29" s="7" t="s">
        <v>527</v>
      </c>
    </row>
    <row r="31" spans="3:40">
      <c r="D31" s="7" t="s">
        <v>528</v>
      </c>
      <c r="W31" s="7" t="s">
        <v>529</v>
      </c>
    </row>
    <row r="32" spans="3:40">
      <c r="D32" s="7" t="s">
        <v>530</v>
      </c>
      <c r="W32" s="7" t="s">
        <v>531</v>
      </c>
    </row>
    <row r="33" spans="4:23">
      <c r="D33" s="7" t="s">
        <v>532</v>
      </c>
      <c r="W33" s="7" t="s">
        <v>533</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565</v>
      </c>
      <c r="G3" s="82"/>
      <c r="H3" s="82"/>
      <c r="I3" s="82"/>
      <c r="J3" s="82"/>
      <c r="K3" s="82"/>
      <c r="L3" s="82"/>
      <c r="M3" s="83"/>
    </row>
    <row r="4" spans="2:15">
      <c r="C4" s="23" t="s">
        <v>182</v>
      </c>
      <c r="D4" s="24"/>
      <c r="E4" s="25"/>
      <c r="F4" s="20" t="s">
        <v>1339</v>
      </c>
      <c r="G4" s="21"/>
      <c r="H4" s="21"/>
      <c r="I4" s="21"/>
      <c r="J4" s="21"/>
      <c r="K4" s="21"/>
      <c r="L4" s="21"/>
      <c r="M4" s="22"/>
      <c r="O4" s="84" t="str">
        <f>HYPERLINK(F4,"→")</f>
        <v>→</v>
      </c>
    </row>
    <row r="5" spans="2:15">
      <c r="C5" s="23" t="s">
        <v>183</v>
      </c>
      <c r="D5" s="24"/>
      <c r="E5" s="25"/>
      <c r="F5" s="20" t="s">
        <v>1340</v>
      </c>
      <c r="G5" s="21"/>
      <c r="H5" s="21"/>
      <c r="I5" s="21"/>
      <c r="J5" s="21"/>
      <c r="K5" s="21"/>
      <c r="L5" s="21"/>
      <c r="M5" s="22"/>
      <c r="O5" s="84" t="str">
        <f t="shared" ref="O5:O6" si="0">HYPERLINK(F5,"→")</f>
        <v>→</v>
      </c>
    </row>
    <row r="6" spans="2:15">
      <c r="C6" s="23" t="s">
        <v>184</v>
      </c>
      <c r="D6" s="24"/>
      <c r="E6" s="25"/>
      <c r="F6" s="20" t="s">
        <v>1341</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890</v>
      </c>
      <c r="D9" s="24"/>
      <c r="E9" s="25"/>
      <c r="F9" s="20" t="s">
        <v>891</v>
      </c>
      <c r="G9" s="21"/>
      <c r="H9" s="21"/>
      <c r="I9" s="21"/>
      <c r="J9" s="21"/>
      <c r="K9" s="21"/>
      <c r="L9" s="21"/>
      <c r="M9" s="22"/>
    </row>
    <row r="11" spans="2:15">
      <c r="B11" s="27" t="s">
        <v>199</v>
      </c>
    </row>
    <row r="12" spans="2:15">
      <c r="C12" s="72" t="s">
        <v>543</v>
      </c>
      <c r="D12" s="72"/>
      <c r="E12" s="72"/>
      <c r="F12" s="74" t="s">
        <v>543</v>
      </c>
      <c r="G12" s="73" t="s">
        <v>545</v>
      </c>
      <c r="H12" s="73"/>
      <c r="I12" s="73"/>
      <c r="J12" s="74" t="s">
        <v>544</v>
      </c>
    </row>
    <row r="13" spans="2:15" ht="3.6" customHeight="1">
      <c r="C13" s="16"/>
      <c r="D13" s="16"/>
      <c r="E13" s="16"/>
      <c r="F13" s="16"/>
      <c r="G13" s="16"/>
      <c r="H13" s="16"/>
      <c r="I13" s="16"/>
      <c r="J13" s="16"/>
    </row>
    <row r="14" spans="2:15">
      <c r="C14" s="9" t="s">
        <v>542</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542</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542</v>
      </c>
      <c r="D16" s="9" t="s">
        <v>131</v>
      </c>
      <c r="E16" s="9" t="s">
        <v>134</v>
      </c>
      <c r="F16" s="10" t="str">
        <f t="shared" si="3"/>
        <v>Common_Edit</v>
      </c>
      <c r="G16" s="10">
        <f t="shared" ca="1" si="4"/>
        <v>1</v>
      </c>
      <c r="H16" s="10">
        <f t="shared" ca="1" si="1"/>
        <v>1</v>
      </c>
      <c r="I16" s="10">
        <f t="shared" ca="1" si="2"/>
        <v>3</v>
      </c>
      <c r="J16" s="10" t="str">
        <f t="shared" ca="1" si="5"/>
        <v>113</v>
      </c>
    </row>
    <row r="17" spans="3:10">
      <c r="C17" s="9" t="s">
        <v>542</v>
      </c>
      <c r="D17" s="9" t="s">
        <v>135</v>
      </c>
      <c r="E17" s="9" t="s">
        <v>132</v>
      </c>
      <c r="F17" s="10" t="str">
        <f t="shared" si="3"/>
        <v>Doc_Analyze</v>
      </c>
      <c r="G17" s="10">
        <f t="shared" ca="1" si="4"/>
        <v>1</v>
      </c>
      <c r="H17" s="10">
        <f t="shared" ca="1" si="1"/>
        <v>2</v>
      </c>
      <c r="I17" s="10">
        <f t="shared" ca="1" si="2"/>
        <v>1</v>
      </c>
      <c r="J17" s="10" t="str">
        <f t="shared" ca="1" si="5"/>
        <v>121</v>
      </c>
    </row>
    <row r="18" spans="3:10">
      <c r="C18" s="9" t="s">
        <v>542</v>
      </c>
      <c r="D18" s="9" t="s">
        <v>135</v>
      </c>
      <c r="E18" s="9" t="s">
        <v>133</v>
      </c>
      <c r="F18" s="10" t="str">
        <f t="shared" si="3"/>
        <v>Doc_View</v>
      </c>
      <c r="G18" s="10">
        <f t="shared" ca="1" si="4"/>
        <v>1</v>
      </c>
      <c r="H18" s="10">
        <f t="shared" ca="1" si="1"/>
        <v>2</v>
      </c>
      <c r="I18" s="10">
        <f t="shared" ca="1" si="2"/>
        <v>2</v>
      </c>
      <c r="J18" s="10" t="str">
        <f t="shared" ca="1" si="5"/>
        <v>122</v>
      </c>
    </row>
    <row r="19" spans="3:10">
      <c r="C19" s="9" t="s">
        <v>542</v>
      </c>
      <c r="D19" s="9" t="s">
        <v>135</v>
      </c>
      <c r="E19" s="9" t="s">
        <v>134</v>
      </c>
      <c r="F19" s="10" t="str">
        <f t="shared" si="3"/>
        <v>Doc_Edit</v>
      </c>
      <c r="G19" s="10">
        <f t="shared" ca="1" si="4"/>
        <v>1</v>
      </c>
      <c r="H19" s="10">
        <f t="shared" ca="1" si="1"/>
        <v>2</v>
      </c>
      <c r="I19" s="10">
        <f t="shared" ca="1" si="2"/>
        <v>3</v>
      </c>
      <c r="J19" s="10" t="str">
        <f t="shared" ca="1" si="5"/>
        <v>123</v>
      </c>
    </row>
    <row r="20" spans="3:10">
      <c r="C20" s="9" t="s">
        <v>542</v>
      </c>
      <c r="D20" s="9" t="s">
        <v>136</v>
      </c>
      <c r="E20" s="9" t="s">
        <v>137</v>
      </c>
      <c r="F20" s="10" t="str">
        <f t="shared" si="3"/>
        <v>Music_Analyze</v>
      </c>
      <c r="G20" s="10">
        <f t="shared" ca="1" si="4"/>
        <v>1</v>
      </c>
      <c r="H20" s="10">
        <f t="shared" ca="1" si="1"/>
        <v>3</v>
      </c>
      <c r="I20" s="10">
        <f t="shared" ca="1" si="2"/>
        <v>1</v>
      </c>
      <c r="J20" s="10" t="str">
        <f t="shared" ca="1" si="5"/>
        <v>131</v>
      </c>
    </row>
    <row r="21" spans="3:10">
      <c r="C21" s="9" t="s">
        <v>542</v>
      </c>
      <c r="D21" s="9" t="s">
        <v>136</v>
      </c>
      <c r="E21" s="9" t="s">
        <v>138</v>
      </c>
      <c r="F21" s="10" t="str">
        <f t="shared" si="3"/>
        <v>Music_Record</v>
      </c>
      <c r="G21" s="10">
        <f t="shared" ca="1" si="4"/>
        <v>1</v>
      </c>
      <c r="H21" s="10">
        <f t="shared" ca="1" si="1"/>
        <v>3</v>
      </c>
      <c r="I21" s="10">
        <f t="shared" ca="1" si="2"/>
        <v>2</v>
      </c>
      <c r="J21" s="10" t="str">
        <f t="shared" ca="1" si="5"/>
        <v>132</v>
      </c>
    </row>
    <row r="22" spans="3:10">
      <c r="C22" s="9" t="s">
        <v>542</v>
      </c>
      <c r="D22" s="9" t="s">
        <v>136</v>
      </c>
      <c r="E22" s="9" t="s">
        <v>139</v>
      </c>
      <c r="F22" s="10" t="str">
        <f t="shared" si="3"/>
        <v>Music_Listen</v>
      </c>
      <c r="G22" s="10">
        <f t="shared" ca="1" si="4"/>
        <v>1</v>
      </c>
      <c r="H22" s="10">
        <f t="shared" ca="1" si="1"/>
        <v>3</v>
      </c>
      <c r="I22" s="10">
        <f t="shared" ca="1" si="2"/>
        <v>3</v>
      </c>
      <c r="J22" s="10" t="str">
        <f t="shared" ca="1" si="5"/>
        <v>133</v>
      </c>
    </row>
    <row r="23" spans="3:10">
      <c r="C23" s="9" t="s">
        <v>542</v>
      </c>
      <c r="D23" s="9" t="s">
        <v>136</v>
      </c>
      <c r="E23" s="9" t="s">
        <v>134</v>
      </c>
      <c r="F23" s="10" t="str">
        <f t="shared" si="3"/>
        <v>Music_Edit</v>
      </c>
      <c r="G23" s="10">
        <f t="shared" ca="1" si="4"/>
        <v>1</v>
      </c>
      <c r="H23" s="10">
        <f t="shared" ca="1" si="1"/>
        <v>3</v>
      </c>
      <c r="I23" s="10">
        <f t="shared" ca="1" si="2"/>
        <v>4</v>
      </c>
      <c r="J23" s="10" t="str">
        <f t="shared" ca="1" si="5"/>
        <v>134</v>
      </c>
    </row>
    <row r="24" spans="3:10">
      <c r="C24" s="9" t="s">
        <v>542</v>
      </c>
      <c r="D24" s="9" t="s">
        <v>140</v>
      </c>
      <c r="E24" s="9" t="s">
        <v>137</v>
      </c>
      <c r="F24" s="10" t="str">
        <f t="shared" si="3"/>
        <v>Movie_Analyze</v>
      </c>
      <c r="G24" s="10">
        <f t="shared" ca="1" si="4"/>
        <v>1</v>
      </c>
      <c r="H24" s="10">
        <f t="shared" ca="1" si="1"/>
        <v>4</v>
      </c>
      <c r="I24" s="10">
        <f t="shared" ca="1" si="2"/>
        <v>1</v>
      </c>
      <c r="J24" s="10" t="str">
        <f t="shared" ca="1" si="5"/>
        <v>141</v>
      </c>
    </row>
    <row r="25" spans="3:10">
      <c r="C25" s="9" t="s">
        <v>542</v>
      </c>
      <c r="D25" s="9" t="s">
        <v>140</v>
      </c>
      <c r="E25" s="9" t="s">
        <v>138</v>
      </c>
      <c r="F25" s="10" t="str">
        <f t="shared" si="3"/>
        <v>Movie_Record</v>
      </c>
      <c r="G25" s="10">
        <f t="shared" ca="1" si="4"/>
        <v>1</v>
      </c>
      <c r="H25" s="10">
        <f t="shared" ca="1" si="1"/>
        <v>4</v>
      </c>
      <c r="I25" s="10">
        <f t="shared" ca="1" si="2"/>
        <v>2</v>
      </c>
      <c r="J25" s="10" t="str">
        <f t="shared" ca="1" si="5"/>
        <v>142</v>
      </c>
    </row>
    <row r="26" spans="3:10">
      <c r="C26" s="9" t="s">
        <v>542</v>
      </c>
      <c r="D26" s="9" t="s">
        <v>140</v>
      </c>
      <c r="E26" s="9" t="s">
        <v>134</v>
      </c>
      <c r="F26" s="10" t="str">
        <f t="shared" si="3"/>
        <v>Movie_Edit</v>
      </c>
      <c r="G26" s="10">
        <f t="shared" ca="1" si="4"/>
        <v>1</v>
      </c>
      <c r="H26" s="10">
        <f t="shared" ca="1" si="1"/>
        <v>4</v>
      </c>
      <c r="I26" s="10">
        <f t="shared" ca="1" si="2"/>
        <v>3</v>
      </c>
      <c r="J26" s="10" t="str">
        <f t="shared" ca="1" si="5"/>
        <v>143</v>
      </c>
    </row>
    <row r="27" spans="3:10">
      <c r="C27" s="9" t="s">
        <v>542</v>
      </c>
      <c r="D27" s="9" t="s">
        <v>140</v>
      </c>
      <c r="E27" s="9" t="s">
        <v>133</v>
      </c>
      <c r="F27" s="10" t="str">
        <f t="shared" si="3"/>
        <v>Movie_View</v>
      </c>
      <c r="G27" s="10">
        <f t="shared" ca="1" si="4"/>
        <v>1</v>
      </c>
      <c r="H27" s="10">
        <f t="shared" ca="1" si="1"/>
        <v>4</v>
      </c>
      <c r="I27" s="10">
        <f t="shared" ca="1" si="2"/>
        <v>4</v>
      </c>
      <c r="J27" s="10" t="str">
        <f t="shared" ca="1" si="5"/>
        <v>144</v>
      </c>
    </row>
    <row r="28" spans="3:10">
      <c r="C28" s="9" t="s">
        <v>542</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542</v>
      </c>
      <c r="D29" s="9" t="s">
        <v>141</v>
      </c>
      <c r="E29" s="9" t="s">
        <v>138</v>
      </c>
      <c r="F29" s="10" t="str">
        <f t="shared" si="3"/>
        <v>Picture_Record</v>
      </c>
      <c r="G29" s="10">
        <f t="shared" ca="1" si="4"/>
        <v>1</v>
      </c>
      <c r="H29" s="10">
        <f t="shared" ca="1" si="1"/>
        <v>5</v>
      </c>
      <c r="I29" s="10">
        <f t="shared" ca="1" si="2"/>
        <v>2</v>
      </c>
      <c r="J29" s="10" t="str">
        <f t="shared" ca="1" si="5"/>
        <v>152</v>
      </c>
    </row>
    <row r="30" spans="3:10">
      <c r="C30" s="9" t="s">
        <v>542</v>
      </c>
      <c r="D30" s="9" t="s">
        <v>141</v>
      </c>
      <c r="E30" s="9" t="s">
        <v>134</v>
      </c>
      <c r="F30" s="10" t="str">
        <f t="shared" si="3"/>
        <v>Picture_Edit</v>
      </c>
      <c r="G30" s="10">
        <f t="shared" ca="1" si="4"/>
        <v>1</v>
      </c>
      <c r="H30" s="10">
        <f t="shared" ca="1" si="1"/>
        <v>5</v>
      </c>
      <c r="I30" s="10">
        <f t="shared" ca="1" si="2"/>
        <v>3</v>
      </c>
      <c r="J30" s="10" t="str">
        <f t="shared" ca="1" si="5"/>
        <v>153</v>
      </c>
    </row>
    <row r="31" spans="3:10">
      <c r="C31" s="9" t="s">
        <v>542</v>
      </c>
      <c r="D31" s="9" t="s">
        <v>141</v>
      </c>
      <c r="E31" s="9" t="s">
        <v>133</v>
      </c>
      <c r="F31" s="10" t="str">
        <f t="shared" si="3"/>
        <v>Picture_View</v>
      </c>
      <c r="G31" s="10">
        <f t="shared" ca="1" si="4"/>
        <v>1</v>
      </c>
      <c r="H31" s="10">
        <f t="shared" ca="1" si="1"/>
        <v>5</v>
      </c>
      <c r="I31" s="10">
        <f t="shared" ca="1" si="2"/>
        <v>4</v>
      </c>
      <c r="J31" s="10" t="str">
        <f t="shared" ca="1" si="5"/>
        <v>154</v>
      </c>
    </row>
    <row r="32" spans="3:10">
      <c r="C32" s="9" t="s">
        <v>542</v>
      </c>
      <c r="D32" s="9" t="s">
        <v>142</v>
      </c>
      <c r="E32" s="9" t="s">
        <v>143</v>
      </c>
      <c r="F32" s="10" t="str">
        <f t="shared" si="3"/>
        <v>Network_Global</v>
      </c>
      <c r="G32" s="10">
        <f t="shared" ca="1" si="4"/>
        <v>1</v>
      </c>
      <c r="H32" s="10">
        <f t="shared" ca="1" si="1"/>
        <v>6</v>
      </c>
      <c r="I32" s="10">
        <f t="shared" ca="1" si="2"/>
        <v>1</v>
      </c>
      <c r="J32" s="10" t="str">
        <f t="shared" ca="1" si="5"/>
        <v>161</v>
      </c>
    </row>
    <row r="33" spans="3:10">
      <c r="C33" s="9" t="s">
        <v>542</v>
      </c>
      <c r="D33" s="9" t="s">
        <v>142</v>
      </c>
      <c r="E33" s="9" t="s">
        <v>144</v>
      </c>
      <c r="F33" s="10" t="str">
        <f t="shared" si="3"/>
        <v>Network_Local</v>
      </c>
      <c r="G33" s="10">
        <f t="shared" ca="1" si="4"/>
        <v>1</v>
      </c>
      <c r="H33" s="10">
        <f t="shared" ca="1" si="1"/>
        <v>6</v>
      </c>
      <c r="I33" s="10">
        <f t="shared" ca="1" si="2"/>
        <v>2</v>
      </c>
      <c r="J33" s="10" t="str">
        <f t="shared" ca="1" si="5"/>
        <v>162</v>
      </c>
    </row>
    <row r="34" spans="3:10">
      <c r="C34" s="9" t="s">
        <v>542</v>
      </c>
      <c r="D34" s="9" t="s">
        <v>145</v>
      </c>
      <c r="E34" s="9" t="s">
        <v>146</v>
      </c>
      <c r="F34" s="10" t="str">
        <f t="shared" si="3"/>
        <v>Utility_System</v>
      </c>
      <c r="G34" s="10">
        <f t="shared" ca="1" si="4"/>
        <v>1</v>
      </c>
      <c r="H34" s="10">
        <f t="shared" ca="1" si="1"/>
        <v>7</v>
      </c>
      <c r="I34" s="10">
        <f t="shared" ca="1" si="2"/>
        <v>1</v>
      </c>
      <c r="J34" s="10" t="str">
        <f t="shared" ca="1" si="5"/>
        <v>171</v>
      </c>
    </row>
    <row r="35" spans="3:10">
      <c r="C35" s="9" t="s">
        <v>542</v>
      </c>
      <c r="D35" s="9" t="s">
        <v>145</v>
      </c>
      <c r="E35" s="9" t="s">
        <v>147</v>
      </c>
      <c r="F35" s="10" t="str">
        <f t="shared" si="3"/>
        <v>Utility_Other</v>
      </c>
      <c r="G35" s="10">
        <f t="shared" ca="1" si="4"/>
        <v>1</v>
      </c>
      <c r="H35" s="10">
        <f t="shared" ca="1" si="1"/>
        <v>7</v>
      </c>
      <c r="I35" s="10">
        <f t="shared" ca="1" si="2"/>
        <v>2</v>
      </c>
      <c r="J35" s="10" t="str">
        <f t="shared" ca="1" si="5"/>
        <v>172</v>
      </c>
    </row>
    <row r="36" spans="3:10">
      <c r="C36" s="9" t="s">
        <v>541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962</v>
      </c>
      <c r="C2" s="4"/>
      <c r="D2" s="4"/>
      <c r="E2" s="4"/>
      <c r="F2" s="4"/>
    </row>
    <row r="3" spans="1:36" customFormat="1">
      <c r="A3" s="95" t="s">
        <v>963</v>
      </c>
      <c r="C3" s="4"/>
      <c r="D3" s="4"/>
      <c r="E3" s="4"/>
      <c r="F3" s="4"/>
    </row>
    <row r="4" spans="1:36" customFormat="1">
      <c r="A4" s="95" t="s">
        <v>964</v>
      </c>
      <c r="C4" s="4"/>
      <c r="D4" s="4"/>
      <c r="E4" s="4"/>
      <c r="F4" s="4"/>
    </row>
    <row r="5" spans="1:36" customFormat="1">
      <c r="A5" s="95" t="s">
        <v>959</v>
      </c>
      <c r="C5" s="4"/>
      <c r="D5" s="4"/>
      <c r="E5" s="4"/>
      <c r="F5" s="4"/>
    </row>
    <row r="6" spans="1:36" customFormat="1">
      <c r="A6" s="95" t="s">
        <v>1209</v>
      </c>
      <c r="C6" s="4"/>
      <c r="D6" s="4"/>
      <c r="E6" s="4"/>
      <c r="F6" s="4"/>
    </row>
    <row r="7" spans="1:36" customFormat="1">
      <c r="C7" s="4"/>
      <c r="D7" s="4"/>
      <c r="E7" s="4"/>
      <c r="F7" s="4"/>
    </row>
    <row r="8" spans="1:36" ht="22.5">
      <c r="D8" s="5" t="s">
        <v>1169</v>
      </c>
      <c r="E8" s="5"/>
      <c r="F8" s="5" t="s">
        <v>172</v>
      </c>
      <c r="G8" s="5"/>
      <c r="H8" s="75"/>
      <c r="I8" s="5" t="s">
        <v>180</v>
      </c>
      <c r="J8" s="85" t="s">
        <v>566</v>
      </c>
      <c r="K8" s="85" t="s">
        <v>889</v>
      </c>
      <c r="L8" s="5" t="s">
        <v>178</v>
      </c>
      <c r="M8" s="5"/>
      <c r="N8" s="3" t="s">
        <v>179</v>
      </c>
      <c r="O8" s="5" t="s">
        <v>1292</v>
      </c>
      <c r="P8" s="5"/>
      <c r="Q8" s="3" t="s">
        <v>965</v>
      </c>
      <c r="R8" s="29" t="s">
        <v>306</v>
      </c>
      <c r="S8" s="29" t="s">
        <v>32</v>
      </c>
      <c r="T8" s="11" t="s">
        <v>61</v>
      </c>
      <c r="U8" s="11"/>
      <c r="V8" s="11"/>
      <c r="W8" s="11" t="s">
        <v>557</v>
      </c>
      <c r="X8" s="11"/>
      <c r="Y8" s="11" t="s">
        <v>892</v>
      </c>
      <c r="Z8" s="11"/>
      <c r="AA8" s="11" t="s">
        <v>62</v>
      </c>
      <c r="AB8" s="11"/>
      <c r="AC8" s="11"/>
      <c r="AD8" s="11"/>
      <c r="AE8" s="11" t="s">
        <v>60</v>
      </c>
      <c r="AF8" s="11"/>
      <c r="AG8" s="159" t="s">
        <v>1300</v>
      </c>
      <c r="AH8" s="11"/>
      <c r="AI8" s="11" t="s">
        <v>975</v>
      </c>
      <c r="AJ8" s="91" t="s">
        <v>181</v>
      </c>
    </row>
    <row r="9" spans="1:36" s="8" customFormat="1">
      <c r="A9" s="3" t="s">
        <v>177</v>
      </c>
      <c r="B9" s="3" t="s">
        <v>874</v>
      </c>
      <c r="C9" s="3" t="s">
        <v>45</v>
      </c>
      <c r="D9" s="5" t="s">
        <v>887</v>
      </c>
      <c r="E9" s="5" t="s">
        <v>1170</v>
      </c>
      <c r="F9" s="3" t="s">
        <v>170</v>
      </c>
      <c r="G9" s="3" t="s">
        <v>171</v>
      </c>
      <c r="H9" s="76" t="s">
        <v>32</v>
      </c>
      <c r="I9" s="5" t="s">
        <v>970</v>
      </c>
      <c r="J9" s="5" t="s">
        <v>872</v>
      </c>
      <c r="K9" s="5" t="s">
        <v>572</v>
      </c>
      <c r="L9" s="87" t="s">
        <v>972</v>
      </c>
      <c r="M9" s="88" t="s">
        <v>572</v>
      </c>
      <c r="N9" s="5" t="s">
        <v>970</v>
      </c>
      <c r="O9" s="5" t="s">
        <v>1293</v>
      </c>
      <c r="P9" s="156" t="s">
        <v>1294</v>
      </c>
      <c r="Q9" s="5" t="s">
        <v>971</v>
      </c>
      <c r="R9" s="30" t="s">
        <v>305</v>
      </c>
      <c r="S9" s="30" t="s">
        <v>305</v>
      </c>
      <c r="T9" s="12" t="s">
        <v>63</v>
      </c>
      <c r="U9" s="19" t="s">
        <v>176</v>
      </c>
      <c r="V9" s="28" t="s">
        <v>560</v>
      </c>
      <c r="W9" s="12" t="s">
        <v>63</v>
      </c>
      <c r="X9" s="31" t="s">
        <v>64</v>
      </c>
      <c r="Y9" s="12" t="s">
        <v>63</v>
      </c>
      <c r="Z9" s="31" t="s">
        <v>64</v>
      </c>
      <c r="AA9" s="12" t="s">
        <v>63</v>
      </c>
      <c r="AB9" s="19" t="s">
        <v>176</v>
      </c>
      <c r="AC9" s="89" t="s">
        <v>873</v>
      </c>
      <c r="AD9" s="28" t="s">
        <v>64</v>
      </c>
      <c r="AE9" s="12" t="s">
        <v>63</v>
      </c>
      <c r="AF9" s="86" t="s">
        <v>64</v>
      </c>
      <c r="AG9" s="12" t="s">
        <v>1297</v>
      </c>
      <c r="AH9" s="12" t="s">
        <v>1298</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731</v>
      </c>
      <c r="B11" s="9" t="s">
        <v>732</v>
      </c>
      <c r="C11" s="9" t="s">
        <v>202</v>
      </c>
      <c r="D11" s="15" t="s">
        <v>40</v>
      </c>
      <c r="E11" s="26" t="s">
        <v>40</v>
      </c>
      <c r="F11" s="15" t="s">
        <v>156</v>
      </c>
      <c r="G11" s="15" t="s">
        <v>156</v>
      </c>
      <c r="H11" s="9" t="s">
        <v>65</v>
      </c>
      <c r="I11" s="15" t="s">
        <v>866</v>
      </c>
      <c r="J11" s="15" t="s">
        <v>66</v>
      </c>
      <c r="K11" s="15" t="s">
        <v>66</v>
      </c>
      <c r="L11" s="93" t="s">
        <v>66</v>
      </c>
      <c r="M11" s="94" t="s">
        <v>567</v>
      </c>
      <c r="N11" s="15" t="s">
        <v>66</v>
      </c>
      <c r="O11" s="26" t="s">
        <v>1295</v>
      </c>
      <c r="P11" s="157" t="s">
        <v>1295</v>
      </c>
      <c r="Q11" s="26" t="s">
        <v>967</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3">IF(
  AND($A11&lt;&gt;"",$O11&lt;&gt;"-",$O11&lt;&gt;""),
  (
    "schtasks /create /tn """&amp;$O11&amp;""" /tr """&amp;$C11&amp;""" /sc daily /st "&amp;$P11&amp;" /rl highest"
  ),
  ""
)</f>
        <v/>
      </c>
      <c r="AH11" s="13" t="str">
        <f t="shared" ref="AH11:AH74" si="4">IF(
  AND($A11&lt;&gt;"",$O11&lt;&gt;"-",$O11&lt;&gt;""),
  (
    "schtasks /delete /tn """&amp;$O11&amp;""""
  ),
  ""
)</f>
        <v/>
      </c>
      <c r="AI11" s="13" t="str">
        <f>IF(
  AND($A11&lt;&gt;"",$Q11&lt;&gt;"-",$Q11&lt;&gt;""),
  (
    """"&amp;shortcut設定!$F$7&amp;""""&amp;
    " """&amp;$Q11&amp;".lnk"""&amp;
    " """&amp;$C11&amp;""""&amp;
    IF($D11="-"," """""," """&amp;$D11&amp;"""")&amp;
    IF($E11="-"," """""," """&amp;$E11&amp;"""")
  ),
  ""
)</f>
        <v/>
      </c>
      <c r="AJ11" s="91" t="s">
        <v>181</v>
      </c>
    </row>
    <row r="12" spans="1:36">
      <c r="A12" s="9" t="s">
        <v>573</v>
      </c>
      <c r="B12" s="9" t="s">
        <v>733</v>
      </c>
      <c r="C12" s="9" t="s">
        <v>203</v>
      </c>
      <c r="D12" s="15" t="s">
        <v>40</v>
      </c>
      <c r="E12" s="26" t="s">
        <v>40</v>
      </c>
      <c r="F12" s="15" t="s">
        <v>173</v>
      </c>
      <c r="G12" s="15" t="s">
        <v>156</v>
      </c>
      <c r="H12" s="9" t="s">
        <v>67</v>
      </c>
      <c r="I12" s="15" t="s">
        <v>866</v>
      </c>
      <c r="J12" s="15" t="s">
        <v>66</v>
      </c>
      <c r="K12" s="15" t="s">
        <v>66</v>
      </c>
      <c r="L12" s="93" t="s">
        <v>66</v>
      </c>
      <c r="M12" s="94" t="s">
        <v>567</v>
      </c>
      <c r="N12" s="15" t="s">
        <v>66</v>
      </c>
      <c r="O12" s="26" t="s">
        <v>1295</v>
      </c>
      <c r="P12" s="157" t="s">
        <v>1295</v>
      </c>
      <c r="Q12" s="26" t="s">
        <v>967</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1" t="s">
        <v>181</v>
      </c>
    </row>
    <row r="13" spans="1:36">
      <c r="A13" s="9" t="s">
        <v>574</v>
      </c>
      <c r="B13" s="9" t="s">
        <v>734</v>
      </c>
      <c r="C13" s="9" t="s">
        <v>204</v>
      </c>
      <c r="D13" s="15" t="s">
        <v>40</v>
      </c>
      <c r="E13" s="26" t="s">
        <v>40</v>
      </c>
      <c r="F13" s="15" t="s">
        <v>173</v>
      </c>
      <c r="G13" s="15" t="s">
        <v>156</v>
      </c>
      <c r="H13" s="9" t="s">
        <v>68</v>
      </c>
      <c r="I13" s="15" t="s">
        <v>866</v>
      </c>
      <c r="J13" s="15" t="s">
        <v>66</v>
      </c>
      <c r="K13" s="15" t="s">
        <v>66</v>
      </c>
      <c r="L13" s="93" t="s">
        <v>66</v>
      </c>
      <c r="M13" s="94" t="s">
        <v>567</v>
      </c>
      <c r="N13" s="15" t="s">
        <v>66</v>
      </c>
      <c r="O13" s="26" t="s">
        <v>1295</v>
      </c>
      <c r="P13" s="157" t="s">
        <v>1295</v>
      </c>
      <c r="Q13" s="26" t="s">
        <v>967</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1" t="s">
        <v>181</v>
      </c>
    </row>
    <row r="14" spans="1:36">
      <c r="A14" s="9" t="s">
        <v>575</v>
      </c>
      <c r="B14" s="9" t="s">
        <v>735</v>
      </c>
      <c r="C14" s="9" t="s">
        <v>205</v>
      </c>
      <c r="D14" s="15" t="s">
        <v>40</v>
      </c>
      <c r="E14" s="26" t="s">
        <v>40</v>
      </c>
      <c r="F14" s="15" t="s">
        <v>173</v>
      </c>
      <c r="G14" s="15" t="s">
        <v>156</v>
      </c>
      <c r="H14" s="9" t="s">
        <v>68</v>
      </c>
      <c r="I14" s="15" t="s">
        <v>866</v>
      </c>
      <c r="J14" s="15" t="s">
        <v>66</v>
      </c>
      <c r="K14" s="15" t="s">
        <v>66</v>
      </c>
      <c r="L14" s="93" t="s">
        <v>66</v>
      </c>
      <c r="M14" s="94" t="s">
        <v>567</v>
      </c>
      <c r="N14" s="15" t="s">
        <v>66</v>
      </c>
      <c r="O14" s="26" t="s">
        <v>1295</v>
      </c>
      <c r="P14" s="157" t="s">
        <v>1295</v>
      </c>
      <c r="Q14" s="26" t="s">
        <v>967</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1" t="s">
        <v>181</v>
      </c>
    </row>
    <row r="15" spans="1:36">
      <c r="A15" s="9" t="s">
        <v>576</v>
      </c>
      <c r="B15" s="9" t="s">
        <v>736</v>
      </c>
      <c r="C15" s="9" t="s">
        <v>206</v>
      </c>
      <c r="D15" s="15" t="s">
        <v>40</v>
      </c>
      <c r="E15" s="26" t="s">
        <v>40</v>
      </c>
      <c r="F15" s="15" t="s">
        <v>156</v>
      </c>
      <c r="G15" s="15" t="s">
        <v>156</v>
      </c>
      <c r="H15" s="9" t="s">
        <v>69</v>
      </c>
      <c r="I15" s="15" t="s">
        <v>866</v>
      </c>
      <c r="J15" s="15" t="s">
        <v>66</v>
      </c>
      <c r="K15" s="15" t="s">
        <v>66</v>
      </c>
      <c r="L15" s="93" t="s">
        <v>66</v>
      </c>
      <c r="M15" s="94" t="s">
        <v>567</v>
      </c>
      <c r="N15" s="15" t="s">
        <v>66</v>
      </c>
      <c r="O15" s="26" t="s">
        <v>1295</v>
      </c>
      <c r="P15" s="157" t="s">
        <v>1295</v>
      </c>
      <c r="Q15" s="26" t="s">
        <v>967</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1" t="s">
        <v>181</v>
      </c>
    </row>
    <row r="16" spans="1:36">
      <c r="A16" s="9" t="s">
        <v>577</v>
      </c>
      <c r="B16" s="9" t="s">
        <v>737</v>
      </c>
      <c r="C16" s="9" t="s">
        <v>207</v>
      </c>
      <c r="D16" s="15" t="s">
        <v>40</v>
      </c>
      <c r="E16" s="26" t="str">
        <f>[2]!getdirpath(C16)</f>
        <v>C:\prg_exe\AiperEditex</v>
      </c>
      <c r="F16" s="15" t="s">
        <v>156</v>
      </c>
      <c r="G16" s="15" t="s">
        <v>156</v>
      </c>
      <c r="H16" s="9" t="s">
        <v>69</v>
      </c>
      <c r="I16" s="15" t="s">
        <v>866</v>
      </c>
      <c r="J16" s="15" t="s">
        <v>66</v>
      </c>
      <c r="K16" s="15" t="s">
        <v>66</v>
      </c>
      <c r="L16" s="93" t="s">
        <v>66</v>
      </c>
      <c r="M16" s="94" t="s">
        <v>567</v>
      </c>
      <c r="N16" s="15" t="s">
        <v>66</v>
      </c>
      <c r="O16" s="26" t="s">
        <v>1295</v>
      </c>
      <c r="P16" s="157" t="s">
        <v>1295</v>
      </c>
      <c r="Q16" s="26" t="s">
        <v>967</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1" t="s">
        <v>181</v>
      </c>
    </row>
    <row r="17" spans="1:36">
      <c r="A17" s="9" t="s">
        <v>578</v>
      </c>
      <c r="B17" s="9" t="s">
        <v>738</v>
      </c>
      <c r="C17" s="9" t="s">
        <v>208</v>
      </c>
      <c r="D17" s="15" t="s">
        <v>40</v>
      </c>
      <c r="E17" s="26" t="s">
        <v>40</v>
      </c>
      <c r="F17" s="15" t="s">
        <v>173</v>
      </c>
      <c r="G17" s="15" t="s">
        <v>156</v>
      </c>
      <c r="H17" s="9" t="s">
        <v>70</v>
      </c>
      <c r="I17" s="15" t="s">
        <v>866</v>
      </c>
      <c r="J17" s="15" t="s">
        <v>66</v>
      </c>
      <c r="K17" s="15" t="s">
        <v>66</v>
      </c>
      <c r="L17" s="93" t="s">
        <v>66</v>
      </c>
      <c r="M17" s="94" t="s">
        <v>567</v>
      </c>
      <c r="N17" s="15" t="s">
        <v>66</v>
      </c>
      <c r="O17" s="26" t="s">
        <v>1295</v>
      </c>
      <c r="P17" s="157" t="s">
        <v>1295</v>
      </c>
      <c r="Q17" s="26" t="s">
        <v>967</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1" t="s">
        <v>181</v>
      </c>
    </row>
    <row r="18" spans="1:36">
      <c r="A18" s="9" t="s">
        <v>579</v>
      </c>
      <c r="B18" s="9" t="s">
        <v>739</v>
      </c>
      <c r="C18" s="9" t="s">
        <v>201</v>
      </c>
      <c r="D18" s="15" t="s">
        <v>40</v>
      </c>
      <c r="E18" s="26" t="s">
        <v>40</v>
      </c>
      <c r="F18" s="15" t="s">
        <v>156</v>
      </c>
      <c r="G18" s="15" t="s">
        <v>156</v>
      </c>
      <c r="H18" s="9" t="s">
        <v>71</v>
      </c>
      <c r="I18" s="15" t="s">
        <v>866</v>
      </c>
      <c r="J18" s="15" t="s">
        <v>66</v>
      </c>
      <c r="K18" s="15" t="s">
        <v>66</v>
      </c>
      <c r="L18" s="93" t="s">
        <v>66</v>
      </c>
      <c r="M18" s="94" t="s">
        <v>567</v>
      </c>
      <c r="N18" s="15" t="s">
        <v>66</v>
      </c>
      <c r="O18" s="26" t="s">
        <v>1295</v>
      </c>
      <c r="P18" s="157" t="s">
        <v>1295</v>
      </c>
      <c r="Q18" s="26" t="s">
        <v>967</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1" t="s">
        <v>181</v>
      </c>
    </row>
    <row r="19" spans="1:36">
      <c r="A19" s="9" t="s">
        <v>72</v>
      </c>
      <c r="B19" s="9" t="s">
        <v>740</v>
      </c>
      <c r="C19" s="9" t="s">
        <v>209</v>
      </c>
      <c r="D19" s="15" t="s">
        <v>40</v>
      </c>
      <c r="E19" s="26" t="s">
        <v>40</v>
      </c>
      <c r="F19" s="15" t="s">
        <v>173</v>
      </c>
      <c r="G19" s="15" t="s">
        <v>156</v>
      </c>
      <c r="H19" s="9" t="s">
        <v>73</v>
      </c>
      <c r="I19" s="15" t="s">
        <v>866</v>
      </c>
      <c r="J19" s="15" t="s">
        <v>66</v>
      </c>
      <c r="K19" s="15" t="s">
        <v>66</v>
      </c>
      <c r="L19" s="93" t="s">
        <v>66</v>
      </c>
      <c r="M19" s="94" t="s">
        <v>567</v>
      </c>
      <c r="N19" s="15" t="s">
        <v>66</v>
      </c>
      <c r="O19" s="26" t="s">
        <v>1295</v>
      </c>
      <c r="P19" s="157" t="s">
        <v>1295</v>
      </c>
      <c r="Q19" s="26" t="s">
        <v>967</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1" t="s">
        <v>181</v>
      </c>
    </row>
    <row r="20" spans="1:36">
      <c r="A20" s="9" t="s">
        <v>580</v>
      </c>
      <c r="B20" s="9" t="s">
        <v>741</v>
      </c>
      <c r="C20" s="9" t="s">
        <v>210</v>
      </c>
      <c r="D20" s="15" t="s">
        <v>40</v>
      </c>
      <c r="E20" s="26" t="s">
        <v>40</v>
      </c>
      <c r="F20" s="15" t="s">
        <v>173</v>
      </c>
      <c r="G20" s="15" t="s">
        <v>173</v>
      </c>
      <c r="H20" s="9" t="s">
        <v>70</v>
      </c>
      <c r="I20" s="15" t="s">
        <v>866</v>
      </c>
      <c r="J20" s="15" t="s">
        <v>66</v>
      </c>
      <c r="K20" s="15" t="s">
        <v>66</v>
      </c>
      <c r="L20" s="93" t="s">
        <v>66</v>
      </c>
      <c r="M20" s="94" t="s">
        <v>567</v>
      </c>
      <c r="N20" s="15" t="s">
        <v>66</v>
      </c>
      <c r="O20" s="26" t="s">
        <v>1295</v>
      </c>
      <c r="P20" s="157" t="s">
        <v>1295</v>
      </c>
      <c r="Q20" s="26" t="s">
        <v>967</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1" t="s">
        <v>181</v>
      </c>
    </row>
    <row r="21" spans="1:36">
      <c r="A21" s="9" t="s">
        <v>581</v>
      </c>
      <c r="B21" s="9" t="s">
        <v>741</v>
      </c>
      <c r="C21" s="9" t="s">
        <v>211</v>
      </c>
      <c r="D21" s="15" t="s">
        <v>40</v>
      </c>
      <c r="E21" s="26" t="s">
        <v>40</v>
      </c>
      <c r="F21" s="15" t="s">
        <v>156</v>
      </c>
      <c r="G21" s="15" t="s">
        <v>156</v>
      </c>
      <c r="H21" s="9" t="s">
        <v>70</v>
      </c>
      <c r="I21" s="15" t="s">
        <v>866</v>
      </c>
      <c r="J21" s="15" t="s">
        <v>66</v>
      </c>
      <c r="K21" s="15" t="s">
        <v>66</v>
      </c>
      <c r="L21" s="93" t="s">
        <v>66</v>
      </c>
      <c r="M21" s="94" t="s">
        <v>567</v>
      </c>
      <c r="N21" s="15" t="s">
        <v>66</v>
      </c>
      <c r="O21" s="26" t="s">
        <v>1295</v>
      </c>
      <c r="P21" s="157" t="s">
        <v>1295</v>
      </c>
      <c r="Q21" s="26" t="s">
        <v>967</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1" t="s">
        <v>181</v>
      </c>
    </row>
    <row r="22" spans="1:36">
      <c r="A22" s="9" t="s">
        <v>582</v>
      </c>
      <c r="B22" s="9" t="s">
        <v>742</v>
      </c>
      <c r="C22" s="9" t="s">
        <v>212</v>
      </c>
      <c r="D22" s="15" t="s">
        <v>40</v>
      </c>
      <c r="E22" s="26" t="s">
        <v>40</v>
      </c>
      <c r="F22" s="15" t="s">
        <v>173</v>
      </c>
      <c r="G22" s="15" t="s">
        <v>156</v>
      </c>
      <c r="H22" s="9" t="s">
        <v>74</v>
      </c>
      <c r="I22" s="15" t="s">
        <v>866</v>
      </c>
      <c r="J22" s="15" t="s">
        <v>66</v>
      </c>
      <c r="K22" s="15" t="s">
        <v>66</v>
      </c>
      <c r="L22" s="93" t="s">
        <v>66</v>
      </c>
      <c r="M22" s="94" t="s">
        <v>567</v>
      </c>
      <c r="N22" s="15" t="s">
        <v>866</v>
      </c>
      <c r="O22" s="26" t="s">
        <v>1295</v>
      </c>
      <c r="P22" s="157" t="s">
        <v>1295</v>
      </c>
      <c r="Q22" s="26" t="s">
        <v>967</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1" t="s">
        <v>181</v>
      </c>
    </row>
    <row r="23" spans="1:36">
      <c r="A23" s="9" t="s">
        <v>583</v>
      </c>
      <c r="B23" s="9" t="s">
        <v>743</v>
      </c>
      <c r="C23" s="9" t="s">
        <v>213</v>
      </c>
      <c r="D23" s="15" t="s">
        <v>40</v>
      </c>
      <c r="E23" s="26" t="s">
        <v>40</v>
      </c>
      <c r="F23" s="15" t="s">
        <v>156</v>
      </c>
      <c r="G23" s="15" t="s">
        <v>156</v>
      </c>
      <c r="H23" s="9" t="s">
        <v>70</v>
      </c>
      <c r="I23" s="15" t="s">
        <v>866</v>
      </c>
      <c r="J23" s="15" t="s">
        <v>66</v>
      </c>
      <c r="K23" s="15" t="s">
        <v>66</v>
      </c>
      <c r="L23" s="93" t="s">
        <v>66</v>
      </c>
      <c r="M23" s="94" t="s">
        <v>567</v>
      </c>
      <c r="N23" s="15" t="s">
        <v>66</v>
      </c>
      <c r="O23" s="26" t="s">
        <v>1295</v>
      </c>
      <c r="P23" s="157" t="s">
        <v>1295</v>
      </c>
      <c r="Q23" s="26" t="s">
        <v>967</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1" t="s">
        <v>181</v>
      </c>
    </row>
    <row r="24" spans="1:36">
      <c r="A24" s="9" t="s">
        <v>584</v>
      </c>
      <c r="B24" s="9" t="s">
        <v>744</v>
      </c>
      <c r="C24" s="9" t="s">
        <v>214</v>
      </c>
      <c r="D24" s="15" t="s">
        <v>40</v>
      </c>
      <c r="E24" s="26" t="s">
        <v>40</v>
      </c>
      <c r="F24" s="15" t="s">
        <v>173</v>
      </c>
      <c r="G24" s="15" t="s">
        <v>156</v>
      </c>
      <c r="H24" s="9" t="s">
        <v>65</v>
      </c>
      <c r="I24" s="15" t="s">
        <v>866</v>
      </c>
      <c r="J24" s="15" t="s">
        <v>66</v>
      </c>
      <c r="K24" s="15" t="s">
        <v>66</v>
      </c>
      <c r="L24" s="93" t="s">
        <v>66</v>
      </c>
      <c r="M24" s="94" t="s">
        <v>567</v>
      </c>
      <c r="N24" s="15" t="s">
        <v>66</v>
      </c>
      <c r="O24" s="26" t="s">
        <v>1295</v>
      </c>
      <c r="P24" s="157" t="s">
        <v>1295</v>
      </c>
      <c r="Q24" s="26" t="s">
        <v>967</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1" t="s">
        <v>181</v>
      </c>
    </row>
    <row r="25" spans="1:36">
      <c r="A25" s="9" t="s">
        <v>585</v>
      </c>
      <c r="B25" s="9" t="s">
        <v>744</v>
      </c>
      <c r="C25" s="9" t="s">
        <v>215</v>
      </c>
      <c r="D25" s="15" t="s">
        <v>40</v>
      </c>
      <c r="E25" s="26" t="s">
        <v>40</v>
      </c>
      <c r="F25" s="15" t="s">
        <v>173</v>
      </c>
      <c r="G25" s="15" t="s">
        <v>156</v>
      </c>
      <c r="H25" s="9" t="s">
        <v>65</v>
      </c>
      <c r="I25" s="15" t="s">
        <v>866</v>
      </c>
      <c r="J25" s="15" t="s">
        <v>66</v>
      </c>
      <c r="K25" s="15" t="s">
        <v>66</v>
      </c>
      <c r="L25" s="93" t="s">
        <v>66</v>
      </c>
      <c r="M25" s="94" t="s">
        <v>567</v>
      </c>
      <c r="N25" s="15" t="s">
        <v>66</v>
      </c>
      <c r="O25" s="26" t="s">
        <v>1295</v>
      </c>
      <c r="P25" s="157" t="s">
        <v>1295</v>
      </c>
      <c r="Q25" s="26" t="s">
        <v>967</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1" t="s">
        <v>181</v>
      </c>
    </row>
    <row r="26" spans="1:36">
      <c r="A26" s="9" t="s">
        <v>586</v>
      </c>
      <c r="B26" s="9" t="s">
        <v>744</v>
      </c>
      <c r="C26" s="9" t="s">
        <v>216</v>
      </c>
      <c r="D26" s="15" t="s">
        <v>40</v>
      </c>
      <c r="E26" s="26" t="s">
        <v>40</v>
      </c>
      <c r="F26" s="15" t="s">
        <v>173</v>
      </c>
      <c r="G26" s="15" t="s">
        <v>156</v>
      </c>
      <c r="H26" s="9" t="s">
        <v>65</v>
      </c>
      <c r="I26" s="15" t="s">
        <v>866</v>
      </c>
      <c r="J26" s="15" t="s">
        <v>66</v>
      </c>
      <c r="K26" s="15" t="s">
        <v>66</v>
      </c>
      <c r="L26" s="93" t="s">
        <v>66</v>
      </c>
      <c r="M26" s="94" t="s">
        <v>567</v>
      </c>
      <c r="N26" s="15" t="s">
        <v>66</v>
      </c>
      <c r="O26" s="26" t="s">
        <v>1295</v>
      </c>
      <c r="P26" s="157" t="s">
        <v>1295</v>
      </c>
      <c r="Q26" s="26" t="s">
        <v>967</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1" t="s">
        <v>181</v>
      </c>
    </row>
    <row r="27" spans="1:36">
      <c r="A27" s="9" t="s">
        <v>587</v>
      </c>
      <c r="B27" s="9" t="s">
        <v>745</v>
      </c>
      <c r="C27" s="9" t="s">
        <v>217</v>
      </c>
      <c r="D27" s="15" t="s">
        <v>40</v>
      </c>
      <c r="E27" s="26" t="s">
        <v>40</v>
      </c>
      <c r="F27" s="15" t="s">
        <v>173</v>
      </c>
      <c r="G27" s="15" t="s">
        <v>156</v>
      </c>
      <c r="H27" s="9" t="s">
        <v>65</v>
      </c>
      <c r="I27" s="15" t="s">
        <v>866</v>
      </c>
      <c r="J27" s="15" t="s">
        <v>66</v>
      </c>
      <c r="K27" s="15" t="s">
        <v>66</v>
      </c>
      <c r="L27" s="93" t="s">
        <v>66</v>
      </c>
      <c r="M27" s="94" t="s">
        <v>567</v>
      </c>
      <c r="N27" s="15" t="s">
        <v>66</v>
      </c>
      <c r="O27" s="26" t="s">
        <v>1295</v>
      </c>
      <c r="P27" s="157" t="s">
        <v>1295</v>
      </c>
      <c r="Q27" s="26" t="s">
        <v>967</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1" t="s">
        <v>181</v>
      </c>
    </row>
    <row r="28" spans="1:36">
      <c r="A28" s="9" t="s">
        <v>588</v>
      </c>
      <c r="B28" s="9" t="s">
        <v>745</v>
      </c>
      <c r="C28" s="9" t="s">
        <v>218</v>
      </c>
      <c r="D28" s="15" t="s">
        <v>40</v>
      </c>
      <c r="E28" s="26" t="s">
        <v>40</v>
      </c>
      <c r="F28" s="15" t="s">
        <v>173</v>
      </c>
      <c r="G28" s="15" t="s">
        <v>156</v>
      </c>
      <c r="H28" s="9" t="s">
        <v>65</v>
      </c>
      <c r="I28" s="15" t="s">
        <v>866</v>
      </c>
      <c r="J28" s="15" t="s">
        <v>66</v>
      </c>
      <c r="K28" s="15" t="s">
        <v>66</v>
      </c>
      <c r="L28" s="93" t="s">
        <v>66</v>
      </c>
      <c r="M28" s="94" t="s">
        <v>567</v>
      </c>
      <c r="N28" s="15" t="s">
        <v>66</v>
      </c>
      <c r="O28" s="26" t="s">
        <v>1295</v>
      </c>
      <c r="P28" s="157" t="s">
        <v>1295</v>
      </c>
      <c r="Q28" s="26" t="s">
        <v>967</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1" t="s">
        <v>181</v>
      </c>
    </row>
    <row r="29" spans="1:36">
      <c r="A29" s="9" t="s">
        <v>589</v>
      </c>
      <c r="B29" s="9" t="s">
        <v>746</v>
      </c>
      <c r="C29" s="9" t="s">
        <v>219</v>
      </c>
      <c r="D29" s="15" t="s">
        <v>40</v>
      </c>
      <c r="E29" s="26" t="s">
        <v>40</v>
      </c>
      <c r="F29" s="15" t="s">
        <v>173</v>
      </c>
      <c r="G29" s="15" t="s">
        <v>156</v>
      </c>
      <c r="H29" s="9" t="s">
        <v>75</v>
      </c>
      <c r="I29" s="15" t="s">
        <v>866</v>
      </c>
      <c r="J29" s="15" t="s">
        <v>66</v>
      </c>
      <c r="K29" s="15" t="s">
        <v>66</v>
      </c>
      <c r="L29" s="93" t="s">
        <v>66</v>
      </c>
      <c r="M29" s="94" t="s">
        <v>567</v>
      </c>
      <c r="N29" s="15" t="s">
        <v>66</v>
      </c>
      <c r="O29" s="26" t="s">
        <v>1295</v>
      </c>
      <c r="P29" s="157" t="s">
        <v>1295</v>
      </c>
      <c r="Q29" s="26" t="s">
        <v>967</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1" t="s">
        <v>181</v>
      </c>
    </row>
    <row r="30" spans="1:36">
      <c r="A30" s="9" t="s">
        <v>590</v>
      </c>
      <c r="B30" s="9" t="s">
        <v>747</v>
      </c>
      <c r="C30" s="9" t="s">
        <v>220</v>
      </c>
      <c r="D30" s="15" t="s">
        <v>40</v>
      </c>
      <c r="E30" s="26" t="s">
        <v>40</v>
      </c>
      <c r="F30" s="15" t="s">
        <v>173</v>
      </c>
      <c r="G30" s="15" t="s">
        <v>156</v>
      </c>
      <c r="H30" s="9" t="s">
        <v>75</v>
      </c>
      <c r="I30" s="15" t="s">
        <v>866</v>
      </c>
      <c r="J30" s="15" t="s">
        <v>66</v>
      </c>
      <c r="K30" s="15" t="s">
        <v>66</v>
      </c>
      <c r="L30" s="93" t="s">
        <v>66</v>
      </c>
      <c r="M30" s="94" t="s">
        <v>567</v>
      </c>
      <c r="N30" s="15" t="s">
        <v>66</v>
      </c>
      <c r="O30" s="26" t="s">
        <v>1295</v>
      </c>
      <c r="P30" s="157" t="s">
        <v>1295</v>
      </c>
      <c r="Q30" s="26" t="s">
        <v>967</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1" t="s">
        <v>181</v>
      </c>
    </row>
    <row r="31" spans="1:36">
      <c r="A31" s="9" t="s">
        <v>591</v>
      </c>
      <c r="B31" s="9" t="s">
        <v>748</v>
      </c>
      <c r="C31" s="9" t="s">
        <v>221</v>
      </c>
      <c r="D31" s="15" t="s">
        <v>40</v>
      </c>
      <c r="E31" s="26" t="s">
        <v>40</v>
      </c>
      <c r="F31" s="15" t="s">
        <v>173</v>
      </c>
      <c r="G31" s="15" t="s">
        <v>156</v>
      </c>
      <c r="H31" s="9" t="s">
        <v>75</v>
      </c>
      <c r="I31" s="15" t="s">
        <v>866</v>
      </c>
      <c r="J31" s="15" t="s">
        <v>66</v>
      </c>
      <c r="K31" s="15" t="s">
        <v>66</v>
      </c>
      <c r="L31" s="93" t="s">
        <v>66</v>
      </c>
      <c r="M31" s="94" t="s">
        <v>567</v>
      </c>
      <c r="N31" s="15" t="s">
        <v>66</v>
      </c>
      <c r="O31" s="26" t="s">
        <v>1295</v>
      </c>
      <c r="P31" s="157" t="s">
        <v>1295</v>
      </c>
      <c r="Q31" s="26" t="s">
        <v>967</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1" t="s">
        <v>181</v>
      </c>
    </row>
    <row r="32" spans="1:36">
      <c r="A32" s="9" t="s">
        <v>592</v>
      </c>
      <c r="B32" s="9" t="s">
        <v>749</v>
      </c>
      <c r="C32" s="9" t="s">
        <v>222</v>
      </c>
      <c r="D32" s="15" t="s">
        <v>40</v>
      </c>
      <c r="E32" s="26" t="s">
        <v>40</v>
      </c>
      <c r="F32" s="15" t="s">
        <v>156</v>
      </c>
      <c r="G32" s="15" t="s">
        <v>156</v>
      </c>
      <c r="H32" s="9" t="s">
        <v>69</v>
      </c>
      <c r="I32" s="15" t="s">
        <v>866</v>
      </c>
      <c r="J32" s="15" t="s">
        <v>66</v>
      </c>
      <c r="K32" s="15" t="s">
        <v>66</v>
      </c>
      <c r="L32" s="93" t="s">
        <v>66</v>
      </c>
      <c r="M32" s="94" t="s">
        <v>567</v>
      </c>
      <c r="N32" s="15" t="s">
        <v>66</v>
      </c>
      <c r="O32" s="26" t="s">
        <v>1295</v>
      </c>
      <c r="P32" s="157" t="s">
        <v>1295</v>
      </c>
      <c r="Q32" s="26" t="s">
        <v>967</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1" t="s">
        <v>181</v>
      </c>
    </row>
    <row r="33" spans="1:36">
      <c r="A33" s="9" t="s">
        <v>76</v>
      </c>
      <c r="B33" s="9" t="s">
        <v>750</v>
      </c>
      <c r="C33" s="9" t="s">
        <v>223</v>
      </c>
      <c r="D33" s="15" t="s">
        <v>40</v>
      </c>
      <c r="E33" s="26" t="s">
        <v>40</v>
      </c>
      <c r="F33" s="15" t="s">
        <v>173</v>
      </c>
      <c r="G33" s="15" t="s">
        <v>156</v>
      </c>
      <c r="H33" s="9" t="s">
        <v>70</v>
      </c>
      <c r="I33" s="15" t="s">
        <v>866</v>
      </c>
      <c r="J33" s="15" t="s">
        <v>66</v>
      </c>
      <c r="K33" s="15" t="s">
        <v>66</v>
      </c>
      <c r="L33" s="93" t="s">
        <v>66</v>
      </c>
      <c r="M33" s="94" t="s">
        <v>567</v>
      </c>
      <c r="N33" s="15" t="s">
        <v>66</v>
      </c>
      <c r="O33" s="26" t="s">
        <v>1295</v>
      </c>
      <c r="P33" s="157" t="s">
        <v>1295</v>
      </c>
      <c r="Q33" s="26" t="s">
        <v>967</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1" t="s">
        <v>181</v>
      </c>
    </row>
    <row r="34" spans="1:36">
      <c r="A34" s="9" t="s">
        <v>593</v>
      </c>
      <c r="B34" s="9" t="s">
        <v>751</v>
      </c>
      <c r="C34" s="9" t="s">
        <v>224</v>
      </c>
      <c r="D34" s="15" t="s">
        <v>40</v>
      </c>
      <c r="E34" s="26" t="s">
        <v>40</v>
      </c>
      <c r="F34" s="15" t="s">
        <v>173</v>
      </c>
      <c r="G34" s="15" t="s">
        <v>156</v>
      </c>
      <c r="H34" s="9" t="s">
        <v>74</v>
      </c>
      <c r="I34" s="15" t="s">
        <v>866</v>
      </c>
      <c r="J34" s="15" t="s">
        <v>66</v>
      </c>
      <c r="K34" s="15" t="s">
        <v>66</v>
      </c>
      <c r="L34" s="93" t="s">
        <v>66</v>
      </c>
      <c r="M34" s="94" t="s">
        <v>567</v>
      </c>
      <c r="N34" s="15" t="s">
        <v>66</v>
      </c>
      <c r="O34" s="26" t="s">
        <v>1295</v>
      </c>
      <c r="P34" s="157" t="s">
        <v>1295</v>
      </c>
      <c r="Q34" s="26" t="s">
        <v>967</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1" t="s">
        <v>181</v>
      </c>
    </row>
    <row r="35" spans="1:36">
      <c r="A35" s="9" t="s">
        <v>594</v>
      </c>
      <c r="B35" s="9" t="s">
        <v>752</v>
      </c>
      <c r="C35" s="9" t="s">
        <v>225</v>
      </c>
      <c r="D35" s="15" t="s">
        <v>40</v>
      </c>
      <c r="E35" s="26" t="s">
        <v>40</v>
      </c>
      <c r="F35" s="15" t="s">
        <v>156</v>
      </c>
      <c r="G35" s="15" t="s">
        <v>156</v>
      </c>
      <c r="H35" s="9" t="s">
        <v>74</v>
      </c>
      <c r="I35" s="15" t="s">
        <v>866</v>
      </c>
      <c r="J35" s="15" t="s">
        <v>66</v>
      </c>
      <c r="K35" s="15" t="s">
        <v>66</v>
      </c>
      <c r="L35" s="93" t="s">
        <v>66</v>
      </c>
      <c r="M35" s="94" t="s">
        <v>567</v>
      </c>
      <c r="N35" s="15" t="s">
        <v>66</v>
      </c>
      <c r="O35" s="26" t="s">
        <v>1295</v>
      </c>
      <c r="P35" s="157" t="s">
        <v>1295</v>
      </c>
      <c r="Q35" s="26" t="s">
        <v>967</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1" t="s">
        <v>181</v>
      </c>
    </row>
    <row r="36" spans="1:36">
      <c r="A36" s="9" t="s">
        <v>595</v>
      </c>
      <c r="B36" s="9" t="s">
        <v>753</v>
      </c>
      <c r="C36" s="9" t="s">
        <v>226</v>
      </c>
      <c r="D36" s="15" t="s">
        <v>40</v>
      </c>
      <c r="E36" s="26" t="s">
        <v>40</v>
      </c>
      <c r="F36" s="15" t="s">
        <v>173</v>
      </c>
      <c r="G36" s="15" t="s">
        <v>156</v>
      </c>
      <c r="H36" s="9" t="s">
        <v>77</v>
      </c>
      <c r="I36" s="15" t="s">
        <v>866</v>
      </c>
      <c r="J36" s="15" t="s">
        <v>66</v>
      </c>
      <c r="K36" s="15" t="s">
        <v>66</v>
      </c>
      <c r="L36" s="93" t="s">
        <v>66</v>
      </c>
      <c r="M36" s="94" t="s">
        <v>567</v>
      </c>
      <c r="N36" s="15" t="s">
        <v>66</v>
      </c>
      <c r="O36" s="26" t="s">
        <v>1295</v>
      </c>
      <c r="P36" s="157" t="s">
        <v>1295</v>
      </c>
      <c r="Q36" s="26" t="s">
        <v>967</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1" t="s">
        <v>181</v>
      </c>
    </row>
    <row r="37" spans="1:36">
      <c r="A37" s="9" t="s">
        <v>78</v>
      </c>
      <c r="B37" s="9" t="s">
        <v>754</v>
      </c>
      <c r="C37" s="9" t="s">
        <v>227</v>
      </c>
      <c r="D37" s="15" t="s">
        <v>40</v>
      </c>
      <c r="E37" s="26" t="s">
        <v>40</v>
      </c>
      <c r="F37" s="15" t="s">
        <v>156</v>
      </c>
      <c r="G37" s="15" t="s">
        <v>156</v>
      </c>
      <c r="H37" s="9" t="s">
        <v>70</v>
      </c>
      <c r="I37" s="15" t="s">
        <v>866</v>
      </c>
      <c r="J37" s="15" t="s">
        <v>66</v>
      </c>
      <c r="K37" s="15" t="s">
        <v>66</v>
      </c>
      <c r="L37" s="93" t="s">
        <v>66</v>
      </c>
      <c r="M37" s="94" t="s">
        <v>567</v>
      </c>
      <c r="N37" s="15" t="s">
        <v>966</v>
      </c>
      <c r="O37" s="26" t="s">
        <v>1295</v>
      </c>
      <c r="P37" s="157" t="s">
        <v>1295</v>
      </c>
      <c r="Q37" s="26" t="s">
        <v>967</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3"/>
        <v/>
      </c>
      <c r="AH37" s="13" t="str">
        <f t="shared" si="4"/>
        <v/>
      </c>
      <c r="AI37" s="13" t="str">
        <f>IF(
  AND($A37&lt;&gt;"",$Q37&lt;&gt;"-",$Q37&lt;&gt;""),
  (
    """"&amp;shortcut設定!$F$7&amp;""""&amp;
    " """&amp;$Q37&amp;".lnk"""&amp;
    " """&amp;$C37&amp;""""&amp;
    IF($D37="-"," """""," """&amp;$D37&amp;"""")&amp;
    IF($E37="-"," """""," """&amp;$E37&amp;"""")
  ),
  ""
)</f>
        <v/>
      </c>
      <c r="AJ37" s="91" t="s">
        <v>181</v>
      </c>
    </row>
    <row r="38" spans="1:36">
      <c r="A38" s="9" t="s">
        <v>596</v>
      </c>
      <c r="B38" s="9" t="s">
        <v>755</v>
      </c>
      <c r="C38" s="9" t="s">
        <v>228</v>
      </c>
      <c r="D38" s="15" t="s">
        <v>40</v>
      </c>
      <c r="E38" s="26" t="s">
        <v>40</v>
      </c>
      <c r="F38" s="15" t="s">
        <v>173</v>
      </c>
      <c r="G38" s="15" t="s">
        <v>156</v>
      </c>
      <c r="H38" s="9" t="s">
        <v>73</v>
      </c>
      <c r="I38" s="15" t="s">
        <v>866</v>
      </c>
      <c r="J38" s="15" t="s">
        <v>66</v>
      </c>
      <c r="K38" s="15" t="s">
        <v>66</v>
      </c>
      <c r="L38" s="93" t="s">
        <v>66</v>
      </c>
      <c r="M38" s="94" t="s">
        <v>567</v>
      </c>
      <c r="N38" s="15" t="s">
        <v>66</v>
      </c>
      <c r="O38" s="26" t="s">
        <v>1295</v>
      </c>
      <c r="P38" s="157" t="s">
        <v>1295</v>
      </c>
      <c r="Q38" s="26" t="s">
        <v>967</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1" t="s">
        <v>181</v>
      </c>
    </row>
    <row r="39" spans="1:36">
      <c r="A39" s="9" t="s">
        <v>597</v>
      </c>
      <c r="B39" s="9" t="s">
        <v>756</v>
      </c>
      <c r="C39" s="9" t="s">
        <v>229</v>
      </c>
      <c r="D39" s="15" t="s">
        <v>40</v>
      </c>
      <c r="E39" s="26" t="s">
        <v>40</v>
      </c>
      <c r="F39" s="15" t="s">
        <v>156</v>
      </c>
      <c r="G39" s="15" t="s">
        <v>156</v>
      </c>
      <c r="H39" s="9" t="s">
        <v>69</v>
      </c>
      <c r="I39" s="15" t="s">
        <v>866</v>
      </c>
      <c r="J39" s="15" t="s">
        <v>66</v>
      </c>
      <c r="K39" s="15" t="s">
        <v>66</v>
      </c>
      <c r="L39" s="93" t="s">
        <v>66</v>
      </c>
      <c r="M39" s="94" t="s">
        <v>567</v>
      </c>
      <c r="N39" s="15" t="s">
        <v>66</v>
      </c>
      <c r="O39" s="26" t="s">
        <v>1295</v>
      </c>
      <c r="P39" s="157" t="s">
        <v>1295</v>
      </c>
      <c r="Q39" s="26" t="s">
        <v>967</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1" t="s">
        <v>181</v>
      </c>
    </row>
    <row r="40" spans="1:36">
      <c r="A40" s="9" t="s">
        <v>598</v>
      </c>
      <c r="B40" s="9" t="s">
        <v>757</v>
      </c>
      <c r="C40" s="9" t="s">
        <v>230</v>
      </c>
      <c r="D40" s="15" t="s">
        <v>40</v>
      </c>
      <c r="E40" s="26" t="s">
        <v>40</v>
      </c>
      <c r="F40" s="15" t="s">
        <v>156</v>
      </c>
      <c r="G40" s="15" t="s">
        <v>156</v>
      </c>
      <c r="H40" s="9" t="s">
        <v>69</v>
      </c>
      <c r="I40" s="15" t="s">
        <v>866</v>
      </c>
      <c r="J40" s="15" t="s">
        <v>66</v>
      </c>
      <c r="K40" s="15" t="s">
        <v>66</v>
      </c>
      <c r="L40" s="93" t="s">
        <v>66</v>
      </c>
      <c r="M40" s="94" t="s">
        <v>567</v>
      </c>
      <c r="N40" s="15" t="s">
        <v>66</v>
      </c>
      <c r="O40" s="26" t="s">
        <v>1295</v>
      </c>
      <c r="P40" s="157" t="s">
        <v>1295</v>
      </c>
      <c r="Q40" s="26" t="s">
        <v>967</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1" t="s">
        <v>181</v>
      </c>
    </row>
    <row r="41" spans="1:36">
      <c r="A41" s="9" t="s">
        <v>599</v>
      </c>
      <c r="B41" s="9" t="s">
        <v>758</v>
      </c>
      <c r="C41" s="9" t="s">
        <v>231</v>
      </c>
      <c r="D41" s="15" t="s">
        <v>40</v>
      </c>
      <c r="E41" s="26" t="s">
        <v>40</v>
      </c>
      <c r="F41" s="15" t="s">
        <v>156</v>
      </c>
      <c r="G41" s="15" t="s">
        <v>156</v>
      </c>
      <c r="H41" s="9" t="s">
        <v>75</v>
      </c>
      <c r="I41" s="15" t="s">
        <v>866</v>
      </c>
      <c r="J41" s="15" t="s">
        <v>66</v>
      </c>
      <c r="K41" s="15" t="s">
        <v>66</v>
      </c>
      <c r="L41" s="93" t="s">
        <v>66</v>
      </c>
      <c r="M41" s="94" t="s">
        <v>567</v>
      </c>
      <c r="N41" s="15" t="s">
        <v>66</v>
      </c>
      <c r="O41" s="26" t="s">
        <v>1295</v>
      </c>
      <c r="P41" s="157" t="s">
        <v>1295</v>
      </c>
      <c r="Q41" s="26" t="s">
        <v>967</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1" t="s">
        <v>181</v>
      </c>
    </row>
    <row r="42" spans="1:36">
      <c r="A42" s="9" t="s">
        <v>600</v>
      </c>
      <c r="B42" s="9" t="s">
        <v>759</v>
      </c>
      <c r="C42" s="9" t="s">
        <v>232</v>
      </c>
      <c r="D42" s="15" t="s">
        <v>40</v>
      </c>
      <c r="E42" s="26" t="s">
        <v>40</v>
      </c>
      <c r="F42" s="15" t="s">
        <v>173</v>
      </c>
      <c r="G42" s="15" t="s">
        <v>156</v>
      </c>
      <c r="H42" s="9" t="s">
        <v>77</v>
      </c>
      <c r="I42" s="15" t="s">
        <v>866</v>
      </c>
      <c r="J42" s="15" t="s">
        <v>66</v>
      </c>
      <c r="K42" s="15" t="s">
        <v>66</v>
      </c>
      <c r="L42" s="93" t="s">
        <v>66</v>
      </c>
      <c r="M42" s="94" t="s">
        <v>567</v>
      </c>
      <c r="N42" s="15" t="s">
        <v>66</v>
      </c>
      <c r="O42" s="26" t="s">
        <v>1295</v>
      </c>
      <c r="P42" s="157" t="s">
        <v>1295</v>
      </c>
      <c r="Q42" s="26" t="s">
        <v>967</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1" t="s">
        <v>181</v>
      </c>
    </row>
    <row r="43" spans="1:36">
      <c r="A43" s="9" t="s">
        <v>601</v>
      </c>
      <c r="B43" s="9" t="s">
        <v>760</v>
      </c>
      <c r="C43" s="9" t="s">
        <v>233</v>
      </c>
      <c r="D43" s="15" t="s">
        <v>40</v>
      </c>
      <c r="E43" s="26" t="s">
        <v>40</v>
      </c>
      <c r="F43" s="15" t="s">
        <v>173</v>
      </c>
      <c r="G43" s="15" t="s">
        <v>156</v>
      </c>
      <c r="H43" s="9" t="s">
        <v>69</v>
      </c>
      <c r="I43" s="15" t="s">
        <v>866</v>
      </c>
      <c r="J43" s="15" t="s">
        <v>66</v>
      </c>
      <c r="K43" s="15" t="s">
        <v>66</v>
      </c>
      <c r="L43" s="93" t="s">
        <v>66</v>
      </c>
      <c r="M43" s="94" t="s">
        <v>567</v>
      </c>
      <c r="N43" s="15" t="s">
        <v>66</v>
      </c>
      <c r="O43" s="26" t="s">
        <v>1295</v>
      </c>
      <c r="P43" s="157" t="s">
        <v>1295</v>
      </c>
      <c r="Q43" s="26" t="s">
        <v>967</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1" t="s">
        <v>181</v>
      </c>
    </row>
    <row r="44" spans="1:36">
      <c r="A44" s="9" t="s">
        <v>602</v>
      </c>
      <c r="B44" s="9" t="s">
        <v>761</v>
      </c>
      <c r="C44" s="9" t="s">
        <v>234</v>
      </c>
      <c r="D44" s="15" t="s">
        <v>40</v>
      </c>
      <c r="E44" s="26" t="s">
        <v>40</v>
      </c>
      <c r="F44" s="15" t="s">
        <v>28</v>
      </c>
      <c r="G44" s="15" t="s">
        <v>156</v>
      </c>
      <c r="H44" s="9" t="s">
        <v>65</v>
      </c>
      <c r="I44" s="15" t="s">
        <v>866</v>
      </c>
      <c r="J44" s="15" t="s">
        <v>66</v>
      </c>
      <c r="K44" s="15" t="s">
        <v>66</v>
      </c>
      <c r="L44" s="93" t="s">
        <v>66</v>
      </c>
      <c r="M44" s="94" t="s">
        <v>567</v>
      </c>
      <c r="N44" s="15" t="s">
        <v>66</v>
      </c>
      <c r="O44" s="26" t="s">
        <v>1295</v>
      </c>
      <c r="P44" s="157" t="s">
        <v>1295</v>
      </c>
      <c r="Q44" s="26" t="s">
        <v>967</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1" t="s">
        <v>181</v>
      </c>
    </row>
    <row r="45" spans="1:36">
      <c r="A45" s="9" t="s">
        <v>603</v>
      </c>
      <c r="B45" s="9" t="s">
        <v>739</v>
      </c>
      <c r="C45" s="9" t="s">
        <v>235</v>
      </c>
      <c r="D45" s="15" t="s">
        <v>40</v>
      </c>
      <c r="E45" s="26" t="s">
        <v>40</v>
      </c>
      <c r="F45" s="15" t="s">
        <v>173</v>
      </c>
      <c r="G45" s="15" t="s">
        <v>156</v>
      </c>
      <c r="H45" s="9" t="s">
        <v>71</v>
      </c>
      <c r="I45" s="15" t="s">
        <v>866</v>
      </c>
      <c r="J45" s="15" t="s">
        <v>66</v>
      </c>
      <c r="K45" s="15" t="s">
        <v>66</v>
      </c>
      <c r="L45" s="93" t="s">
        <v>66</v>
      </c>
      <c r="M45" s="94" t="s">
        <v>567</v>
      </c>
      <c r="N45" s="15" t="s">
        <v>66</v>
      </c>
      <c r="O45" s="26" t="s">
        <v>1295</v>
      </c>
      <c r="P45" s="157" t="s">
        <v>1295</v>
      </c>
      <c r="Q45" s="26" t="s">
        <v>967</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1" t="s">
        <v>181</v>
      </c>
    </row>
    <row r="46" spans="1:36">
      <c r="A46" s="9" t="s">
        <v>604</v>
      </c>
      <c r="B46" s="9" t="s">
        <v>762</v>
      </c>
      <c r="C46" s="9" t="s">
        <v>236</v>
      </c>
      <c r="D46" s="15" t="s">
        <v>40</v>
      </c>
      <c r="E46" s="26" t="s">
        <v>40</v>
      </c>
      <c r="F46" s="15" t="s">
        <v>156</v>
      </c>
      <c r="G46" s="15" t="s">
        <v>156</v>
      </c>
      <c r="H46" s="9" t="s">
        <v>69</v>
      </c>
      <c r="I46" s="15" t="s">
        <v>866</v>
      </c>
      <c r="J46" s="15" t="s">
        <v>66</v>
      </c>
      <c r="K46" s="15" t="s">
        <v>66</v>
      </c>
      <c r="L46" s="93" t="s">
        <v>66</v>
      </c>
      <c r="M46" s="94" t="s">
        <v>567</v>
      </c>
      <c r="N46" s="15" t="s">
        <v>66</v>
      </c>
      <c r="O46" s="26" t="s">
        <v>1295</v>
      </c>
      <c r="P46" s="157" t="s">
        <v>1295</v>
      </c>
      <c r="Q46" s="26" t="s">
        <v>967</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1" t="s">
        <v>181</v>
      </c>
    </row>
    <row r="47" spans="1:36">
      <c r="A47" s="9" t="s">
        <v>605</v>
      </c>
      <c r="B47" s="9" t="s">
        <v>763</v>
      </c>
      <c r="C47" s="9" t="s">
        <v>237</v>
      </c>
      <c r="D47" s="15" t="s">
        <v>40</v>
      </c>
      <c r="E47" s="26" t="s">
        <v>40</v>
      </c>
      <c r="F47" s="15" t="s">
        <v>173</v>
      </c>
      <c r="G47" s="15" t="s">
        <v>156</v>
      </c>
      <c r="H47" s="9" t="s">
        <v>79</v>
      </c>
      <c r="I47" s="15" t="s">
        <v>866</v>
      </c>
      <c r="J47" s="15" t="s">
        <v>66</v>
      </c>
      <c r="K47" s="15" t="s">
        <v>66</v>
      </c>
      <c r="L47" s="93" t="s">
        <v>66</v>
      </c>
      <c r="M47" s="94" t="s">
        <v>567</v>
      </c>
      <c r="N47" s="15" t="s">
        <v>66</v>
      </c>
      <c r="O47" s="26" t="s">
        <v>1295</v>
      </c>
      <c r="P47" s="157" t="s">
        <v>1295</v>
      </c>
      <c r="Q47" s="26" t="s">
        <v>967</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1" t="s">
        <v>181</v>
      </c>
    </row>
    <row r="48" spans="1:36">
      <c r="A48" s="9" t="s">
        <v>606</v>
      </c>
      <c r="B48" s="9" t="s">
        <v>764</v>
      </c>
      <c r="C48" s="9" t="s">
        <v>238</v>
      </c>
      <c r="D48" s="15" t="s">
        <v>40</v>
      </c>
      <c r="E48" s="26" t="s">
        <v>40</v>
      </c>
      <c r="F48" s="15" t="s">
        <v>173</v>
      </c>
      <c r="G48" s="15" t="s">
        <v>156</v>
      </c>
      <c r="H48" s="9" t="s">
        <v>80</v>
      </c>
      <c r="I48" s="15" t="s">
        <v>866</v>
      </c>
      <c r="J48" s="15" t="s">
        <v>66</v>
      </c>
      <c r="K48" s="15" t="s">
        <v>66</v>
      </c>
      <c r="L48" s="93" t="s">
        <v>66</v>
      </c>
      <c r="M48" s="94" t="s">
        <v>567</v>
      </c>
      <c r="N48" s="15" t="s">
        <v>66</v>
      </c>
      <c r="O48" s="26" t="s">
        <v>1295</v>
      </c>
      <c r="P48" s="157" t="s">
        <v>1295</v>
      </c>
      <c r="Q48" s="26" t="s">
        <v>967</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1" t="s">
        <v>181</v>
      </c>
    </row>
    <row r="49" spans="1:36">
      <c r="A49" s="9" t="s">
        <v>607</v>
      </c>
      <c r="B49" s="9" t="s">
        <v>765</v>
      </c>
      <c r="C49" s="9" t="s">
        <v>239</v>
      </c>
      <c r="D49" s="15" t="s">
        <v>40</v>
      </c>
      <c r="E49" s="26" t="s">
        <v>40</v>
      </c>
      <c r="F49" s="15" t="s">
        <v>173</v>
      </c>
      <c r="G49" s="15" t="s">
        <v>156</v>
      </c>
      <c r="H49" s="9" t="s">
        <v>79</v>
      </c>
      <c r="I49" s="15" t="s">
        <v>866</v>
      </c>
      <c r="J49" s="15" t="s">
        <v>66</v>
      </c>
      <c r="K49" s="15" t="s">
        <v>66</v>
      </c>
      <c r="L49" s="93" t="s">
        <v>66</v>
      </c>
      <c r="M49" s="94" t="s">
        <v>567</v>
      </c>
      <c r="N49" s="15" t="s">
        <v>66</v>
      </c>
      <c r="O49" s="26" t="s">
        <v>1295</v>
      </c>
      <c r="P49" s="157" t="s">
        <v>1295</v>
      </c>
      <c r="Q49" s="26" t="s">
        <v>967</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1" t="s">
        <v>181</v>
      </c>
    </row>
    <row r="50" spans="1:36">
      <c r="A50" s="9" t="s">
        <v>608</v>
      </c>
      <c r="B50" s="9" t="s">
        <v>766</v>
      </c>
      <c r="C50" s="9" t="s">
        <v>240</v>
      </c>
      <c r="D50" s="15" t="s">
        <v>40</v>
      </c>
      <c r="E50" s="26" t="s">
        <v>40</v>
      </c>
      <c r="F50" s="15" t="s">
        <v>173</v>
      </c>
      <c r="G50" s="15" t="s">
        <v>156</v>
      </c>
      <c r="H50" s="9" t="s">
        <v>81</v>
      </c>
      <c r="I50" s="15" t="s">
        <v>866</v>
      </c>
      <c r="J50" s="15" t="s">
        <v>66</v>
      </c>
      <c r="K50" s="15" t="s">
        <v>66</v>
      </c>
      <c r="L50" s="93" t="s">
        <v>866</v>
      </c>
      <c r="M50" s="94" t="s">
        <v>567</v>
      </c>
      <c r="N50" s="15" t="s">
        <v>66</v>
      </c>
      <c r="O50" s="26" t="s">
        <v>1295</v>
      </c>
      <c r="P50" s="157" t="s">
        <v>1295</v>
      </c>
      <c r="Q50" s="26" t="s">
        <v>967</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1" t="s">
        <v>181</v>
      </c>
    </row>
    <row r="51" spans="1:36">
      <c r="A51" s="9" t="s">
        <v>609</v>
      </c>
      <c r="B51" s="9" t="s">
        <v>747</v>
      </c>
      <c r="C51" s="9" t="s">
        <v>241</v>
      </c>
      <c r="D51" s="15" t="s">
        <v>40</v>
      </c>
      <c r="E51" s="26" t="s">
        <v>40</v>
      </c>
      <c r="F51" s="15" t="s">
        <v>173</v>
      </c>
      <c r="G51" s="15" t="s">
        <v>156</v>
      </c>
      <c r="H51" s="9" t="s">
        <v>67</v>
      </c>
      <c r="I51" s="15" t="s">
        <v>866</v>
      </c>
      <c r="J51" s="15" t="s">
        <v>66</v>
      </c>
      <c r="K51" s="15" t="s">
        <v>66</v>
      </c>
      <c r="L51" s="93" t="s">
        <v>66</v>
      </c>
      <c r="M51" s="94" t="s">
        <v>567</v>
      </c>
      <c r="N51" s="15" t="s">
        <v>66</v>
      </c>
      <c r="O51" s="26" t="s">
        <v>1295</v>
      </c>
      <c r="P51" s="157" t="s">
        <v>1295</v>
      </c>
      <c r="Q51" s="26" t="s">
        <v>967</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1" t="s">
        <v>181</v>
      </c>
    </row>
    <row r="52" spans="1:36">
      <c r="A52" s="9" t="s">
        <v>610</v>
      </c>
      <c r="B52" s="9" t="s">
        <v>739</v>
      </c>
      <c r="C52" s="9" t="s">
        <v>242</v>
      </c>
      <c r="D52" s="15" t="s">
        <v>40</v>
      </c>
      <c r="E52" s="26" t="s">
        <v>40</v>
      </c>
      <c r="F52" s="15" t="s">
        <v>173</v>
      </c>
      <c r="G52" s="15" t="s">
        <v>156</v>
      </c>
      <c r="H52" s="9" t="s">
        <v>71</v>
      </c>
      <c r="I52" s="15" t="s">
        <v>866</v>
      </c>
      <c r="J52" s="15" t="s">
        <v>66</v>
      </c>
      <c r="K52" s="15" t="s">
        <v>66</v>
      </c>
      <c r="L52" s="93" t="s">
        <v>66</v>
      </c>
      <c r="M52" s="94" t="s">
        <v>567</v>
      </c>
      <c r="N52" s="15" t="s">
        <v>66</v>
      </c>
      <c r="O52" s="26" t="s">
        <v>1295</v>
      </c>
      <c r="P52" s="157" t="s">
        <v>1295</v>
      </c>
      <c r="Q52" s="26" t="s">
        <v>967</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1" t="s">
        <v>181</v>
      </c>
    </row>
    <row r="53" spans="1:36">
      <c r="A53" s="9" t="s">
        <v>611</v>
      </c>
      <c r="B53" s="9" t="s">
        <v>749</v>
      </c>
      <c r="C53" s="9" t="s">
        <v>243</v>
      </c>
      <c r="D53" s="15" t="s">
        <v>40</v>
      </c>
      <c r="E53" s="26" t="s">
        <v>40</v>
      </c>
      <c r="F53" s="15" t="s">
        <v>173</v>
      </c>
      <c r="G53" s="15" t="s">
        <v>156</v>
      </c>
      <c r="H53" s="9" t="s">
        <v>69</v>
      </c>
      <c r="I53" s="15" t="s">
        <v>866</v>
      </c>
      <c r="J53" s="15" t="s">
        <v>66</v>
      </c>
      <c r="K53" s="15" t="s">
        <v>66</v>
      </c>
      <c r="L53" s="93" t="s">
        <v>66</v>
      </c>
      <c r="M53" s="94" t="s">
        <v>567</v>
      </c>
      <c r="N53" s="15" t="s">
        <v>66</v>
      </c>
      <c r="O53" s="26" t="s">
        <v>1295</v>
      </c>
      <c r="P53" s="157" t="s">
        <v>1295</v>
      </c>
      <c r="Q53" s="26" t="s">
        <v>967</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1" t="s">
        <v>181</v>
      </c>
    </row>
    <row r="54" spans="1:36">
      <c r="A54" s="9" t="s">
        <v>612</v>
      </c>
      <c r="B54" s="9" t="s">
        <v>767</v>
      </c>
      <c r="C54" s="9" t="s">
        <v>244</v>
      </c>
      <c r="D54" s="15" t="s">
        <v>40</v>
      </c>
      <c r="E54" s="26" t="s">
        <v>40</v>
      </c>
      <c r="F54" s="15" t="s">
        <v>156</v>
      </c>
      <c r="G54" s="15" t="s">
        <v>156</v>
      </c>
      <c r="H54" s="9" t="s">
        <v>79</v>
      </c>
      <c r="I54" s="15" t="s">
        <v>866</v>
      </c>
      <c r="J54" s="15" t="s">
        <v>66</v>
      </c>
      <c r="K54" s="15" t="s">
        <v>66</v>
      </c>
      <c r="L54" s="93" t="s">
        <v>66</v>
      </c>
      <c r="M54" s="94" t="s">
        <v>567</v>
      </c>
      <c r="N54" s="15" t="s">
        <v>66</v>
      </c>
      <c r="O54" s="26" t="s">
        <v>1295</v>
      </c>
      <c r="P54" s="157" t="s">
        <v>1295</v>
      </c>
      <c r="Q54" s="26" t="s">
        <v>967</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1" t="s">
        <v>181</v>
      </c>
    </row>
    <row r="55" spans="1:36">
      <c r="A55" s="9" t="s">
        <v>82</v>
      </c>
      <c r="B55" s="9" t="s">
        <v>768</v>
      </c>
      <c r="C55" s="9" t="s">
        <v>245</v>
      </c>
      <c r="D55" s="15" t="s">
        <v>40</v>
      </c>
      <c r="E55" s="26" t="s">
        <v>40</v>
      </c>
      <c r="F55" s="15" t="s">
        <v>156</v>
      </c>
      <c r="G55" s="15" t="s">
        <v>156</v>
      </c>
      <c r="H55" s="9" t="s">
        <v>69</v>
      </c>
      <c r="I55" s="15" t="s">
        <v>866</v>
      </c>
      <c r="J55" s="15" t="s">
        <v>66</v>
      </c>
      <c r="K55" s="15" t="s">
        <v>66</v>
      </c>
      <c r="L55" s="93" t="s">
        <v>66</v>
      </c>
      <c r="M55" s="94" t="s">
        <v>567</v>
      </c>
      <c r="N55" s="15" t="s">
        <v>66</v>
      </c>
      <c r="O55" s="26" t="s">
        <v>1295</v>
      </c>
      <c r="P55" s="157" t="s">
        <v>1295</v>
      </c>
      <c r="Q55" s="26" t="s">
        <v>967</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1" t="s">
        <v>181</v>
      </c>
    </row>
    <row r="56" spans="1:36">
      <c r="A56" s="9" t="s">
        <v>613</v>
      </c>
      <c r="B56" s="9" t="s">
        <v>769</v>
      </c>
      <c r="C56" s="9" t="s">
        <v>246</v>
      </c>
      <c r="D56" s="15" t="s">
        <v>40</v>
      </c>
      <c r="E56" s="26" t="s">
        <v>40</v>
      </c>
      <c r="F56" s="15" t="s">
        <v>173</v>
      </c>
      <c r="G56" s="15" t="s">
        <v>156</v>
      </c>
      <c r="H56" s="9" t="s">
        <v>74</v>
      </c>
      <c r="I56" s="15" t="s">
        <v>866</v>
      </c>
      <c r="J56" s="15" t="s">
        <v>66</v>
      </c>
      <c r="K56" s="15" t="s">
        <v>66</v>
      </c>
      <c r="L56" s="93" t="s">
        <v>66</v>
      </c>
      <c r="M56" s="94" t="s">
        <v>567</v>
      </c>
      <c r="N56" s="15" t="s">
        <v>66</v>
      </c>
      <c r="O56" s="26" t="s">
        <v>1295</v>
      </c>
      <c r="P56" s="157" t="s">
        <v>1295</v>
      </c>
      <c r="Q56" s="26" t="s">
        <v>967</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1" t="s">
        <v>181</v>
      </c>
    </row>
    <row r="57" spans="1:36">
      <c r="A57" s="9" t="s">
        <v>83</v>
      </c>
      <c r="B57" s="9" t="s">
        <v>770</v>
      </c>
      <c r="C57" s="9" t="s">
        <v>247</v>
      </c>
      <c r="D57" s="15" t="s">
        <v>40</v>
      </c>
      <c r="E57" s="26" t="s">
        <v>40</v>
      </c>
      <c r="F57" s="15" t="s">
        <v>173</v>
      </c>
      <c r="G57" s="15" t="s">
        <v>156</v>
      </c>
      <c r="H57" s="9" t="s">
        <v>74</v>
      </c>
      <c r="I57" s="15" t="s">
        <v>866</v>
      </c>
      <c r="J57" s="15" t="s">
        <v>66</v>
      </c>
      <c r="K57" s="15" t="s">
        <v>66</v>
      </c>
      <c r="L57" s="93" t="s">
        <v>66</v>
      </c>
      <c r="M57" s="94" t="s">
        <v>567</v>
      </c>
      <c r="N57" s="15" t="s">
        <v>66</v>
      </c>
      <c r="O57" s="26" t="s">
        <v>1295</v>
      </c>
      <c r="P57" s="157" t="s">
        <v>1295</v>
      </c>
      <c r="Q57" s="26" t="s">
        <v>967</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1" t="s">
        <v>181</v>
      </c>
    </row>
    <row r="58" spans="1:36">
      <c r="A58" s="9" t="s">
        <v>614</v>
      </c>
      <c r="B58" s="9" t="s">
        <v>771</v>
      </c>
      <c r="C58" s="9" t="s">
        <v>248</v>
      </c>
      <c r="D58" s="15" t="s">
        <v>40</v>
      </c>
      <c r="E58" s="26" t="s">
        <v>40</v>
      </c>
      <c r="F58" s="15" t="s">
        <v>173</v>
      </c>
      <c r="G58" s="15" t="s">
        <v>156</v>
      </c>
      <c r="H58" s="9" t="s">
        <v>74</v>
      </c>
      <c r="I58" s="15" t="s">
        <v>866</v>
      </c>
      <c r="J58" s="15" t="s">
        <v>66</v>
      </c>
      <c r="K58" s="15" t="s">
        <v>66</v>
      </c>
      <c r="L58" s="93" t="s">
        <v>66</v>
      </c>
      <c r="M58" s="94" t="s">
        <v>567</v>
      </c>
      <c r="N58" s="15" t="s">
        <v>66</v>
      </c>
      <c r="O58" s="26" t="s">
        <v>1295</v>
      </c>
      <c r="P58" s="157" t="s">
        <v>1295</v>
      </c>
      <c r="Q58" s="26" t="s">
        <v>967</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1" t="s">
        <v>181</v>
      </c>
    </row>
    <row r="59" spans="1:36">
      <c r="A59" s="9" t="s">
        <v>615</v>
      </c>
      <c r="B59" s="9" t="s">
        <v>744</v>
      </c>
      <c r="C59" s="9" t="s">
        <v>249</v>
      </c>
      <c r="D59" s="15" t="s">
        <v>40</v>
      </c>
      <c r="E59" s="26" t="s">
        <v>40</v>
      </c>
      <c r="F59" s="15" t="s">
        <v>173</v>
      </c>
      <c r="G59" s="15" t="s">
        <v>156</v>
      </c>
      <c r="H59" s="9" t="s">
        <v>65</v>
      </c>
      <c r="I59" s="15" t="s">
        <v>866</v>
      </c>
      <c r="J59" s="15" t="s">
        <v>66</v>
      </c>
      <c r="K59" s="15" t="s">
        <v>66</v>
      </c>
      <c r="L59" s="93" t="s">
        <v>66</v>
      </c>
      <c r="M59" s="94" t="s">
        <v>567</v>
      </c>
      <c r="N59" s="15" t="s">
        <v>66</v>
      </c>
      <c r="O59" s="26" t="s">
        <v>1295</v>
      </c>
      <c r="P59" s="157" t="s">
        <v>1295</v>
      </c>
      <c r="Q59" s="26" t="s">
        <v>967</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1" t="s">
        <v>181</v>
      </c>
    </row>
    <row r="60" spans="1:36">
      <c r="A60" s="9" t="s">
        <v>616</v>
      </c>
      <c r="B60" s="9" t="s">
        <v>772</v>
      </c>
      <c r="C60" s="9" t="s">
        <v>250</v>
      </c>
      <c r="D60" s="15" t="s">
        <v>40</v>
      </c>
      <c r="E60" s="26" t="s">
        <v>40</v>
      </c>
      <c r="F60" s="15" t="s">
        <v>173</v>
      </c>
      <c r="G60" s="15" t="s">
        <v>156</v>
      </c>
      <c r="H60" s="9" t="s">
        <v>81</v>
      </c>
      <c r="I60" s="15" t="s">
        <v>866</v>
      </c>
      <c r="J60" s="15" t="s">
        <v>66</v>
      </c>
      <c r="K60" s="15" t="s">
        <v>66</v>
      </c>
      <c r="L60" s="93" t="s">
        <v>66</v>
      </c>
      <c r="M60" s="94" t="s">
        <v>567</v>
      </c>
      <c r="N60" s="15" t="s">
        <v>66</v>
      </c>
      <c r="O60" s="26" t="s">
        <v>1295</v>
      </c>
      <c r="P60" s="157" t="s">
        <v>1295</v>
      </c>
      <c r="Q60" s="26" t="s">
        <v>967</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1" t="s">
        <v>181</v>
      </c>
    </row>
    <row r="61" spans="1:36">
      <c r="A61" s="9" t="s">
        <v>617</v>
      </c>
      <c r="B61" s="9" t="s">
        <v>765</v>
      </c>
      <c r="C61" s="9" t="s">
        <v>251</v>
      </c>
      <c r="D61" s="15" t="s">
        <v>40</v>
      </c>
      <c r="E61" s="26" t="s">
        <v>40</v>
      </c>
      <c r="F61" s="15" t="s">
        <v>173</v>
      </c>
      <c r="G61" s="15" t="s">
        <v>156</v>
      </c>
      <c r="H61" s="9" t="s">
        <v>79</v>
      </c>
      <c r="I61" s="15" t="s">
        <v>866</v>
      </c>
      <c r="J61" s="15" t="s">
        <v>66</v>
      </c>
      <c r="K61" s="15" t="s">
        <v>66</v>
      </c>
      <c r="L61" s="93" t="s">
        <v>66</v>
      </c>
      <c r="M61" s="94" t="s">
        <v>567</v>
      </c>
      <c r="N61" s="15" t="s">
        <v>66</v>
      </c>
      <c r="O61" s="26" t="s">
        <v>1295</v>
      </c>
      <c r="P61" s="157" t="s">
        <v>1295</v>
      </c>
      <c r="Q61" s="26" t="s">
        <v>967</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1" t="s">
        <v>181</v>
      </c>
    </row>
    <row r="62" spans="1:36">
      <c r="A62" s="9" t="s">
        <v>618</v>
      </c>
      <c r="B62" s="9" t="s">
        <v>773</v>
      </c>
      <c r="C62" s="9" t="s">
        <v>252</v>
      </c>
      <c r="D62" s="15" t="s">
        <v>40</v>
      </c>
      <c r="E62" s="26" t="s">
        <v>40</v>
      </c>
      <c r="F62" s="15" t="s">
        <v>173</v>
      </c>
      <c r="G62" s="15" t="s">
        <v>156</v>
      </c>
      <c r="H62" s="9" t="s">
        <v>81</v>
      </c>
      <c r="I62" s="15" t="s">
        <v>866</v>
      </c>
      <c r="J62" s="15" t="s">
        <v>66</v>
      </c>
      <c r="K62" s="15" t="s">
        <v>66</v>
      </c>
      <c r="L62" s="93" t="s">
        <v>66</v>
      </c>
      <c r="M62" s="94" t="s">
        <v>567</v>
      </c>
      <c r="N62" s="15" t="s">
        <v>66</v>
      </c>
      <c r="O62" s="26" t="s">
        <v>1295</v>
      </c>
      <c r="P62" s="157" t="s">
        <v>1295</v>
      </c>
      <c r="Q62" s="26" t="s">
        <v>967</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2"/>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3"/>
        <v/>
      </c>
      <c r="AH62" s="13" t="str">
        <f t="shared" si="4"/>
        <v/>
      </c>
      <c r="AI62" s="13" t="str">
        <f>IF(
  AND($A62&lt;&gt;"",$Q62&lt;&gt;"-",$Q62&lt;&gt;""),
  (
    """"&amp;shortcut設定!$F$7&amp;""""&amp;
    " """&amp;$Q62&amp;".lnk"""&amp;
    " """&amp;$C62&amp;""""&amp;
    IF($D62="-"," """""," """&amp;$D62&amp;"""")&amp;
    IF($E62="-"," """""," """&amp;$E62&amp;"""")
  ),
  ""
)</f>
        <v/>
      </c>
      <c r="AJ62" s="91" t="s">
        <v>181</v>
      </c>
    </row>
    <row r="63" spans="1:36">
      <c r="A63" s="9" t="s">
        <v>619</v>
      </c>
      <c r="B63" s="9" t="s">
        <v>774</v>
      </c>
      <c r="C63" s="9" t="s">
        <v>253</v>
      </c>
      <c r="D63" s="15" t="s">
        <v>40</v>
      </c>
      <c r="E63" s="26" t="s">
        <v>40</v>
      </c>
      <c r="F63" s="15" t="s">
        <v>173</v>
      </c>
      <c r="G63" s="15" t="s">
        <v>156</v>
      </c>
      <c r="H63" s="9" t="s">
        <v>69</v>
      </c>
      <c r="I63" s="15" t="s">
        <v>866</v>
      </c>
      <c r="J63" s="15" t="s">
        <v>66</v>
      </c>
      <c r="K63" s="15" t="s">
        <v>66</v>
      </c>
      <c r="L63" s="93" t="s">
        <v>66</v>
      </c>
      <c r="M63" s="94" t="s">
        <v>567</v>
      </c>
      <c r="N63" s="15" t="s">
        <v>66</v>
      </c>
      <c r="O63" s="26" t="s">
        <v>1295</v>
      </c>
      <c r="P63" s="157" t="s">
        <v>1295</v>
      </c>
      <c r="Q63" s="26" t="s">
        <v>967</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1" t="s">
        <v>181</v>
      </c>
    </row>
    <row r="64" spans="1:36">
      <c r="A64" s="9" t="s">
        <v>620</v>
      </c>
      <c r="B64" s="9" t="s">
        <v>775</v>
      </c>
      <c r="C64" s="9" t="s">
        <v>254</v>
      </c>
      <c r="D64" s="15" t="s">
        <v>40</v>
      </c>
      <c r="E64" s="26" t="s">
        <v>40</v>
      </c>
      <c r="F64" s="15" t="s">
        <v>173</v>
      </c>
      <c r="G64" s="15" t="s">
        <v>156</v>
      </c>
      <c r="H64" s="9" t="s">
        <v>70</v>
      </c>
      <c r="I64" s="15" t="s">
        <v>866</v>
      </c>
      <c r="J64" s="15" t="s">
        <v>66</v>
      </c>
      <c r="K64" s="15" t="s">
        <v>66</v>
      </c>
      <c r="L64" s="93" t="s">
        <v>66</v>
      </c>
      <c r="M64" s="94" t="s">
        <v>567</v>
      </c>
      <c r="N64" s="15" t="s">
        <v>866</v>
      </c>
      <c r="O64" s="26" t="s">
        <v>1295</v>
      </c>
      <c r="P64" s="157" t="s">
        <v>1295</v>
      </c>
      <c r="Q64" s="26" t="s">
        <v>967</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2"/>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3"/>
        <v/>
      </c>
      <c r="AH64" s="13" t="str">
        <f t="shared" si="4"/>
        <v/>
      </c>
      <c r="AI64" s="13" t="str">
        <f>IF(
  AND($A64&lt;&gt;"",$Q64&lt;&gt;"-",$Q64&lt;&gt;""),
  (
    """"&amp;shortcut設定!$F$7&amp;""""&amp;
    " """&amp;$Q64&amp;".lnk"""&amp;
    " """&amp;$C64&amp;""""&amp;
    IF($D64="-"," """""," """&amp;$D64&amp;"""")&amp;
    IF($E64="-"," """""," """&amp;$E64&amp;"""")
  ),
  ""
)</f>
        <v/>
      </c>
      <c r="AJ64" s="91" t="s">
        <v>181</v>
      </c>
    </row>
    <row r="65" spans="1:36">
      <c r="A65" s="9" t="s">
        <v>621</v>
      </c>
      <c r="B65" s="9" t="s">
        <v>776</v>
      </c>
      <c r="C65" s="9" t="s">
        <v>255</v>
      </c>
      <c r="D65" s="15" t="s">
        <v>40</v>
      </c>
      <c r="E65" s="26" t="s">
        <v>40</v>
      </c>
      <c r="F65" s="15" t="s">
        <v>173</v>
      </c>
      <c r="G65" s="15" t="s">
        <v>156</v>
      </c>
      <c r="H65" s="9" t="s">
        <v>65</v>
      </c>
      <c r="I65" s="15" t="s">
        <v>866</v>
      </c>
      <c r="J65" s="15" t="s">
        <v>66</v>
      </c>
      <c r="K65" s="15" t="s">
        <v>66</v>
      </c>
      <c r="L65" s="93" t="s">
        <v>66</v>
      </c>
      <c r="M65" s="94" t="s">
        <v>567</v>
      </c>
      <c r="N65" s="15" t="s">
        <v>66</v>
      </c>
      <c r="O65" s="26" t="s">
        <v>1295</v>
      </c>
      <c r="P65" s="157" t="s">
        <v>1295</v>
      </c>
      <c r="Q65" s="26" t="s">
        <v>967</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2"/>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3"/>
        <v/>
      </c>
      <c r="AH65" s="13" t="str">
        <f t="shared" si="4"/>
        <v/>
      </c>
      <c r="AI65" s="13" t="str">
        <f>IF(
  AND($A65&lt;&gt;"",$Q65&lt;&gt;"-",$Q65&lt;&gt;""),
  (
    """"&amp;shortcut設定!$F$7&amp;""""&amp;
    " """&amp;$Q65&amp;".lnk"""&amp;
    " """&amp;$C65&amp;""""&amp;
    IF($D65="-"," """""," """&amp;$D65&amp;"""")&amp;
    IF($E65="-"," """""," """&amp;$E65&amp;"""")
  ),
  ""
)</f>
        <v/>
      </c>
      <c r="AJ65" s="91" t="s">
        <v>181</v>
      </c>
    </row>
    <row r="66" spans="1:36">
      <c r="A66" s="9" t="s">
        <v>622</v>
      </c>
      <c r="B66" s="9" t="s">
        <v>777</v>
      </c>
      <c r="C66" s="9" t="s">
        <v>256</v>
      </c>
      <c r="D66" s="15" t="s">
        <v>40</v>
      </c>
      <c r="E66" s="26" t="s">
        <v>40</v>
      </c>
      <c r="F66" s="15" t="s">
        <v>173</v>
      </c>
      <c r="G66" s="15" t="s">
        <v>156</v>
      </c>
      <c r="H66" s="9" t="s">
        <v>70</v>
      </c>
      <c r="I66" s="15" t="s">
        <v>866</v>
      </c>
      <c r="J66" s="15" t="s">
        <v>66</v>
      </c>
      <c r="K66" s="15" t="s">
        <v>66</v>
      </c>
      <c r="L66" s="93" t="s">
        <v>66</v>
      </c>
      <c r="M66" s="94" t="s">
        <v>567</v>
      </c>
      <c r="N66" s="15" t="s">
        <v>66</v>
      </c>
      <c r="O66" s="26" t="s">
        <v>1295</v>
      </c>
      <c r="P66" s="157" t="s">
        <v>1295</v>
      </c>
      <c r="Q66" s="26" t="s">
        <v>967</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1" t="s">
        <v>181</v>
      </c>
    </row>
    <row r="67" spans="1:36">
      <c r="A67" s="77" t="s">
        <v>623</v>
      </c>
      <c r="B67" s="77" t="s">
        <v>778</v>
      </c>
      <c r="C67" s="9" t="s">
        <v>257</v>
      </c>
      <c r="D67" s="15" t="s">
        <v>40</v>
      </c>
      <c r="E67" s="26" t="s">
        <v>40</v>
      </c>
      <c r="F67" s="15" t="s">
        <v>173</v>
      </c>
      <c r="G67" s="15" t="s">
        <v>156</v>
      </c>
      <c r="H67" s="9" t="s">
        <v>84</v>
      </c>
      <c r="I67" s="15" t="s">
        <v>866</v>
      </c>
      <c r="J67" s="15" t="s">
        <v>66</v>
      </c>
      <c r="K67" s="15" t="s">
        <v>66</v>
      </c>
      <c r="L67" s="93" t="s">
        <v>66</v>
      </c>
      <c r="M67" s="94" t="s">
        <v>567</v>
      </c>
      <c r="N67" s="15" t="s">
        <v>66</v>
      </c>
      <c r="O67" s="26" t="s">
        <v>1295</v>
      </c>
      <c r="P67" s="157" t="s">
        <v>1295</v>
      </c>
      <c r="Q67" s="26" t="s">
        <v>967</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1" t="s">
        <v>181</v>
      </c>
    </row>
    <row r="68" spans="1:36">
      <c r="A68" s="9" t="s">
        <v>624</v>
      </c>
      <c r="B68" s="9" t="s">
        <v>779</v>
      </c>
      <c r="C68" s="9" t="s">
        <v>258</v>
      </c>
      <c r="D68" s="15" t="s">
        <v>40</v>
      </c>
      <c r="E68" s="26" t="s">
        <v>40</v>
      </c>
      <c r="F68" s="15" t="s">
        <v>173</v>
      </c>
      <c r="G68" s="15" t="s">
        <v>156</v>
      </c>
      <c r="H68" s="9" t="s">
        <v>65</v>
      </c>
      <c r="I68" s="15" t="s">
        <v>866</v>
      </c>
      <c r="J68" s="15" t="s">
        <v>66</v>
      </c>
      <c r="K68" s="15" t="s">
        <v>66</v>
      </c>
      <c r="L68" s="93" t="s">
        <v>66</v>
      </c>
      <c r="M68" s="94" t="s">
        <v>567</v>
      </c>
      <c r="N68" s="15" t="s">
        <v>66</v>
      </c>
      <c r="O68" s="26" t="s">
        <v>1295</v>
      </c>
      <c r="P68" s="157" t="s">
        <v>1295</v>
      </c>
      <c r="Q68" s="26" t="s">
        <v>967</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1" t="s">
        <v>181</v>
      </c>
    </row>
    <row r="69" spans="1:36">
      <c r="A69" s="9" t="s">
        <v>625</v>
      </c>
      <c r="B69" s="9" t="s">
        <v>780</v>
      </c>
      <c r="C69" s="9" t="s">
        <v>259</v>
      </c>
      <c r="D69" s="15" t="s">
        <v>40</v>
      </c>
      <c r="E69" s="26" t="s">
        <v>40</v>
      </c>
      <c r="F69" s="15" t="s">
        <v>173</v>
      </c>
      <c r="G69" s="15" t="s">
        <v>156</v>
      </c>
      <c r="H69" s="9" t="s">
        <v>85</v>
      </c>
      <c r="I69" s="15" t="s">
        <v>866</v>
      </c>
      <c r="J69" s="15" t="s">
        <v>66</v>
      </c>
      <c r="K69" s="15" t="s">
        <v>66</v>
      </c>
      <c r="L69" s="93" t="s">
        <v>866</v>
      </c>
      <c r="M69" s="94" t="s">
        <v>567</v>
      </c>
      <c r="N69" s="15" t="s">
        <v>66</v>
      </c>
      <c r="O69" s="26" t="s">
        <v>1295</v>
      </c>
      <c r="P69" s="157" t="s">
        <v>1295</v>
      </c>
      <c r="Q69" s="26" t="s">
        <v>967</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2"/>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1" t="s">
        <v>181</v>
      </c>
    </row>
    <row r="70" spans="1:36">
      <c r="A70" s="9" t="s">
        <v>626</v>
      </c>
      <c r="B70" s="9" t="s">
        <v>768</v>
      </c>
      <c r="C70" s="9" t="s">
        <v>260</v>
      </c>
      <c r="D70" s="15" t="s">
        <v>40</v>
      </c>
      <c r="E70" s="26" t="s">
        <v>40</v>
      </c>
      <c r="F70" s="15" t="s">
        <v>173</v>
      </c>
      <c r="G70" s="15" t="s">
        <v>156</v>
      </c>
      <c r="H70" s="9" t="s">
        <v>69</v>
      </c>
      <c r="I70" s="15" t="s">
        <v>866</v>
      </c>
      <c r="J70" s="15" t="s">
        <v>66</v>
      </c>
      <c r="K70" s="15" t="s">
        <v>66</v>
      </c>
      <c r="L70" s="93" t="s">
        <v>66</v>
      </c>
      <c r="M70" s="94" t="s">
        <v>567</v>
      </c>
      <c r="N70" s="15" t="s">
        <v>66</v>
      </c>
      <c r="O70" s="26" t="s">
        <v>1295</v>
      </c>
      <c r="P70" s="157" t="s">
        <v>1295</v>
      </c>
      <c r="Q70" s="26" t="s">
        <v>967</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2"/>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1" t="s">
        <v>181</v>
      </c>
    </row>
    <row r="71" spans="1:36">
      <c r="A71" s="9" t="s">
        <v>627</v>
      </c>
      <c r="B71" s="9" t="s">
        <v>781</v>
      </c>
      <c r="C71" s="9" t="s">
        <v>261</v>
      </c>
      <c r="D71" s="15" t="s">
        <v>40</v>
      </c>
      <c r="E71" s="26" t="s">
        <v>40</v>
      </c>
      <c r="F71" s="15" t="s">
        <v>173</v>
      </c>
      <c r="G71" s="15" t="s">
        <v>156</v>
      </c>
      <c r="H71" s="9" t="s">
        <v>73</v>
      </c>
      <c r="I71" s="15" t="s">
        <v>866</v>
      </c>
      <c r="J71" s="15" t="s">
        <v>66</v>
      </c>
      <c r="K71" s="15" t="s">
        <v>66</v>
      </c>
      <c r="L71" s="93" t="s">
        <v>66</v>
      </c>
      <c r="M71" s="94" t="s">
        <v>567</v>
      </c>
      <c r="N71" s="15" t="s">
        <v>66</v>
      </c>
      <c r="O71" s="26" t="s">
        <v>1295</v>
      </c>
      <c r="P71" s="157" t="s">
        <v>1295</v>
      </c>
      <c r="Q71" s="26" t="s">
        <v>967</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1" t="s">
        <v>181</v>
      </c>
    </row>
    <row r="72" spans="1:36">
      <c r="A72" s="9" t="s">
        <v>628</v>
      </c>
      <c r="B72" s="9" t="s">
        <v>782</v>
      </c>
      <c r="C72" s="9" t="s">
        <v>262</v>
      </c>
      <c r="D72" s="15" t="s">
        <v>40</v>
      </c>
      <c r="E72" s="26" t="s">
        <v>40</v>
      </c>
      <c r="F72" s="15" t="s">
        <v>173</v>
      </c>
      <c r="G72" s="15" t="s">
        <v>156</v>
      </c>
      <c r="H72" s="9" t="s">
        <v>73</v>
      </c>
      <c r="I72" s="15" t="s">
        <v>866</v>
      </c>
      <c r="J72" s="15" t="s">
        <v>66</v>
      </c>
      <c r="K72" s="15" t="s">
        <v>66</v>
      </c>
      <c r="L72" s="93" t="s">
        <v>66</v>
      </c>
      <c r="M72" s="94" t="s">
        <v>567</v>
      </c>
      <c r="N72" s="15" t="s">
        <v>66</v>
      </c>
      <c r="O72" s="26" t="s">
        <v>1295</v>
      </c>
      <c r="P72" s="157" t="s">
        <v>1295</v>
      </c>
      <c r="Q72" s="26" t="s">
        <v>967</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1" t="s">
        <v>181</v>
      </c>
    </row>
    <row r="73" spans="1:36">
      <c r="A73" s="9" t="s">
        <v>629</v>
      </c>
      <c r="B73" s="9" t="s">
        <v>783</v>
      </c>
      <c r="C73" s="9" t="s">
        <v>263</v>
      </c>
      <c r="D73" s="15" t="s">
        <v>40</v>
      </c>
      <c r="E73" s="26" t="s">
        <v>40</v>
      </c>
      <c r="F73" s="15" t="s">
        <v>173</v>
      </c>
      <c r="G73" s="15" t="s">
        <v>156</v>
      </c>
      <c r="H73" s="9" t="s">
        <v>86</v>
      </c>
      <c r="I73" s="15" t="s">
        <v>866</v>
      </c>
      <c r="J73" s="15" t="s">
        <v>66</v>
      </c>
      <c r="K73" s="15" t="s">
        <v>66</v>
      </c>
      <c r="L73" s="93" t="s">
        <v>66</v>
      </c>
      <c r="M73" s="94" t="s">
        <v>567</v>
      </c>
      <c r="N73" s="15" t="s">
        <v>66</v>
      </c>
      <c r="O73" s="26" t="s">
        <v>1295</v>
      </c>
      <c r="P73" s="157" t="s">
        <v>1295</v>
      </c>
      <c r="Q73" s="26" t="s">
        <v>967</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1" t="s">
        <v>181</v>
      </c>
    </row>
    <row r="74" spans="1:36">
      <c r="A74" s="9" t="s">
        <v>630</v>
      </c>
      <c r="B74" s="9" t="s">
        <v>784</v>
      </c>
      <c r="C74" s="9" t="s">
        <v>264</v>
      </c>
      <c r="D74" s="15" t="s">
        <v>40</v>
      </c>
      <c r="E74" s="26" t="s">
        <v>40</v>
      </c>
      <c r="F74" s="15" t="s">
        <v>173</v>
      </c>
      <c r="G74" s="15" t="s">
        <v>156</v>
      </c>
      <c r="H74" s="9" t="s">
        <v>85</v>
      </c>
      <c r="I74" s="15" t="s">
        <v>866</v>
      </c>
      <c r="J74" s="15" t="s">
        <v>66</v>
      </c>
      <c r="K74" s="15" t="s">
        <v>66</v>
      </c>
      <c r="L74" s="93" t="s">
        <v>866</v>
      </c>
      <c r="M74" s="94" t="s">
        <v>567</v>
      </c>
      <c r="N74" s="15" t="s">
        <v>66</v>
      </c>
      <c r="O74" s="26" t="s">
        <v>1295</v>
      </c>
      <c r="P74" s="157" t="s">
        <v>1295</v>
      </c>
      <c r="Q74" s="26" t="s">
        <v>967</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2"/>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1" t="s">
        <v>181</v>
      </c>
    </row>
    <row r="75" spans="1:36">
      <c r="A75" s="9" t="s">
        <v>631</v>
      </c>
      <c r="B75" s="9" t="s">
        <v>785</v>
      </c>
      <c r="C75" s="9" t="s">
        <v>265</v>
      </c>
      <c r="D75" s="15" t="s">
        <v>40</v>
      </c>
      <c r="E75" s="26" t="s">
        <v>40</v>
      </c>
      <c r="F75" s="15" t="s">
        <v>173</v>
      </c>
      <c r="G75" s="15" t="s">
        <v>156</v>
      </c>
      <c r="H75" s="9" t="s">
        <v>87</v>
      </c>
      <c r="I75" s="15" t="s">
        <v>866</v>
      </c>
      <c r="J75" s="15" t="s">
        <v>66</v>
      </c>
      <c r="K75" s="15" t="s">
        <v>66</v>
      </c>
      <c r="L75" s="93" t="s">
        <v>66</v>
      </c>
      <c r="M75" s="94" t="s">
        <v>567</v>
      </c>
      <c r="N75" s="15" t="s">
        <v>66</v>
      </c>
      <c r="O75" s="26" t="s">
        <v>1295</v>
      </c>
      <c r="P75" s="157" t="s">
        <v>1295</v>
      </c>
      <c r="Q75" s="26" t="s">
        <v>967</v>
      </c>
      <c r="R75" s="9" t="str">
        <f t="shared" ref="R75:R106" si="7">IF(
  AND(
    $A75&lt;&gt;"",
    COUNTIF(C:C,$A75)&gt;1
  ),
  "★NG★",
  ""
)</f>
        <v/>
      </c>
      <c r="S75" s="9" t="str">
        <f t="shared" ref="S75:S106" si="8">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45" si="9">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36" si="10">IF(
  AND($A75&lt;&gt;"",$O75&lt;&gt;"-",$O75&lt;&gt;""),
  (
    "schtasks /create /tn """&amp;$O75&amp;""" /tr """&amp;$C75&amp;""" /sc daily /st "&amp;$P75&amp;" /rl highest"
  ),
  ""
)</f>
        <v/>
      </c>
      <c r="AH75" s="13" t="str">
        <f t="shared" ref="AH75:AH136" si="11">IF(
  AND($A75&lt;&gt;"",$O75&lt;&gt;"-",$O75&lt;&gt;""),
  (
    "schtasks /delete /tn """&amp;$O75&amp;""""
  ),
  ""
)</f>
        <v/>
      </c>
      <c r="AI75" s="13" t="str">
        <f>IF(
  AND($A75&lt;&gt;"",$Q75&lt;&gt;"-",$Q75&lt;&gt;""),
  (
    """"&amp;shortcut設定!$F$7&amp;""""&amp;
    " """&amp;$Q75&amp;".lnk"""&amp;
    " """&amp;$C75&amp;""""&amp;
    IF($D75="-"," """""," """&amp;$D75&amp;"""")&amp;
    IF($E75="-"," """""," """&amp;$E75&amp;"""")
  ),
  ""
)</f>
        <v/>
      </c>
      <c r="AJ75" s="91" t="s">
        <v>181</v>
      </c>
    </row>
    <row r="76" spans="1:36">
      <c r="A76" s="9" t="s">
        <v>632</v>
      </c>
      <c r="B76" s="9" t="s">
        <v>786</v>
      </c>
      <c r="C76" s="9" t="s">
        <v>266</v>
      </c>
      <c r="D76" s="15" t="s">
        <v>40</v>
      </c>
      <c r="E76" s="26" t="s">
        <v>40</v>
      </c>
      <c r="F76" s="15" t="s">
        <v>173</v>
      </c>
      <c r="G76" s="15" t="s">
        <v>156</v>
      </c>
      <c r="H76" s="9" t="s">
        <v>77</v>
      </c>
      <c r="I76" s="15" t="s">
        <v>866</v>
      </c>
      <c r="J76" s="15" t="s">
        <v>66</v>
      </c>
      <c r="K76" s="15" t="s">
        <v>66</v>
      </c>
      <c r="L76" s="93" t="s">
        <v>66</v>
      </c>
      <c r="M76" s="94" t="s">
        <v>567</v>
      </c>
      <c r="N76" s="15" t="s">
        <v>66</v>
      </c>
      <c r="O76" s="26" t="s">
        <v>1295</v>
      </c>
      <c r="P76" s="157" t="s">
        <v>1295</v>
      </c>
      <c r="Q76" s="26" t="s">
        <v>967</v>
      </c>
      <c r="R76" s="9" t="str">
        <f t="shared" si="7"/>
        <v/>
      </c>
      <c r="S76" s="9" t="str">
        <f t="shared" si="8"/>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9"/>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0"/>
        <v/>
      </c>
      <c r="AH76" s="13" t="str">
        <f t="shared" si="11"/>
        <v/>
      </c>
      <c r="AI76" s="13" t="str">
        <f>IF(
  AND($A76&lt;&gt;"",$Q76&lt;&gt;"-",$Q76&lt;&gt;""),
  (
    """"&amp;shortcut設定!$F$7&amp;""""&amp;
    " """&amp;$Q76&amp;".lnk"""&amp;
    " """&amp;$C76&amp;""""&amp;
    IF($D76="-"," """""," """&amp;$D76&amp;"""")&amp;
    IF($E76="-"," """""," """&amp;$E76&amp;"""")
  ),
  ""
)</f>
        <v/>
      </c>
      <c r="AJ76" s="91" t="s">
        <v>181</v>
      </c>
    </row>
    <row r="77" spans="1:36">
      <c r="A77" s="9" t="s">
        <v>633</v>
      </c>
      <c r="B77" s="9" t="s">
        <v>741</v>
      </c>
      <c r="C77" s="9" t="s">
        <v>267</v>
      </c>
      <c r="D77" s="15" t="s">
        <v>40</v>
      </c>
      <c r="E77" s="26" t="s">
        <v>40</v>
      </c>
      <c r="F77" s="15" t="s">
        <v>173</v>
      </c>
      <c r="G77" s="15" t="s">
        <v>156</v>
      </c>
      <c r="H77" s="9" t="s">
        <v>70</v>
      </c>
      <c r="I77" s="15" t="s">
        <v>866</v>
      </c>
      <c r="J77" s="15" t="s">
        <v>66</v>
      </c>
      <c r="K77" s="15" t="s">
        <v>66</v>
      </c>
      <c r="L77" s="93" t="s">
        <v>66</v>
      </c>
      <c r="M77" s="94" t="s">
        <v>567</v>
      </c>
      <c r="N77" s="15" t="s">
        <v>66</v>
      </c>
      <c r="O77" s="26" t="s">
        <v>1295</v>
      </c>
      <c r="P77" s="157" t="s">
        <v>1295</v>
      </c>
      <c r="Q77" s="26" t="s">
        <v>967</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1" t="s">
        <v>181</v>
      </c>
    </row>
    <row r="78" spans="1:36">
      <c r="A78" s="9" t="s">
        <v>634</v>
      </c>
      <c r="B78" s="9" t="s">
        <v>787</v>
      </c>
      <c r="C78" s="9" t="s">
        <v>268</v>
      </c>
      <c r="D78" s="15" t="s">
        <v>40</v>
      </c>
      <c r="E78" s="26" t="s">
        <v>40</v>
      </c>
      <c r="F78" s="15" t="s">
        <v>173</v>
      </c>
      <c r="G78" s="15" t="s">
        <v>156</v>
      </c>
      <c r="H78" s="9" t="s">
        <v>87</v>
      </c>
      <c r="I78" s="15" t="s">
        <v>866</v>
      </c>
      <c r="J78" s="15" t="s">
        <v>66</v>
      </c>
      <c r="K78" s="15" t="s">
        <v>66</v>
      </c>
      <c r="L78" s="93" t="s">
        <v>66</v>
      </c>
      <c r="M78" s="94" t="s">
        <v>567</v>
      </c>
      <c r="N78" s="15" t="s">
        <v>66</v>
      </c>
      <c r="O78" s="26" t="s">
        <v>1295</v>
      </c>
      <c r="P78" s="157" t="s">
        <v>1295</v>
      </c>
      <c r="Q78" s="26" t="s">
        <v>967</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1" t="s">
        <v>181</v>
      </c>
    </row>
    <row r="79" spans="1:36">
      <c r="A79" s="9" t="s">
        <v>635</v>
      </c>
      <c r="B79" s="9" t="s">
        <v>788</v>
      </c>
      <c r="C79" s="9" t="s">
        <v>269</v>
      </c>
      <c r="D79" s="15" t="s">
        <v>40</v>
      </c>
      <c r="E79" s="26" t="s">
        <v>40</v>
      </c>
      <c r="F79" s="15" t="s">
        <v>173</v>
      </c>
      <c r="G79" s="15" t="s">
        <v>156</v>
      </c>
      <c r="H79" s="9" t="s">
        <v>67</v>
      </c>
      <c r="I79" s="15" t="s">
        <v>866</v>
      </c>
      <c r="J79" s="15" t="s">
        <v>66</v>
      </c>
      <c r="K79" s="15" t="s">
        <v>66</v>
      </c>
      <c r="L79" s="93" t="s">
        <v>66</v>
      </c>
      <c r="M79" s="94" t="s">
        <v>567</v>
      </c>
      <c r="N79" s="15" t="s">
        <v>66</v>
      </c>
      <c r="O79" s="26" t="s">
        <v>1295</v>
      </c>
      <c r="P79" s="157" t="s">
        <v>1295</v>
      </c>
      <c r="Q79" s="26" t="s">
        <v>967</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1" t="s">
        <v>181</v>
      </c>
    </row>
    <row r="80" spans="1:36">
      <c r="A80" s="9" t="s">
        <v>636</v>
      </c>
      <c r="B80" s="9" t="s">
        <v>789</v>
      </c>
      <c r="C80" s="9" t="s">
        <v>270</v>
      </c>
      <c r="D80" s="15" t="s">
        <v>40</v>
      </c>
      <c r="E80" s="26" t="s">
        <v>40</v>
      </c>
      <c r="F80" s="15" t="s">
        <v>173</v>
      </c>
      <c r="G80" s="15" t="s">
        <v>156</v>
      </c>
      <c r="H80" s="9" t="s">
        <v>67</v>
      </c>
      <c r="I80" s="15" t="s">
        <v>866</v>
      </c>
      <c r="J80" s="15" t="s">
        <v>66</v>
      </c>
      <c r="K80" s="15" t="s">
        <v>66</v>
      </c>
      <c r="L80" s="93" t="s">
        <v>66</v>
      </c>
      <c r="M80" s="94" t="s">
        <v>567</v>
      </c>
      <c r="N80" s="15" t="s">
        <v>66</v>
      </c>
      <c r="O80" s="26" t="s">
        <v>1295</v>
      </c>
      <c r="P80" s="157" t="s">
        <v>1295</v>
      </c>
      <c r="Q80" s="26" t="s">
        <v>967</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1" t="s">
        <v>181</v>
      </c>
    </row>
    <row r="81" spans="1:36">
      <c r="A81" s="9" t="s">
        <v>637</v>
      </c>
      <c r="B81" s="9" t="s">
        <v>789</v>
      </c>
      <c r="C81" s="9" t="s">
        <v>271</v>
      </c>
      <c r="D81" s="15" t="s">
        <v>40</v>
      </c>
      <c r="E81" s="26" t="s">
        <v>40</v>
      </c>
      <c r="F81" s="15" t="s">
        <v>156</v>
      </c>
      <c r="G81" s="15" t="s">
        <v>156</v>
      </c>
      <c r="H81" s="9" t="s">
        <v>67</v>
      </c>
      <c r="I81" s="15" t="s">
        <v>866</v>
      </c>
      <c r="J81" s="15" t="s">
        <v>66</v>
      </c>
      <c r="K81" s="15" t="s">
        <v>66</v>
      </c>
      <c r="L81" s="93" t="s">
        <v>66</v>
      </c>
      <c r="M81" s="94" t="s">
        <v>567</v>
      </c>
      <c r="N81" s="15" t="s">
        <v>66</v>
      </c>
      <c r="O81" s="26" t="s">
        <v>1295</v>
      </c>
      <c r="P81" s="157" t="s">
        <v>1295</v>
      </c>
      <c r="Q81" s="26" t="s">
        <v>967</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1" t="s">
        <v>181</v>
      </c>
    </row>
    <row r="82" spans="1:36">
      <c r="A82" s="9" t="s">
        <v>638</v>
      </c>
      <c r="B82" s="9" t="s">
        <v>790</v>
      </c>
      <c r="C82" s="9" t="s">
        <v>272</v>
      </c>
      <c r="D82" s="15" t="s">
        <v>40</v>
      </c>
      <c r="E82" s="26" t="s">
        <v>40</v>
      </c>
      <c r="F82" s="15" t="s">
        <v>173</v>
      </c>
      <c r="G82" s="15" t="s">
        <v>156</v>
      </c>
      <c r="H82" s="9" t="s">
        <v>79</v>
      </c>
      <c r="I82" s="15" t="s">
        <v>866</v>
      </c>
      <c r="J82" s="15" t="s">
        <v>66</v>
      </c>
      <c r="K82" s="15" t="s">
        <v>66</v>
      </c>
      <c r="L82" s="93" t="s">
        <v>866</v>
      </c>
      <c r="M82" s="94" t="s">
        <v>567</v>
      </c>
      <c r="N82" s="15" t="s">
        <v>66</v>
      </c>
      <c r="O82" s="26" t="s">
        <v>1295</v>
      </c>
      <c r="P82" s="157" t="s">
        <v>1295</v>
      </c>
      <c r="Q82" s="26" t="s">
        <v>967</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9"/>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1" t="s">
        <v>181</v>
      </c>
    </row>
    <row r="83" spans="1:36">
      <c r="A83" s="9" t="s">
        <v>639</v>
      </c>
      <c r="B83" s="9" t="s">
        <v>776</v>
      </c>
      <c r="C83" s="9" t="s">
        <v>273</v>
      </c>
      <c r="D83" s="15" t="s">
        <v>40</v>
      </c>
      <c r="E83" s="26" t="s">
        <v>40</v>
      </c>
      <c r="F83" s="15" t="s">
        <v>173</v>
      </c>
      <c r="G83" s="15" t="s">
        <v>156</v>
      </c>
      <c r="H83" s="9" t="s">
        <v>65</v>
      </c>
      <c r="I83" s="15" t="s">
        <v>866</v>
      </c>
      <c r="J83" s="15" t="s">
        <v>66</v>
      </c>
      <c r="K83" s="15" t="s">
        <v>66</v>
      </c>
      <c r="L83" s="93" t="s">
        <v>66</v>
      </c>
      <c r="M83" s="94" t="s">
        <v>567</v>
      </c>
      <c r="N83" s="15" t="s">
        <v>66</v>
      </c>
      <c r="O83" s="26" t="s">
        <v>1295</v>
      </c>
      <c r="P83" s="157" t="s">
        <v>1295</v>
      </c>
      <c r="Q83" s="26" t="s">
        <v>967</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9"/>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1" t="s">
        <v>181</v>
      </c>
    </row>
    <row r="84" spans="1:36">
      <c r="A84" s="9" t="s">
        <v>640</v>
      </c>
      <c r="B84" s="9" t="s">
        <v>791</v>
      </c>
      <c r="C84" s="9" t="s">
        <v>274</v>
      </c>
      <c r="D84" s="15" t="s">
        <v>40</v>
      </c>
      <c r="E84" s="26" t="s">
        <v>40</v>
      </c>
      <c r="F84" s="15" t="s">
        <v>173</v>
      </c>
      <c r="G84" s="15" t="s">
        <v>156</v>
      </c>
      <c r="H84" s="9" t="s">
        <v>70</v>
      </c>
      <c r="I84" s="15" t="s">
        <v>866</v>
      </c>
      <c r="J84" s="15" t="s">
        <v>66</v>
      </c>
      <c r="K84" s="15" t="s">
        <v>66</v>
      </c>
      <c r="L84" s="93" t="s">
        <v>66</v>
      </c>
      <c r="M84" s="94" t="s">
        <v>567</v>
      </c>
      <c r="N84" s="15" t="s">
        <v>66</v>
      </c>
      <c r="O84" s="26" t="s">
        <v>1295</v>
      </c>
      <c r="P84" s="157" t="s">
        <v>1295</v>
      </c>
      <c r="Q84" s="26" t="s">
        <v>967</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1" t="s">
        <v>181</v>
      </c>
    </row>
    <row r="85" spans="1:36">
      <c r="A85" s="9" t="s">
        <v>641</v>
      </c>
      <c r="B85" s="9" t="s">
        <v>754</v>
      </c>
      <c r="C85" s="9" t="s">
        <v>275</v>
      </c>
      <c r="D85" s="15" t="s">
        <v>40</v>
      </c>
      <c r="E85" s="26" t="str">
        <f>[2]!getdirpath(C85)</f>
        <v>C:\prg_exe\Rapture</v>
      </c>
      <c r="F85" s="15" t="s">
        <v>156</v>
      </c>
      <c r="G85" s="15" t="s">
        <v>156</v>
      </c>
      <c r="H85" s="9" t="s">
        <v>70</v>
      </c>
      <c r="I85" s="15" t="s">
        <v>866</v>
      </c>
      <c r="J85" s="15" t="s">
        <v>66</v>
      </c>
      <c r="K85" s="15" t="s">
        <v>66</v>
      </c>
      <c r="L85" s="93" t="s">
        <v>66</v>
      </c>
      <c r="M85" s="94" t="s">
        <v>567</v>
      </c>
      <c r="N85" s="15" t="s">
        <v>66</v>
      </c>
      <c r="O85" s="26" t="s">
        <v>1295</v>
      </c>
      <c r="P85" s="157" t="s">
        <v>1295</v>
      </c>
      <c r="Q85" s="26" t="s">
        <v>967</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1" t="s">
        <v>181</v>
      </c>
    </row>
    <row r="86" spans="1:36">
      <c r="A86" s="9" t="s">
        <v>642</v>
      </c>
      <c r="B86" s="9" t="s">
        <v>776</v>
      </c>
      <c r="C86" s="9" t="s">
        <v>276</v>
      </c>
      <c r="D86" s="15" t="s">
        <v>40</v>
      </c>
      <c r="E86" s="26" t="s">
        <v>40</v>
      </c>
      <c r="F86" s="15" t="s">
        <v>173</v>
      </c>
      <c r="G86" s="15" t="s">
        <v>156</v>
      </c>
      <c r="H86" s="9" t="s">
        <v>65</v>
      </c>
      <c r="I86" s="15" t="s">
        <v>866</v>
      </c>
      <c r="J86" s="15" t="s">
        <v>66</v>
      </c>
      <c r="K86" s="15" t="s">
        <v>66</v>
      </c>
      <c r="L86" s="93" t="s">
        <v>66</v>
      </c>
      <c r="M86" s="94" t="s">
        <v>567</v>
      </c>
      <c r="N86" s="15" t="s">
        <v>66</v>
      </c>
      <c r="O86" s="26" t="s">
        <v>1295</v>
      </c>
      <c r="P86" s="157" t="s">
        <v>1295</v>
      </c>
      <c r="Q86" s="26" t="s">
        <v>967</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1" t="s">
        <v>181</v>
      </c>
    </row>
    <row r="87" spans="1:36">
      <c r="A87" s="9" t="s">
        <v>643</v>
      </c>
      <c r="B87" s="9" t="s">
        <v>792</v>
      </c>
      <c r="C87" s="9" t="s">
        <v>277</v>
      </c>
      <c r="D87" s="15" t="s">
        <v>40</v>
      </c>
      <c r="E87" s="26" t="s">
        <v>40</v>
      </c>
      <c r="F87" s="15" t="s">
        <v>173</v>
      </c>
      <c r="G87" s="15" t="s">
        <v>156</v>
      </c>
      <c r="H87" s="9" t="s">
        <v>74</v>
      </c>
      <c r="I87" s="15" t="s">
        <v>866</v>
      </c>
      <c r="J87" s="15" t="s">
        <v>66</v>
      </c>
      <c r="K87" s="15" t="s">
        <v>66</v>
      </c>
      <c r="L87" s="93" t="s">
        <v>66</v>
      </c>
      <c r="M87" s="94" t="s">
        <v>567</v>
      </c>
      <c r="N87" s="15" t="s">
        <v>66</v>
      </c>
      <c r="O87" s="26" t="s">
        <v>1295</v>
      </c>
      <c r="P87" s="157" t="s">
        <v>1295</v>
      </c>
      <c r="Q87" s="26" t="s">
        <v>967</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1" t="s">
        <v>181</v>
      </c>
    </row>
    <row r="88" spans="1:36">
      <c r="A88" s="9" t="s">
        <v>644</v>
      </c>
      <c r="B88" s="9" t="s">
        <v>793</v>
      </c>
      <c r="C88" s="9" t="s">
        <v>278</v>
      </c>
      <c r="D88" s="15" t="s">
        <v>40</v>
      </c>
      <c r="E88" s="26" t="s">
        <v>40</v>
      </c>
      <c r="F88" s="15" t="s">
        <v>173</v>
      </c>
      <c r="G88" s="15" t="s">
        <v>156</v>
      </c>
      <c r="H88" s="9" t="s">
        <v>87</v>
      </c>
      <c r="I88" s="15" t="s">
        <v>866</v>
      </c>
      <c r="J88" s="15" t="s">
        <v>66</v>
      </c>
      <c r="K88" s="15" t="s">
        <v>66</v>
      </c>
      <c r="L88" s="93" t="s">
        <v>66</v>
      </c>
      <c r="M88" s="94" t="s">
        <v>567</v>
      </c>
      <c r="N88" s="15" t="s">
        <v>66</v>
      </c>
      <c r="O88" s="26" t="s">
        <v>1295</v>
      </c>
      <c r="P88" s="157" t="s">
        <v>1295</v>
      </c>
      <c r="Q88" s="26" t="s">
        <v>967</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1" t="s">
        <v>181</v>
      </c>
    </row>
    <row r="89" spans="1:36">
      <c r="A89" s="9" t="s">
        <v>645</v>
      </c>
      <c r="B89" s="9" t="s">
        <v>767</v>
      </c>
      <c r="C89" s="9" t="s">
        <v>279</v>
      </c>
      <c r="D89" s="15" t="s">
        <v>40</v>
      </c>
      <c r="E89" s="26" t="s">
        <v>40</v>
      </c>
      <c r="F89" s="15" t="s">
        <v>173</v>
      </c>
      <c r="G89" s="15" t="s">
        <v>156</v>
      </c>
      <c r="H89" s="9" t="s">
        <v>79</v>
      </c>
      <c r="I89" s="15" t="s">
        <v>866</v>
      </c>
      <c r="J89" s="15" t="s">
        <v>66</v>
      </c>
      <c r="K89" s="15" t="s">
        <v>66</v>
      </c>
      <c r="L89" s="93" t="s">
        <v>66</v>
      </c>
      <c r="M89" s="94" t="s">
        <v>567</v>
      </c>
      <c r="N89" s="15" t="s">
        <v>66</v>
      </c>
      <c r="O89" s="26" t="s">
        <v>1295</v>
      </c>
      <c r="P89" s="157" t="s">
        <v>1295</v>
      </c>
      <c r="Q89" s="26" t="s">
        <v>967</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1" t="s">
        <v>181</v>
      </c>
    </row>
    <row r="90" spans="1:36">
      <c r="A90" s="9" t="s">
        <v>646</v>
      </c>
      <c r="B90" s="9" t="s">
        <v>794</v>
      </c>
      <c r="C90" s="9" t="s">
        <v>280</v>
      </c>
      <c r="D90" s="15" t="s">
        <v>40</v>
      </c>
      <c r="E90" s="26" t="s">
        <v>40</v>
      </c>
      <c r="F90" s="15" t="s">
        <v>173</v>
      </c>
      <c r="G90" s="15" t="s">
        <v>156</v>
      </c>
      <c r="H90" s="9" t="s">
        <v>77</v>
      </c>
      <c r="I90" s="15" t="s">
        <v>866</v>
      </c>
      <c r="J90" s="15" t="s">
        <v>66</v>
      </c>
      <c r="K90" s="15" t="s">
        <v>66</v>
      </c>
      <c r="L90" s="93" t="s">
        <v>66</v>
      </c>
      <c r="M90" s="94" t="s">
        <v>567</v>
      </c>
      <c r="N90" s="15" t="s">
        <v>66</v>
      </c>
      <c r="O90" s="26" t="s">
        <v>1295</v>
      </c>
      <c r="P90" s="157" t="s">
        <v>1295</v>
      </c>
      <c r="Q90" s="26" t="s">
        <v>967</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1" t="s">
        <v>181</v>
      </c>
    </row>
    <row r="91" spans="1:36">
      <c r="A91" s="9" t="s">
        <v>647</v>
      </c>
      <c r="B91" s="9" t="s">
        <v>795</v>
      </c>
      <c r="C91" s="9" t="s">
        <v>281</v>
      </c>
      <c r="D91" s="15" t="s">
        <v>40</v>
      </c>
      <c r="E91" s="26" t="s">
        <v>40</v>
      </c>
      <c r="F91" s="15" t="s">
        <v>173</v>
      </c>
      <c r="G91" s="15" t="s">
        <v>156</v>
      </c>
      <c r="H91" s="9" t="s">
        <v>81</v>
      </c>
      <c r="I91" s="15" t="s">
        <v>866</v>
      </c>
      <c r="J91" s="15" t="s">
        <v>66</v>
      </c>
      <c r="K91" s="15" t="s">
        <v>66</v>
      </c>
      <c r="L91" s="93" t="s">
        <v>866</v>
      </c>
      <c r="M91" s="94" t="s">
        <v>567</v>
      </c>
      <c r="N91" s="15" t="s">
        <v>66</v>
      </c>
      <c r="O91" s="26" t="s">
        <v>1295</v>
      </c>
      <c r="P91" s="157" t="s">
        <v>1295</v>
      </c>
      <c r="Q91" s="26" t="s">
        <v>967</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9"/>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1" t="s">
        <v>181</v>
      </c>
    </row>
    <row r="92" spans="1:36">
      <c r="A92" s="9" t="s">
        <v>648</v>
      </c>
      <c r="B92" s="9" t="s">
        <v>796</v>
      </c>
      <c r="C92" s="9" t="s">
        <v>282</v>
      </c>
      <c r="D92" s="15" t="s">
        <v>40</v>
      </c>
      <c r="E92" s="26" t="s">
        <v>40</v>
      </c>
      <c r="F92" s="15" t="s">
        <v>173</v>
      </c>
      <c r="G92" s="15" t="s">
        <v>156</v>
      </c>
      <c r="H92" s="9" t="s">
        <v>71</v>
      </c>
      <c r="I92" s="15" t="s">
        <v>866</v>
      </c>
      <c r="J92" s="15" t="s">
        <v>66</v>
      </c>
      <c r="K92" s="15" t="s">
        <v>66</v>
      </c>
      <c r="L92" s="93" t="s">
        <v>66</v>
      </c>
      <c r="M92" s="94" t="s">
        <v>567</v>
      </c>
      <c r="N92" s="15" t="s">
        <v>66</v>
      </c>
      <c r="O92" s="26" t="s">
        <v>1295</v>
      </c>
      <c r="P92" s="157" t="s">
        <v>1295</v>
      </c>
      <c r="Q92" s="26" t="s">
        <v>967</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9"/>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1" t="s">
        <v>181</v>
      </c>
    </row>
    <row r="93" spans="1:36">
      <c r="A93" s="9" t="s">
        <v>886</v>
      </c>
      <c r="B93" s="9" t="s">
        <v>776</v>
      </c>
      <c r="C93" s="9" t="s">
        <v>283</v>
      </c>
      <c r="D93" s="15" t="s">
        <v>40</v>
      </c>
      <c r="E93" s="26" t="s">
        <v>40</v>
      </c>
      <c r="F93" s="15" t="s">
        <v>173</v>
      </c>
      <c r="G93" s="15" t="s">
        <v>156</v>
      </c>
      <c r="H93" s="9" t="s">
        <v>65</v>
      </c>
      <c r="I93" s="15" t="s">
        <v>866</v>
      </c>
      <c r="J93" s="15" t="s">
        <v>66</v>
      </c>
      <c r="K93" s="15" t="s">
        <v>66</v>
      </c>
      <c r="L93" s="93" t="s">
        <v>66</v>
      </c>
      <c r="M93" s="94" t="s">
        <v>567</v>
      </c>
      <c r="N93" s="15" t="s">
        <v>66</v>
      </c>
      <c r="O93" s="26" t="s">
        <v>1295</v>
      </c>
      <c r="P93" s="157" t="s">
        <v>1295</v>
      </c>
      <c r="Q93" s="26" t="s">
        <v>967</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1" t="s">
        <v>181</v>
      </c>
    </row>
    <row r="94" spans="1:36">
      <c r="A94" s="9" t="s">
        <v>649</v>
      </c>
      <c r="B94" s="9" t="s">
        <v>797</v>
      </c>
      <c r="C94" s="9" t="s">
        <v>284</v>
      </c>
      <c r="D94" s="15" t="s">
        <v>40</v>
      </c>
      <c r="E94" s="26" t="s">
        <v>40</v>
      </c>
      <c r="F94" s="15" t="s">
        <v>156</v>
      </c>
      <c r="G94" s="15" t="s">
        <v>156</v>
      </c>
      <c r="H94" s="9" t="s">
        <v>79</v>
      </c>
      <c r="I94" s="15" t="s">
        <v>866</v>
      </c>
      <c r="J94" s="15" t="s">
        <v>66</v>
      </c>
      <c r="K94" s="15" t="s">
        <v>66</v>
      </c>
      <c r="L94" s="93" t="s">
        <v>66</v>
      </c>
      <c r="M94" s="94" t="s">
        <v>567</v>
      </c>
      <c r="N94" s="15" t="s">
        <v>66</v>
      </c>
      <c r="O94" s="26" t="s">
        <v>1295</v>
      </c>
      <c r="P94" s="157" t="s">
        <v>1295</v>
      </c>
      <c r="Q94" s="26" t="s">
        <v>967</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1" t="s">
        <v>181</v>
      </c>
    </row>
    <row r="95" spans="1:36">
      <c r="A95" s="9" t="s">
        <v>650</v>
      </c>
      <c r="B95" s="9" t="s">
        <v>782</v>
      </c>
      <c r="C95" s="9" t="s">
        <v>285</v>
      </c>
      <c r="D95" s="15" t="s">
        <v>40</v>
      </c>
      <c r="E95" s="26" t="s">
        <v>40</v>
      </c>
      <c r="F95" s="15" t="s">
        <v>173</v>
      </c>
      <c r="G95" s="15" t="s">
        <v>156</v>
      </c>
      <c r="H95" s="9" t="s">
        <v>73</v>
      </c>
      <c r="I95" s="15" t="s">
        <v>866</v>
      </c>
      <c r="J95" s="15" t="s">
        <v>66</v>
      </c>
      <c r="K95" s="15" t="s">
        <v>66</v>
      </c>
      <c r="L95" s="93" t="s">
        <v>66</v>
      </c>
      <c r="M95" s="94" t="s">
        <v>567</v>
      </c>
      <c r="N95" s="15" t="s">
        <v>66</v>
      </c>
      <c r="O95" s="26" t="s">
        <v>1295</v>
      </c>
      <c r="P95" s="157" t="s">
        <v>1295</v>
      </c>
      <c r="Q95" s="26" t="s">
        <v>967</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1" t="s">
        <v>181</v>
      </c>
    </row>
    <row r="96" spans="1:36">
      <c r="A96" s="9" t="s">
        <v>651</v>
      </c>
      <c r="B96" s="9" t="s">
        <v>733</v>
      </c>
      <c r="C96" s="9" t="s">
        <v>286</v>
      </c>
      <c r="D96" s="15" t="s">
        <v>40</v>
      </c>
      <c r="E96" s="26" t="s">
        <v>40</v>
      </c>
      <c r="F96" s="15" t="s">
        <v>173</v>
      </c>
      <c r="G96" s="15" t="s">
        <v>156</v>
      </c>
      <c r="H96" s="9" t="s">
        <v>67</v>
      </c>
      <c r="I96" s="15" t="s">
        <v>866</v>
      </c>
      <c r="J96" s="15" t="s">
        <v>66</v>
      </c>
      <c r="K96" s="15" t="s">
        <v>66</v>
      </c>
      <c r="L96" s="93" t="s">
        <v>66</v>
      </c>
      <c r="M96" s="94" t="s">
        <v>567</v>
      </c>
      <c r="N96" s="15" t="s">
        <v>66</v>
      </c>
      <c r="O96" s="26" t="s">
        <v>1295</v>
      </c>
      <c r="P96" s="157" t="s">
        <v>1295</v>
      </c>
      <c r="Q96" s="26" t="s">
        <v>967</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1" t="s">
        <v>181</v>
      </c>
    </row>
    <row r="97" spans="1:36">
      <c r="A97" s="9" t="s">
        <v>652</v>
      </c>
      <c r="B97" s="9" t="s">
        <v>793</v>
      </c>
      <c r="C97" s="9" t="s">
        <v>287</v>
      </c>
      <c r="D97" s="15" t="s">
        <v>40</v>
      </c>
      <c r="E97" s="26" t="s">
        <v>40</v>
      </c>
      <c r="F97" s="15" t="s">
        <v>156</v>
      </c>
      <c r="G97" s="15" t="s">
        <v>156</v>
      </c>
      <c r="H97" s="9" t="s">
        <v>87</v>
      </c>
      <c r="I97" s="15" t="s">
        <v>866</v>
      </c>
      <c r="J97" s="15" t="s">
        <v>66</v>
      </c>
      <c r="K97" s="15" t="s">
        <v>66</v>
      </c>
      <c r="L97" s="93" t="s">
        <v>66</v>
      </c>
      <c r="M97" s="94" t="s">
        <v>567</v>
      </c>
      <c r="N97" s="15" t="s">
        <v>66</v>
      </c>
      <c r="O97" s="26" t="s">
        <v>1295</v>
      </c>
      <c r="P97" s="157" t="s">
        <v>1295</v>
      </c>
      <c r="Q97" s="26" t="s">
        <v>967</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1" t="s">
        <v>181</v>
      </c>
    </row>
    <row r="98" spans="1:36">
      <c r="A98" s="9" t="s">
        <v>653</v>
      </c>
      <c r="B98" s="9" t="s">
        <v>739</v>
      </c>
      <c r="C98" s="9" t="s">
        <v>288</v>
      </c>
      <c r="D98" s="15" t="s">
        <v>40</v>
      </c>
      <c r="E98" s="26" t="s">
        <v>40</v>
      </c>
      <c r="F98" s="15" t="s">
        <v>173</v>
      </c>
      <c r="G98" s="15" t="s">
        <v>156</v>
      </c>
      <c r="H98" s="9" t="s">
        <v>71</v>
      </c>
      <c r="I98" s="15" t="s">
        <v>866</v>
      </c>
      <c r="J98" s="15" t="s">
        <v>66</v>
      </c>
      <c r="K98" s="15" t="s">
        <v>66</v>
      </c>
      <c r="L98" s="93" t="s">
        <v>66</v>
      </c>
      <c r="M98" s="94" t="s">
        <v>567</v>
      </c>
      <c r="N98" s="15" t="s">
        <v>66</v>
      </c>
      <c r="O98" s="26" t="s">
        <v>1295</v>
      </c>
      <c r="P98" s="157" t="s">
        <v>1295</v>
      </c>
      <c r="Q98" s="26" t="s">
        <v>967</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1" t="s">
        <v>181</v>
      </c>
    </row>
    <row r="99" spans="1:36">
      <c r="A99" s="9" t="s">
        <v>654</v>
      </c>
      <c r="B99" s="9" t="s">
        <v>768</v>
      </c>
      <c r="C99" s="9" t="s">
        <v>289</v>
      </c>
      <c r="D99" s="15" t="s">
        <v>40</v>
      </c>
      <c r="E99" s="26" t="s">
        <v>40</v>
      </c>
      <c r="F99" s="15" t="s">
        <v>156</v>
      </c>
      <c r="G99" s="15" t="s">
        <v>156</v>
      </c>
      <c r="H99" s="9" t="s">
        <v>69</v>
      </c>
      <c r="I99" s="15" t="s">
        <v>866</v>
      </c>
      <c r="J99" s="15" t="s">
        <v>66</v>
      </c>
      <c r="K99" s="15" t="s">
        <v>66</v>
      </c>
      <c r="L99" s="93" t="s">
        <v>66</v>
      </c>
      <c r="M99" s="94" t="s">
        <v>567</v>
      </c>
      <c r="N99" s="15" t="s">
        <v>66</v>
      </c>
      <c r="O99" s="26" t="s">
        <v>1295</v>
      </c>
      <c r="P99" s="157" t="s">
        <v>1295</v>
      </c>
      <c r="Q99" s="26" t="s">
        <v>967</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1" t="s">
        <v>181</v>
      </c>
    </row>
    <row r="100" spans="1:36">
      <c r="A100" s="9" t="s">
        <v>88</v>
      </c>
      <c r="B100" s="9" t="s">
        <v>798</v>
      </c>
      <c r="C100" s="9" t="s">
        <v>290</v>
      </c>
      <c r="D100" s="15" t="s">
        <v>40</v>
      </c>
      <c r="E100" s="26" t="s">
        <v>40</v>
      </c>
      <c r="F100" s="15" t="s">
        <v>173</v>
      </c>
      <c r="G100" s="15" t="s">
        <v>156</v>
      </c>
      <c r="H100" s="9" t="s">
        <v>70</v>
      </c>
      <c r="I100" s="15" t="s">
        <v>866</v>
      </c>
      <c r="J100" s="15" t="s">
        <v>66</v>
      </c>
      <c r="K100" s="15" t="s">
        <v>66</v>
      </c>
      <c r="L100" s="93" t="s">
        <v>66</v>
      </c>
      <c r="M100" s="94" t="s">
        <v>567</v>
      </c>
      <c r="N100" s="15" t="s">
        <v>0</v>
      </c>
      <c r="O100" s="26" t="s">
        <v>1295</v>
      </c>
      <c r="P100" s="157" t="s">
        <v>1295</v>
      </c>
      <c r="Q100" s="26" t="s">
        <v>967</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10"/>
        <v/>
      </c>
      <c r="AH100" s="13" t="str">
        <f t="shared" si="11"/>
        <v/>
      </c>
      <c r="AI100" s="13" t="str">
        <f>IF(
  AND($A100&lt;&gt;"",$Q100&lt;&gt;"-",$Q100&lt;&gt;""),
  (
    """"&amp;shortcut設定!$F$7&amp;""""&amp;
    " """&amp;$Q100&amp;".lnk"""&amp;
    " """&amp;$C100&amp;""""&amp;
    IF($D100="-"," """""," """&amp;$D100&amp;"""")&amp;
    IF($E100="-"," """""," """&amp;$E100&amp;"""")
  ),
  ""
)</f>
        <v/>
      </c>
      <c r="AJ100" s="91" t="s">
        <v>181</v>
      </c>
    </row>
    <row r="101" spans="1:36">
      <c r="A101" s="9" t="s">
        <v>655</v>
      </c>
      <c r="B101" s="9" t="s">
        <v>799</v>
      </c>
      <c r="C101" s="9" t="s">
        <v>291</v>
      </c>
      <c r="D101" s="15" t="s">
        <v>40</v>
      </c>
      <c r="E101" s="26" t="s">
        <v>40</v>
      </c>
      <c r="F101" s="15" t="s">
        <v>173</v>
      </c>
      <c r="G101" s="15" t="s">
        <v>156</v>
      </c>
      <c r="H101" s="9" t="s">
        <v>77</v>
      </c>
      <c r="I101" s="15" t="s">
        <v>866</v>
      </c>
      <c r="J101" s="15" t="s">
        <v>66</v>
      </c>
      <c r="K101" s="15" t="s">
        <v>66</v>
      </c>
      <c r="L101" s="93" t="s">
        <v>66</v>
      </c>
      <c r="M101" s="94" t="s">
        <v>567</v>
      </c>
      <c r="N101" s="15" t="s">
        <v>66</v>
      </c>
      <c r="O101" s="26" t="s">
        <v>1295</v>
      </c>
      <c r="P101" s="157" t="s">
        <v>1295</v>
      </c>
      <c r="Q101" s="26" t="s">
        <v>967</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10"/>
        <v/>
      </c>
      <c r="AH101" s="13" t="str">
        <f t="shared" si="11"/>
        <v/>
      </c>
      <c r="AI101" s="13" t="str">
        <f>IF(
  AND($A101&lt;&gt;"",$Q101&lt;&gt;"-",$Q101&lt;&gt;""),
  (
    """"&amp;shortcut設定!$F$7&amp;""""&amp;
    " """&amp;$Q101&amp;".lnk"""&amp;
    " """&amp;$C101&amp;""""&amp;
    IF($D101="-"," """""," """&amp;$D101&amp;"""")&amp;
    IF($E101="-"," """""," """&amp;$E101&amp;"""")
  ),
  ""
)</f>
        <v/>
      </c>
      <c r="AJ101" s="91" t="s">
        <v>181</v>
      </c>
    </row>
    <row r="102" spans="1:36">
      <c r="A102" s="9" t="s">
        <v>656</v>
      </c>
      <c r="B102" s="9" t="s">
        <v>800</v>
      </c>
      <c r="C102" s="9" t="s">
        <v>292</v>
      </c>
      <c r="D102" s="15" t="s">
        <v>40</v>
      </c>
      <c r="E102" s="26" t="s">
        <v>40</v>
      </c>
      <c r="F102" s="15" t="s">
        <v>173</v>
      </c>
      <c r="G102" s="15" t="s">
        <v>156</v>
      </c>
      <c r="H102" s="9" t="s">
        <v>70</v>
      </c>
      <c r="I102" s="15" t="s">
        <v>866</v>
      </c>
      <c r="J102" s="15" t="s">
        <v>66</v>
      </c>
      <c r="K102" s="15" t="s">
        <v>66</v>
      </c>
      <c r="L102" s="93" t="s">
        <v>66</v>
      </c>
      <c r="M102" s="94" t="s">
        <v>567</v>
      </c>
      <c r="N102" s="15" t="s">
        <v>66</v>
      </c>
      <c r="O102" s="26" t="s">
        <v>1295</v>
      </c>
      <c r="P102" s="157" t="s">
        <v>1295</v>
      </c>
      <c r="Q102" s="26" t="s">
        <v>967</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1" t="s">
        <v>181</v>
      </c>
    </row>
    <row r="103" spans="1:36">
      <c r="A103" s="9" t="s">
        <v>657</v>
      </c>
      <c r="B103" s="9" t="s">
        <v>801</v>
      </c>
      <c r="C103" s="9" t="s">
        <v>293</v>
      </c>
      <c r="D103" s="15" t="s">
        <v>40</v>
      </c>
      <c r="E103" s="26" t="s">
        <v>40</v>
      </c>
      <c r="F103" s="15" t="s">
        <v>173</v>
      </c>
      <c r="G103" s="15" t="s">
        <v>156</v>
      </c>
      <c r="H103" s="9" t="s">
        <v>70</v>
      </c>
      <c r="I103" s="15" t="s">
        <v>866</v>
      </c>
      <c r="J103" s="15" t="s">
        <v>66</v>
      </c>
      <c r="K103" s="15" t="s">
        <v>66</v>
      </c>
      <c r="L103" s="93" t="s">
        <v>66</v>
      </c>
      <c r="M103" s="94" t="s">
        <v>567</v>
      </c>
      <c r="N103" s="15" t="s">
        <v>66</v>
      </c>
      <c r="O103" s="26" t="s">
        <v>1295</v>
      </c>
      <c r="P103" s="157" t="s">
        <v>1295</v>
      </c>
      <c r="Q103" s="26" t="s">
        <v>967</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1" t="s">
        <v>181</v>
      </c>
    </row>
    <row r="104" spans="1:36">
      <c r="A104" s="9" t="s">
        <v>658</v>
      </c>
      <c r="B104" s="9" t="s">
        <v>767</v>
      </c>
      <c r="C104" s="9" t="s">
        <v>294</v>
      </c>
      <c r="D104" s="15" t="s">
        <v>40</v>
      </c>
      <c r="E104" s="26" t="s">
        <v>40</v>
      </c>
      <c r="F104" s="15" t="s">
        <v>156</v>
      </c>
      <c r="G104" s="15" t="s">
        <v>156</v>
      </c>
      <c r="H104" s="9" t="s">
        <v>79</v>
      </c>
      <c r="I104" s="15" t="s">
        <v>866</v>
      </c>
      <c r="J104" s="15" t="s">
        <v>66</v>
      </c>
      <c r="K104" s="15" t="s">
        <v>66</v>
      </c>
      <c r="L104" s="93" t="s">
        <v>0</v>
      </c>
      <c r="M104" s="94" t="s">
        <v>1202</v>
      </c>
      <c r="N104" s="15" t="s">
        <v>66</v>
      </c>
      <c r="O104" s="26" t="s">
        <v>1295</v>
      </c>
      <c r="P104" s="157" t="s">
        <v>1295</v>
      </c>
      <c r="Q104" s="26" t="s">
        <v>967</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9"/>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1" t="s">
        <v>181</v>
      </c>
    </row>
    <row r="105" spans="1:36">
      <c r="A105" s="9" t="s">
        <v>659</v>
      </c>
      <c r="B105" s="9" t="s">
        <v>767</v>
      </c>
      <c r="C105" s="9" t="s">
        <v>295</v>
      </c>
      <c r="D105" s="15" t="s">
        <v>40</v>
      </c>
      <c r="E105" s="26" t="s">
        <v>40</v>
      </c>
      <c r="F105" s="15" t="s">
        <v>156</v>
      </c>
      <c r="G105" s="15" t="s">
        <v>156</v>
      </c>
      <c r="H105" s="9" t="s">
        <v>79</v>
      </c>
      <c r="I105" s="15" t="s">
        <v>866</v>
      </c>
      <c r="J105" s="15" t="s">
        <v>66</v>
      </c>
      <c r="K105" s="15" t="s">
        <v>66</v>
      </c>
      <c r="L105" s="93" t="s">
        <v>0</v>
      </c>
      <c r="M105" s="94" t="s">
        <v>1203</v>
      </c>
      <c r="N105" s="15" t="s">
        <v>66</v>
      </c>
      <c r="O105" s="26" t="s">
        <v>1295</v>
      </c>
      <c r="P105" s="157" t="s">
        <v>1295</v>
      </c>
      <c r="Q105" s="26" t="s">
        <v>967</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9"/>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1" t="s">
        <v>181</v>
      </c>
    </row>
    <row r="106" spans="1:36">
      <c r="A106" s="9" t="s">
        <v>660</v>
      </c>
      <c r="B106" s="9" t="s">
        <v>744</v>
      </c>
      <c r="C106" s="9" t="s">
        <v>296</v>
      </c>
      <c r="D106" s="15" t="s">
        <v>40</v>
      </c>
      <c r="E106" s="26" t="s">
        <v>40</v>
      </c>
      <c r="F106" s="15" t="s">
        <v>173</v>
      </c>
      <c r="G106" s="15" t="s">
        <v>156</v>
      </c>
      <c r="H106" s="9" t="s">
        <v>65</v>
      </c>
      <c r="I106" s="15" t="s">
        <v>866</v>
      </c>
      <c r="J106" s="15" t="s">
        <v>66</v>
      </c>
      <c r="K106" s="15" t="s">
        <v>66</v>
      </c>
      <c r="L106" s="93" t="s">
        <v>66</v>
      </c>
      <c r="M106" s="94" t="s">
        <v>567</v>
      </c>
      <c r="N106" s="15" t="s">
        <v>66</v>
      </c>
      <c r="O106" s="26" t="s">
        <v>1295</v>
      </c>
      <c r="P106" s="157" t="s">
        <v>1295</v>
      </c>
      <c r="Q106" s="26" t="s">
        <v>967</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9"/>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1" t="s">
        <v>181</v>
      </c>
    </row>
    <row r="107" spans="1:36">
      <c r="A107" s="9" t="s">
        <v>661</v>
      </c>
      <c r="B107" s="9" t="s">
        <v>802</v>
      </c>
      <c r="C107" s="9" t="s">
        <v>297</v>
      </c>
      <c r="D107" s="15" t="s">
        <v>40</v>
      </c>
      <c r="E107" s="26" t="s">
        <v>40</v>
      </c>
      <c r="F107" s="15" t="s">
        <v>173</v>
      </c>
      <c r="G107" s="15" t="s">
        <v>156</v>
      </c>
      <c r="H107" s="9" t="s">
        <v>74</v>
      </c>
      <c r="I107" s="15" t="s">
        <v>866</v>
      </c>
      <c r="J107" s="15" t="s">
        <v>66</v>
      </c>
      <c r="K107" s="15" t="s">
        <v>66</v>
      </c>
      <c r="L107" s="93" t="s">
        <v>66</v>
      </c>
      <c r="M107" s="94" t="s">
        <v>567</v>
      </c>
      <c r="N107" s="15" t="s">
        <v>66</v>
      </c>
      <c r="O107" s="26" t="s">
        <v>1295</v>
      </c>
      <c r="P107" s="157" t="s">
        <v>1295</v>
      </c>
      <c r="Q107" s="26" t="s">
        <v>967</v>
      </c>
      <c r="R107" s="9" t="str">
        <f t="shared" ref="R107:R138" si="12">IF(
  AND(
    $A107&lt;&gt;"",
    COUNTIF(C:C,$A107)&gt;1
  ),
  "★NG★",
  ""
)</f>
        <v/>
      </c>
      <c r="S107" s="9" t="str">
        <f t="shared" ref="S107:S136" si="13">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1" t="s">
        <v>181</v>
      </c>
    </row>
    <row r="108" spans="1:36">
      <c r="A108" s="9" t="s">
        <v>662</v>
      </c>
      <c r="B108" s="9" t="s">
        <v>803</v>
      </c>
      <c r="C108" s="9" t="s">
        <v>298</v>
      </c>
      <c r="D108" s="15" t="s">
        <v>40</v>
      </c>
      <c r="E108" s="26" t="s">
        <v>40</v>
      </c>
      <c r="F108" s="15" t="s">
        <v>156</v>
      </c>
      <c r="G108" s="15" t="s">
        <v>156</v>
      </c>
      <c r="H108" s="9" t="s">
        <v>79</v>
      </c>
      <c r="I108" s="15" t="s">
        <v>866</v>
      </c>
      <c r="J108" s="15" t="s">
        <v>66</v>
      </c>
      <c r="K108" s="15" t="s">
        <v>66</v>
      </c>
      <c r="L108" s="93" t="s">
        <v>66</v>
      </c>
      <c r="M108" s="94" t="s">
        <v>567</v>
      </c>
      <c r="N108" s="15" t="s">
        <v>66</v>
      </c>
      <c r="O108" s="26" t="s">
        <v>1295</v>
      </c>
      <c r="P108" s="157" t="s">
        <v>1295</v>
      </c>
      <c r="Q108" s="26" t="s">
        <v>967</v>
      </c>
      <c r="R108" s="9" t="str">
        <f t="shared" si="12"/>
        <v/>
      </c>
      <c r="S108" s="9" t="str">
        <f t="shared" si="13"/>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1" t="s">
        <v>181</v>
      </c>
    </row>
    <row r="109" spans="1:36">
      <c r="A109" s="9" t="s">
        <v>663</v>
      </c>
      <c r="B109" s="9" t="s">
        <v>804</v>
      </c>
      <c r="C109" s="9" t="s">
        <v>299</v>
      </c>
      <c r="D109" s="15" t="s">
        <v>40</v>
      </c>
      <c r="E109" s="26" t="s">
        <v>40</v>
      </c>
      <c r="F109" s="15" t="s">
        <v>156</v>
      </c>
      <c r="G109" s="15" t="s">
        <v>156</v>
      </c>
      <c r="H109" s="9" t="s">
        <v>67</v>
      </c>
      <c r="I109" s="15" t="s">
        <v>866</v>
      </c>
      <c r="J109" s="15" t="s">
        <v>66</v>
      </c>
      <c r="K109" s="15" t="s">
        <v>66</v>
      </c>
      <c r="L109" s="93" t="s">
        <v>66</v>
      </c>
      <c r="M109" s="94" t="s">
        <v>567</v>
      </c>
      <c r="N109" s="15" t="s">
        <v>66</v>
      </c>
      <c r="O109" s="26" t="s">
        <v>1295</v>
      </c>
      <c r="P109" s="157" t="s">
        <v>1295</v>
      </c>
      <c r="Q109" s="26" t="s">
        <v>967</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1" t="s">
        <v>181</v>
      </c>
    </row>
    <row r="110" spans="1:36">
      <c r="A110" s="9" t="s">
        <v>664</v>
      </c>
      <c r="B110" s="9" t="s">
        <v>754</v>
      </c>
      <c r="C110" s="9" t="s">
        <v>300</v>
      </c>
      <c r="D110" s="15" t="s">
        <v>40</v>
      </c>
      <c r="E110" s="26" t="s">
        <v>40</v>
      </c>
      <c r="F110" s="15" t="s">
        <v>156</v>
      </c>
      <c r="G110" s="15" t="s">
        <v>156</v>
      </c>
      <c r="H110" s="9" t="s">
        <v>70</v>
      </c>
      <c r="I110" s="15" t="s">
        <v>866</v>
      </c>
      <c r="J110" s="15" t="s">
        <v>66</v>
      </c>
      <c r="K110" s="15" t="s">
        <v>66</v>
      </c>
      <c r="L110" s="93" t="s">
        <v>66</v>
      </c>
      <c r="M110" s="94" t="s">
        <v>567</v>
      </c>
      <c r="N110" s="15" t="s">
        <v>66</v>
      </c>
      <c r="O110" s="26" t="s">
        <v>1295</v>
      </c>
      <c r="P110" s="157" t="s">
        <v>1295</v>
      </c>
      <c r="Q110" s="26" t="s">
        <v>967</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1" t="s">
        <v>181</v>
      </c>
    </row>
    <row r="111" spans="1:36">
      <c r="A111" s="9" t="s">
        <v>665</v>
      </c>
      <c r="B111" s="9" t="s">
        <v>805</v>
      </c>
      <c r="C111" s="9" t="s">
        <v>301</v>
      </c>
      <c r="D111" s="15" t="s">
        <v>40</v>
      </c>
      <c r="E111" s="26" t="s">
        <v>40</v>
      </c>
      <c r="F111" s="15" t="s">
        <v>173</v>
      </c>
      <c r="G111" s="15" t="s">
        <v>156</v>
      </c>
      <c r="H111" s="9" t="s">
        <v>70</v>
      </c>
      <c r="I111" s="15" t="s">
        <v>866</v>
      </c>
      <c r="J111" s="15" t="s">
        <v>66</v>
      </c>
      <c r="K111" s="15" t="s">
        <v>66</v>
      </c>
      <c r="L111" s="93" t="s">
        <v>66</v>
      </c>
      <c r="M111" s="94" t="s">
        <v>567</v>
      </c>
      <c r="N111" s="15" t="s">
        <v>66</v>
      </c>
      <c r="O111" s="26" t="s">
        <v>1295</v>
      </c>
      <c r="P111" s="157" t="s">
        <v>1295</v>
      </c>
      <c r="Q111" s="26" t="s">
        <v>967</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1" t="s">
        <v>181</v>
      </c>
    </row>
    <row r="112" spans="1:36">
      <c r="A112" s="9" t="s">
        <v>666</v>
      </c>
      <c r="B112" s="9" t="s">
        <v>733</v>
      </c>
      <c r="C112" s="9" t="s">
        <v>302</v>
      </c>
      <c r="D112" s="15" t="s">
        <v>40</v>
      </c>
      <c r="E112" s="26" t="s">
        <v>40</v>
      </c>
      <c r="F112" s="15" t="s">
        <v>156</v>
      </c>
      <c r="G112" s="15" t="s">
        <v>156</v>
      </c>
      <c r="H112" s="9" t="s">
        <v>67</v>
      </c>
      <c r="I112" s="15" t="s">
        <v>866</v>
      </c>
      <c r="J112" s="15" t="s">
        <v>66</v>
      </c>
      <c r="K112" s="15" t="s">
        <v>66</v>
      </c>
      <c r="L112" s="93" t="s">
        <v>66</v>
      </c>
      <c r="M112" s="94" t="s">
        <v>567</v>
      </c>
      <c r="N112" s="15" t="s">
        <v>66</v>
      </c>
      <c r="O112" s="26" t="s">
        <v>1295</v>
      </c>
      <c r="P112" s="157" t="s">
        <v>1295</v>
      </c>
      <c r="Q112" s="26" t="s">
        <v>967</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1" t="s">
        <v>181</v>
      </c>
    </row>
    <row r="113" spans="1:36">
      <c r="A113" s="9" t="s">
        <v>667</v>
      </c>
      <c r="B113" s="9" t="s">
        <v>806</v>
      </c>
      <c r="C113" s="9" t="s">
        <v>303</v>
      </c>
      <c r="D113" s="15" t="s">
        <v>40</v>
      </c>
      <c r="E113" s="26" t="s">
        <v>40</v>
      </c>
      <c r="F113" s="15" t="s">
        <v>173</v>
      </c>
      <c r="G113" s="15" t="s">
        <v>156</v>
      </c>
      <c r="H113" s="9" t="s">
        <v>87</v>
      </c>
      <c r="I113" s="15" t="s">
        <v>866</v>
      </c>
      <c r="J113" s="15" t="s">
        <v>66</v>
      </c>
      <c r="K113" s="15" t="s">
        <v>66</v>
      </c>
      <c r="L113" s="93" t="s">
        <v>66</v>
      </c>
      <c r="M113" s="94" t="s">
        <v>567</v>
      </c>
      <c r="N113" s="15" t="s">
        <v>66</v>
      </c>
      <c r="O113" s="26" t="s">
        <v>1295</v>
      </c>
      <c r="P113" s="157" t="s">
        <v>1295</v>
      </c>
      <c r="Q113" s="26" t="s">
        <v>967</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10"/>
        <v/>
      </c>
      <c r="AH113" s="13" t="str">
        <f t="shared" si="11"/>
        <v/>
      </c>
      <c r="AI113" s="13" t="str">
        <f>IF(
  AND($A113&lt;&gt;"",$Q113&lt;&gt;"-",$Q113&lt;&gt;""),
  (
    """"&amp;shortcut設定!$F$7&amp;""""&amp;
    " """&amp;$Q113&amp;".lnk"""&amp;
    " """&amp;$C113&amp;""""&amp;
    IF($D113="-"," """""," """&amp;$D113&amp;"""")&amp;
    IF($E113="-"," """""," """&amp;$E113&amp;"""")
  ),
  ""
)</f>
        <v/>
      </c>
      <c r="AJ113" s="91" t="s">
        <v>181</v>
      </c>
    </row>
    <row r="114" spans="1:36">
      <c r="A114" s="9" t="s">
        <v>668</v>
      </c>
      <c r="B114" s="9" t="s">
        <v>807</v>
      </c>
      <c r="C114" s="9" t="s">
        <v>304</v>
      </c>
      <c r="D114" s="15" t="s">
        <v>40</v>
      </c>
      <c r="E114" s="26" t="s">
        <v>40</v>
      </c>
      <c r="F114" s="15" t="s">
        <v>173</v>
      </c>
      <c r="G114" s="15" t="s">
        <v>156</v>
      </c>
      <c r="H114" s="9" t="s">
        <v>70</v>
      </c>
      <c r="I114" s="15" t="s">
        <v>866</v>
      </c>
      <c r="J114" s="15" t="s">
        <v>66</v>
      </c>
      <c r="K114" s="15" t="s">
        <v>66</v>
      </c>
      <c r="L114" s="93" t="s">
        <v>66</v>
      </c>
      <c r="M114" s="94" t="s">
        <v>567</v>
      </c>
      <c r="N114" s="15" t="s">
        <v>66</v>
      </c>
      <c r="O114" s="26" t="s">
        <v>1295</v>
      </c>
      <c r="P114" s="157" t="s">
        <v>1295</v>
      </c>
      <c r="Q114" s="26" t="s">
        <v>967</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1" t="s">
        <v>181</v>
      </c>
    </row>
    <row r="115" spans="1:36">
      <c r="A115" s="9" t="s">
        <v>1161</v>
      </c>
      <c r="B115" s="9" t="s">
        <v>1159</v>
      </c>
      <c r="C115" s="9" t="s">
        <v>1158</v>
      </c>
      <c r="D115" s="15" t="s">
        <v>966</v>
      </c>
      <c r="E115" s="26" t="s">
        <v>40</v>
      </c>
      <c r="F115" s="15" t="s">
        <v>0</v>
      </c>
      <c r="G115" s="15" t="s">
        <v>0</v>
      </c>
      <c r="H115" s="9" t="s">
        <v>87</v>
      </c>
      <c r="I115" s="15" t="s">
        <v>0</v>
      </c>
      <c r="J115" s="15" t="s">
        <v>1160</v>
      </c>
      <c r="K115" s="15" t="s">
        <v>1160</v>
      </c>
      <c r="L115" s="93" t="s">
        <v>1160</v>
      </c>
      <c r="M115" s="94" t="s">
        <v>1160</v>
      </c>
      <c r="N115" s="15" t="s">
        <v>1160</v>
      </c>
      <c r="O115" s="26" t="s">
        <v>1295</v>
      </c>
      <c r="P115" s="157" t="s">
        <v>1295</v>
      </c>
      <c r="Q115" s="26" t="s">
        <v>1160</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 t="shared" ref="AC115:AC120" si="14">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1" t="s">
        <v>181</v>
      </c>
    </row>
    <row r="116" spans="1:36">
      <c r="A116" s="9" t="s">
        <v>1218</v>
      </c>
      <c r="B116" s="9" t="s">
        <v>1219</v>
      </c>
      <c r="C116" s="9" t="s">
        <v>1217</v>
      </c>
      <c r="D116" s="15" t="s">
        <v>1220</v>
      </c>
      <c r="E116" s="26" t="s">
        <v>1220</v>
      </c>
      <c r="F116" s="15" t="s">
        <v>0</v>
      </c>
      <c r="G116" s="15" t="s">
        <v>0</v>
      </c>
      <c r="H116" s="9" t="s">
        <v>74</v>
      </c>
      <c r="I116" s="15" t="s">
        <v>0</v>
      </c>
      <c r="J116" s="15" t="s">
        <v>966</v>
      </c>
      <c r="K116" s="15" t="s">
        <v>966</v>
      </c>
      <c r="L116" s="93" t="s">
        <v>966</v>
      </c>
      <c r="M116" s="94" t="s">
        <v>966</v>
      </c>
      <c r="N116" s="15" t="s">
        <v>0</v>
      </c>
      <c r="O116" s="26" t="s">
        <v>1295</v>
      </c>
      <c r="P116" s="157" t="s">
        <v>1295</v>
      </c>
      <c r="Q116" s="26" t="s">
        <v>1220</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 t="shared" si="14"/>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10"/>
        <v/>
      </c>
      <c r="AH116" s="13" t="str">
        <f t="shared" si="11"/>
        <v/>
      </c>
      <c r="AI116" s="13" t="str">
        <f>IF(
  AND($A116&lt;&gt;"",$Q116&lt;&gt;"-",$Q116&lt;&gt;""),
  (
    """"&amp;shortcut設定!$F$7&amp;""""&amp;
    " """&amp;$Q116&amp;".lnk"""&amp;
    " """&amp;$C116&amp;""""&amp;
    IF($D116="-"," """""," """&amp;$D116&amp;"""")&amp;
    IF($E116="-"," """""," """&amp;$E116&amp;"""")
  ),
  ""
)</f>
        <v/>
      </c>
      <c r="AJ116" s="91" t="s">
        <v>181</v>
      </c>
    </row>
    <row r="117" spans="1:36">
      <c r="A117" s="9" t="s">
        <v>1235</v>
      </c>
      <c r="B117" s="9" t="s">
        <v>1236</v>
      </c>
      <c r="C117" s="9" t="s">
        <v>1325</v>
      </c>
      <c r="D117" s="15" t="s">
        <v>966</v>
      </c>
      <c r="E117" s="26" t="s">
        <v>1237</v>
      </c>
      <c r="F117" s="15" t="s">
        <v>0</v>
      </c>
      <c r="G117" s="15" t="s">
        <v>28</v>
      </c>
      <c r="H117" s="9" t="s">
        <v>65</v>
      </c>
      <c r="I117" s="15" t="s">
        <v>0</v>
      </c>
      <c r="J117" s="15" t="s">
        <v>966</v>
      </c>
      <c r="K117" s="15" t="s">
        <v>966</v>
      </c>
      <c r="L117" s="93" t="s">
        <v>966</v>
      </c>
      <c r="M117" s="94" t="s">
        <v>966</v>
      </c>
      <c r="N117" s="15" t="s">
        <v>966</v>
      </c>
      <c r="O117" s="26" t="s">
        <v>1295</v>
      </c>
      <c r="P117" s="157" t="s">
        <v>1295</v>
      </c>
      <c r="Q117" s="26" t="s">
        <v>966</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 t="shared" si="14"/>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10"/>
        <v/>
      </c>
      <c r="AH117" s="13" t="str">
        <f t="shared" si="11"/>
        <v/>
      </c>
      <c r="AI117" s="13" t="str">
        <f>IF(
  AND($A117&lt;&gt;"",$Q117&lt;&gt;"-",$Q117&lt;&gt;""),
  (
    """"&amp;shortcut設定!$F$7&amp;""""&amp;
    " """&amp;$Q117&amp;".lnk"""&amp;
    " """&amp;$C117&amp;""""&amp;
    IF($D117="-"," """""," """&amp;$D117&amp;"""")&amp;
    IF($E117="-"," """""," """&amp;$E117&amp;"""")
  ),
  ""
)</f>
        <v/>
      </c>
      <c r="AJ117" s="91" t="s">
        <v>181</v>
      </c>
    </row>
    <row r="118" spans="1:36">
      <c r="A118" s="9" t="s">
        <v>1326</v>
      </c>
      <c r="B118" s="9" t="s">
        <v>1324</v>
      </c>
      <c r="C118" s="9" t="s">
        <v>1323</v>
      </c>
      <c r="D118" s="15" t="s">
        <v>966</v>
      </c>
      <c r="E118" s="26" t="s">
        <v>40</v>
      </c>
      <c r="F118" s="15" t="s">
        <v>0</v>
      </c>
      <c r="G118" s="15" t="s">
        <v>28</v>
      </c>
      <c r="H118" s="9" t="s">
        <v>65</v>
      </c>
      <c r="I118" s="15" t="s">
        <v>0</v>
      </c>
      <c r="J118" s="15" t="s">
        <v>966</v>
      </c>
      <c r="K118" s="15" t="s">
        <v>966</v>
      </c>
      <c r="L118" s="93" t="s">
        <v>966</v>
      </c>
      <c r="M118" s="94" t="s">
        <v>966</v>
      </c>
      <c r="N118" s="15" t="s">
        <v>966</v>
      </c>
      <c r="O118" s="26" t="s">
        <v>40</v>
      </c>
      <c r="P118" s="157" t="s">
        <v>40</v>
      </c>
      <c r="Q118" s="26" t="s">
        <v>966</v>
      </c>
      <c r="R118" s="9" t="str">
        <f t="shared" si="12"/>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Menu\Programs\113_Common_Edit\Blender_USD（3DCGソフト）.lnk" "C:\prg_exe\Blender_usd\blender.exe"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4"/>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1" t="s">
        <v>181</v>
      </c>
    </row>
    <row r="119" spans="1:36">
      <c r="A119" s="9" t="s">
        <v>1309</v>
      </c>
      <c r="B119" s="9" t="s">
        <v>1310</v>
      </c>
      <c r="C119" s="9" t="s">
        <v>1308</v>
      </c>
      <c r="D119" s="15" t="s">
        <v>1311</v>
      </c>
      <c r="E119" s="26" t="s">
        <v>1311</v>
      </c>
      <c r="F119" s="15" t="s">
        <v>28</v>
      </c>
      <c r="G119" s="15" t="s">
        <v>0</v>
      </c>
      <c r="H119" s="9" t="s">
        <v>84</v>
      </c>
      <c r="I119" s="15" t="s">
        <v>0</v>
      </c>
      <c r="J119" s="15" t="s">
        <v>1311</v>
      </c>
      <c r="K119" s="15" t="s">
        <v>1311</v>
      </c>
      <c r="L119" s="93" t="s">
        <v>1311</v>
      </c>
      <c r="M119" s="94" t="s">
        <v>1311</v>
      </c>
      <c r="N119" s="15" t="s">
        <v>1311</v>
      </c>
      <c r="O119" s="26" t="s">
        <v>1311</v>
      </c>
      <c r="P119" s="157" t="s">
        <v>1311</v>
      </c>
      <c r="Q119" s="26" t="s">
        <v>1311</v>
      </c>
      <c r="R119" s="9" t="str">
        <f t="shared" si="12"/>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14"/>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1" t="s">
        <v>181</v>
      </c>
    </row>
    <row r="120" spans="1:36">
      <c r="A120" s="9" t="s">
        <v>1337</v>
      </c>
      <c r="B120" s="9" t="s">
        <v>1338</v>
      </c>
      <c r="C120" s="9" t="s">
        <v>1336</v>
      </c>
      <c r="D120" s="15" t="s">
        <v>40</v>
      </c>
      <c r="E120" s="26" t="s">
        <v>40</v>
      </c>
      <c r="F120" s="15" t="s">
        <v>156</v>
      </c>
      <c r="G120" s="15" t="s">
        <v>0</v>
      </c>
      <c r="H120" s="9" t="s">
        <v>74</v>
      </c>
      <c r="I120" s="15" t="s">
        <v>0</v>
      </c>
      <c r="J120" s="15" t="s">
        <v>40</v>
      </c>
      <c r="K120" s="15" t="s">
        <v>40</v>
      </c>
      <c r="L120" s="93" t="s">
        <v>40</v>
      </c>
      <c r="M120" s="94" t="s">
        <v>40</v>
      </c>
      <c r="N120" s="15" t="s">
        <v>40</v>
      </c>
      <c r="O120" s="26" t="s">
        <v>40</v>
      </c>
      <c r="P120" s="157" t="s">
        <v>40</v>
      </c>
      <c r="Q120" s="26" t="s">
        <v>40</v>
      </c>
      <c r="R120" s="9" t="str">
        <f t="shared" si="12"/>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0" s="9" t="str">
        <f ca="1">IFERROR(
  VLOOKUP(
    $H120,
    shortcut設定!$F:$J,
    MATCH(
      "ProgramsIndex",
      shortcut設定!$F$12:$J$12,
      0
    ),
    FALSE
  ),
  ""
)</f>
        <v>171</v>
      </c>
      <c r="V120" s="13" t="str">
        <f ca="1">IF(
  AND($A120&lt;&gt;"",$I120="○"),
  shortcut設定!$F$4&amp;"\"&amp;U120&amp;"_"&amp;H120,
  ""
)</f>
        <v>%USERPROFILE%\AppData\Roaming\Microsoft\Windows\Start Menu\Programs\171_Utility_System</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171</v>
      </c>
      <c r="AC120" s="20" t="str">
        <f t="shared" si="14"/>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1" t="s">
        <v>181</v>
      </c>
    </row>
    <row r="121" spans="1:36">
      <c r="A121" s="9" t="s">
        <v>670</v>
      </c>
      <c r="B121" s="9" t="s">
        <v>809</v>
      </c>
      <c r="C121" s="9" t="s">
        <v>166</v>
      </c>
      <c r="D121" s="15" t="s">
        <v>40</v>
      </c>
      <c r="E121" s="26" t="s">
        <v>40</v>
      </c>
      <c r="F121" s="15" t="s">
        <v>173</v>
      </c>
      <c r="G121" s="15" t="s">
        <v>156</v>
      </c>
      <c r="H121" s="9" t="s">
        <v>79</v>
      </c>
      <c r="I121" s="15" t="s">
        <v>866</v>
      </c>
      <c r="J121" s="15" t="s">
        <v>66</v>
      </c>
      <c r="K121" s="15" t="s">
        <v>66</v>
      </c>
      <c r="L121" s="93" t="s">
        <v>66</v>
      </c>
      <c r="M121" s="94" t="s">
        <v>567</v>
      </c>
      <c r="N121" s="15" t="s">
        <v>66</v>
      </c>
      <c r="O121" s="26" t="s">
        <v>1295</v>
      </c>
      <c r="P121" s="157" t="s">
        <v>1295</v>
      </c>
      <c r="Q121" s="26" t="s">
        <v>967</v>
      </c>
      <c r="R121" s="9" t="str">
        <f t="shared" si="12"/>
        <v/>
      </c>
      <c r="S121" s="9" t="str">
        <f t="shared" si="13"/>
        <v/>
      </c>
      <c r="T121" s="13" t="str">
        <f ca="1">IF(
  AND($A121&lt;&gt;"",$I121="○"),
  (
    "mkdir """&amp;V121&amp;""" &amp; "
  )&amp;(
    """"&amp;shortcut設定!$F$7&amp;""""&amp;
    " """&amp;V121&amp;"\"&amp;$A121&amp;"（"&amp;$B121&amp;"）.lnk"""&amp;
    " """&amp;$C121&amp;""""&amp;
    IF($D121="-"," """""," """&amp;$D121&amp;"""")&amp;
    IF($E121="-"," """""," """&amp;$E121&amp;"""")
  ),
  ""
)</f>
        <v>mkdir "%USERPROFILE%\AppData\Roaming\Microsoft\Windows\Start Menu\Programs\123_Doc_Edit" &amp; "C:\codes\vbs\command\CreateShortcutFile.vbs" "%USERPROFILE%\AppData\Roaming\Microsoft\Windows\Start Menu\Programs\123_Doc_Edit\LibreOffice（Office互換）.lnk" "C:\prg\LibreOffice\program\soffice.exe" "" ""</v>
      </c>
      <c r="U121" s="9" t="str">
        <f ca="1">IFERROR(
  VLOOKUP(
    $H121,
    shortcut設定!$F:$J,
    MATCH(
      "ProgramsIndex",
      shortcut設定!$F$12:$J$12,
      0
    ),
    FALSE
  ),
  ""
)</f>
        <v>123</v>
      </c>
      <c r="V121" s="13" t="str">
        <f ca="1">IF(
  AND($A121&lt;&gt;"",$I121="○"),
  shortcut設定!$F$4&amp;"\"&amp;U121&amp;"_"&amp;H121,
  ""
)</f>
        <v>%USERPROFILE%\AppData\Roaming\Microsoft\Windows\Start Menu\Programs\123_Doc_Edit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123</v>
      </c>
      <c r="AC121" s="20" t="str">
        <f t="shared" si="9"/>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0"/>
        <v/>
      </c>
      <c r="AH121" s="13" t="str">
        <f t="shared" si="11"/>
        <v/>
      </c>
      <c r="AI121" s="13" t="str">
        <f>IF(
  AND($A121&lt;&gt;"",$Q121&lt;&gt;"-",$Q121&lt;&gt;""),
  (
    """"&amp;shortcut設定!$F$7&amp;""""&amp;
    " """&amp;$Q121&amp;".lnk"""&amp;
    " """&amp;$C121&amp;""""&amp;
    IF($D121="-"," """""," """&amp;$D121&amp;"""")&amp;
    IF($E121="-"," """""," """&amp;$E121&amp;"""")
  ),
  ""
)</f>
        <v/>
      </c>
      <c r="AJ121" s="91" t="s">
        <v>181</v>
      </c>
    </row>
    <row r="122" spans="1:36">
      <c r="A122" s="9" t="s">
        <v>477</v>
      </c>
      <c r="B122" s="9" t="s">
        <v>764</v>
      </c>
      <c r="C122" s="9" t="s">
        <v>167</v>
      </c>
      <c r="D122" s="15" t="s">
        <v>40</v>
      </c>
      <c r="E122" s="26" t="s">
        <v>40</v>
      </c>
      <c r="F122" s="15" t="s">
        <v>173</v>
      </c>
      <c r="G122" s="15" t="s">
        <v>156</v>
      </c>
      <c r="H122" s="9" t="s">
        <v>80</v>
      </c>
      <c r="I122" s="15" t="s">
        <v>866</v>
      </c>
      <c r="J122" s="15" t="s">
        <v>66</v>
      </c>
      <c r="K122" s="15" t="s">
        <v>66</v>
      </c>
      <c r="L122" s="93" t="s">
        <v>66</v>
      </c>
      <c r="M122" s="94" t="s">
        <v>567</v>
      </c>
      <c r="N122" s="15" t="s">
        <v>66</v>
      </c>
      <c r="O122" s="26" t="s">
        <v>1295</v>
      </c>
      <c r="P122" s="157" t="s">
        <v>1295</v>
      </c>
      <c r="Q122" s="26" t="s">
        <v>967</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Menu\Programs\133_Music_Listen" &amp; "C:\codes\vbs\command\CreateShortcutFile.vbs" "%USERPROFILE%\AppData\Roaming\Microsoft\Windows\Start Menu\Programs\133_Music_Listen\iTunes（音楽再生）.lnk" "C:\prg\iTunes\iTunes.exe" "" ""</v>
      </c>
      <c r="U122" s="9" t="str">
        <f ca="1">IFERROR(
  VLOOKUP(
    $H122,
    shortcut設定!$F:$J,
    MATCH(
      "ProgramsIndex",
      shortcut設定!$F$12:$J$12,
      0
    ),
    FALSE
  ),
  ""
)</f>
        <v>133</v>
      </c>
      <c r="V122" s="13" t="str">
        <f ca="1">IF(
  AND($A122&lt;&gt;"",$I122="○"),
  shortcut設定!$F$4&amp;"\"&amp;U122&amp;"_"&amp;H122,
  ""
)</f>
        <v>%USERPROFILE%\AppData\Roaming\Microsoft\Windows\Start Menu\Programs\133_Music_Listen</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133</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1" t="s">
        <v>181</v>
      </c>
    </row>
    <row r="123" spans="1:36">
      <c r="A123" s="9" t="s">
        <v>54</v>
      </c>
      <c r="B123" s="9" t="s">
        <v>812</v>
      </c>
      <c r="C123" s="9" t="s">
        <v>90</v>
      </c>
      <c r="D123" s="15" t="s">
        <v>40</v>
      </c>
      <c r="E123" s="26" t="s">
        <v>40</v>
      </c>
      <c r="F123" s="15" t="s">
        <v>173</v>
      </c>
      <c r="G123" s="15" t="s">
        <v>156</v>
      </c>
      <c r="H123" s="9" t="s">
        <v>70</v>
      </c>
      <c r="I123" s="15" t="s">
        <v>866</v>
      </c>
      <c r="J123" s="15" t="s">
        <v>66</v>
      </c>
      <c r="K123" s="15" t="s">
        <v>66</v>
      </c>
      <c r="L123" s="93" t="s">
        <v>66</v>
      </c>
      <c r="M123" s="94" t="s">
        <v>567</v>
      </c>
      <c r="N123" s="15" t="s">
        <v>66</v>
      </c>
      <c r="O123" s="26" t="s">
        <v>1295</v>
      </c>
      <c r="P123" s="157" t="s">
        <v>1295</v>
      </c>
      <c r="Q123" s="26" t="s">
        <v>967</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Menu\Programs\172_Utility_Other" &amp; "C:\codes\vbs\command\CreateShortcutFile.vbs" "%USERPROFILE%\AppData\Roaming\Microsoft\Windows\Start Menu\Programs\172_Utility_Other\Anki（暗記補助）.lnk" "C:\prg\Anki\anki.exe" "" ""</v>
      </c>
      <c r="U123" s="9" t="str">
        <f ca="1">IFERROR(
  VLOOKUP(
    $H123,
    shortcut設定!$F:$J,
    MATCH(
      "ProgramsIndex",
      shortcut設定!$F$12:$J$12,
      0
    ),
    FALSE
  ),
  ""
)</f>
        <v>172</v>
      </c>
      <c r="V123" s="13" t="str">
        <f ca="1">IF(
  AND($A123&lt;&gt;"",$I123="○"),
  shortcut設定!$F$4&amp;"\"&amp;U123&amp;"_"&amp;H123,
  ""
)</f>
        <v>%USERPROFILE%\AppData\Roaming\Microsoft\Windows\Start Menu\Programs\172_Utility_Other</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172</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1" t="s">
        <v>181</v>
      </c>
    </row>
    <row r="124" spans="1:36">
      <c r="A124" s="9" t="s">
        <v>673</v>
      </c>
      <c r="B124" s="9" t="s">
        <v>813</v>
      </c>
      <c r="C124" s="9" t="s">
        <v>311</v>
      </c>
      <c r="D124" s="15" t="s">
        <v>40</v>
      </c>
      <c r="E124" s="26" t="s">
        <v>40</v>
      </c>
      <c r="F124" s="15" t="s">
        <v>173</v>
      </c>
      <c r="G124" s="15" t="s">
        <v>156</v>
      </c>
      <c r="H124" s="9" t="s">
        <v>79</v>
      </c>
      <c r="I124" s="15" t="s">
        <v>866</v>
      </c>
      <c r="J124" s="15" t="s">
        <v>66</v>
      </c>
      <c r="K124" s="15" t="s">
        <v>66</v>
      </c>
      <c r="L124" s="93" t="s">
        <v>66</v>
      </c>
      <c r="M124" s="94" t="s">
        <v>567</v>
      </c>
      <c r="N124" s="15" t="s">
        <v>66</v>
      </c>
      <c r="O124" s="26" t="s">
        <v>1295</v>
      </c>
      <c r="P124" s="157" t="s">
        <v>1295</v>
      </c>
      <c r="Q124" s="26" t="s">
        <v>967</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4" s="9" t="str">
        <f ca="1">IFERROR(
  VLOOKUP(
    $H124,
    shortcut設定!$F:$J,
    MATCH(
      "ProgramsIndex",
      shortcut設定!$F$12:$J$12,
      0
    ),
    FALSE
  ),
  ""
)</f>
        <v>123</v>
      </c>
      <c r="V124" s="13" t="str">
        <f ca="1">IF(
  AND($A124&lt;&gt;"",$I124="○"),
  shortcut設定!$F$4&amp;"\"&amp;U124&amp;"_"&amp;H124,
  ""
)</f>
        <v>%USERPROFILE%\AppData\Roaming\Microsoft\Windows\Start Menu\Programs\123_Doc_Edit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123</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1" t="s">
        <v>181</v>
      </c>
    </row>
    <row r="125" spans="1:36">
      <c r="A125" s="9" t="s">
        <v>674</v>
      </c>
      <c r="B125" s="9" t="s">
        <v>814</v>
      </c>
      <c r="C125" s="9" t="s">
        <v>312</v>
      </c>
      <c r="D125" s="15" t="s">
        <v>40</v>
      </c>
      <c r="E125" s="26" t="s">
        <v>40</v>
      </c>
      <c r="F125" s="15" t="s">
        <v>173</v>
      </c>
      <c r="G125" s="15" t="s">
        <v>156</v>
      </c>
      <c r="H125" s="9" t="s">
        <v>79</v>
      </c>
      <c r="I125" s="15" t="s">
        <v>866</v>
      </c>
      <c r="J125" s="15" t="s">
        <v>66</v>
      </c>
      <c r="K125" s="15" t="s">
        <v>66</v>
      </c>
      <c r="L125" s="93" t="s">
        <v>66</v>
      </c>
      <c r="M125" s="94" t="s">
        <v>567</v>
      </c>
      <c r="N125" s="15" t="s">
        <v>66</v>
      </c>
      <c r="O125" s="26" t="s">
        <v>1295</v>
      </c>
      <c r="P125" s="157" t="s">
        <v>1295</v>
      </c>
      <c r="Q125" s="26" t="s">
        <v>967</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5" s="9" t="str">
        <f ca="1">IFERROR(
  VLOOKUP(
    $H125,
    shortcut設定!$F:$J,
    MATCH(
      "ProgramsIndex",
      shortcut設定!$F$12:$J$12,
      0
    ),
    FALSE
  ),
  ""
)</f>
        <v>123</v>
      </c>
      <c r="V125" s="13" t="str">
        <f ca="1">IF(
  AND($A125&lt;&gt;"",$I125="○"),
  shortcut設定!$F$4&amp;"\"&amp;U125&amp;"_"&amp;H125,
  ""
)</f>
        <v>%USERPROFILE%\AppData\Roaming\Microsoft\Windows\Start Menu\Programs\123_Doc_Edit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123</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1" t="s">
        <v>181</v>
      </c>
    </row>
    <row r="126" spans="1:36">
      <c r="A126" s="9" t="s">
        <v>675</v>
      </c>
      <c r="B126" s="9" t="s">
        <v>739</v>
      </c>
      <c r="C126" s="9" t="s">
        <v>89</v>
      </c>
      <c r="D126" s="15" t="s">
        <v>40</v>
      </c>
      <c r="E126" s="26" t="s">
        <v>40</v>
      </c>
      <c r="F126" s="15" t="s">
        <v>156</v>
      </c>
      <c r="G126" s="15" t="s">
        <v>156</v>
      </c>
      <c r="H126" s="9" t="s">
        <v>71</v>
      </c>
      <c r="I126" s="15" t="s">
        <v>866</v>
      </c>
      <c r="J126" s="15" t="s">
        <v>66</v>
      </c>
      <c r="K126" s="15" t="s">
        <v>66</v>
      </c>
      <c r="L126" s="93" t="s">
        <v>66</v>
      </c>
      <c r="M126" s="94" t="s">
        <v>567</v>
      </c>
      <c r="N126" s="15" t="s">
        <v>866</v>
      </c>
      <c r="O126" s="26" t="s">
        <v>1295</v>
      </c>
      <c r="P126" s="157" t="s">
        <v>1295</v>
      </c>
      <c r="Q126" s="26" t="s">
        <v>967</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6" s="9" t="str">
        <f ca="1">IFERROR(
  VLOOKUP(
    $H126,
    shortcut設定!$F:$J,
    MATCH(
      "ProgramsIndex",
      shortcut設定!$F$12:$J$12,
      0
    ),
    FALSE
  ),
  ""
)</f>
        <v>161</v>
      </c>
      <c r="V126" s="13" t="str">
        <f ca="1">IF(
  AND($A126&lt;&gt;"",$I126="○"),
  shortcut設定!$F$4&amp;"\"&amp;U126&amp;"_"&amp;H126,
  ""
)</f>
        <v>%USERPROFILE%\AppData\Roaming\Microsoft\Windows\Start Menu\Programs\161_Network_Global</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161</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"C:\codes\vbs\command\CreateShortcutFile.vbs" "%USERPROFILE%\AppData\Roaming\Microsoft\Windows\Start Menu\Programs\Startup\MicrosoftEdge（ブラウザ）.lnk" "C:\Program Files (x86)\Microsoft\Edge\Application\msedge.exe" "" ""</v>
      </c>
      <c r="AF126" s="9" t="str">
        <f>IF(
  AND($A126&lt;&gt;"",$N126="○"),
  shortcut設定!$F$6&amp;"\"&amp;A126&amp;"（"&amp;B126&amp;"）.lnk",
  ""
)</f>
        <v>%USERPROFILE%\AppData\Roaming\Microsoft\Windows\Start Menu\Programs\Startup\MicrosoftEdge（ブラウザ）.lnk</v>
      </c>
      <c r="AG126" s="13" t="str">
        <f t="shared" si="10"/>
        <v/>
      </c>
      <c r="AH126" s="13" t="str">
        <f t="shared" si="11"/>
        <v/>
      </c>
      <c r="AI126" s="13" t="str">
        <f>IF(
  AND($A126&lt;&gt;"",$Q126&lt;&gt;"-",$Q126&lt;&gt;""),
  (
    """"&amp;shortcut設定!$F$7&amp;""""&amp;
    " """&amp;$Q126&amp;".lnk"""&amp;
    " """&amp;$C126&amp;""""&amp;
    IF($D126="-"," """""," """&amp;$D126&amp;"""")&amp;
    IF($E126="-"," """""," """&amp;$E126&amp;"""")
  ),
  ""
)</f>
        <v/>
      </c>
      <c r="AJ126" s="91" t="s">
        <v>181</v>
      </c>
    </row>
    <row r="127" spans="1:36">
      <c r="A127" s="9" t="s">
        <v>676</v>
      </c>
      <c r="B127" s="9" t="s">
        <v>815</v>
      </c>
      <c r="C127" s="77" t="s">
        <v>91</v>
      </c>
      <c r="D127" s="15" t="s">
        <v>888</v>
      </c>
      <c r="E127" s="26" t="s">
        <v>40</v>
      </c>
      <c r="F127" s="15" t="s">
        <v>156</v>
      </c>
      <c r="G127" s="15" t="s">
        <v>156</v>
      </c>
      <c r="H127" s="9" t="s">
        <v>79</v>
      </c>
      <c r="I127" s="15" t="s">
        <v>866</v>
      </c>
      <c r="J127" s="15" t="s">
        <v>66</v>
      </c>
      <c r="K127" s="15" t="s">
        <v>66</v>
      </c>
      <c r="L127" s="93" t="s">
        <v>0</v>
      </c>
      <c r="M127" s="94" t="s">
        <v>567</v>
      </c>
      <c r="N127" s="15" t="s">
        <v>66</v>
      </c>
      <c r="O127" s="26" t="s">
        <v>1295</v>
      </c>
      <c r="P127" s="157" t="s">
        <v>1295</v>
      </c>
      <c r="Q127" s="26" t="s">
        <v>967</v>
      </c>
      <c r="R127" s="9" t="str">
        <f t="shared" si="12"/>
        <v/>
      </c>
      <c r="S127" s="9" t="str">
        <f t="shared" si="13"/>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 ca="1">IF(
  AND($A127&lt;&gt;"",$L127&lt;&gt;"-",$L127&lt;&gt;""),
  (
    """"&amp;shortcut設定!$F$7&amp;""""&amp;
    " """&amp;$AD127&amp;""""&amp;
    " """&amp;$C127&amp;""""&amp;
    IF($D127="-"," """""," """&amp;$D127&amp;"""")&amp;
    IF($E127="-"," """""," """&amp;$E127&amp;"""")
  ),
  ""
)</f>
        <v>"C:\codes\vbs\command\CreateShortcutFile.vbs" "%USERPROFILE%\AppData\Roaming\Microsoft\Windows\SendTo\123_MicrosoftExcel（ドキュメント編集）.lnk" "C:\Program Files (x86)\Microsoft Office\root\Office16\EXCEL.EXE" "/x" ""</v>
      </c>
      <c r="AB127" s="9" t="str">
        <f ca="1">IFERROR(
  VLOOKUP(
    $H127,
    shortcut設定!$F:$J,
    MATCH(
      "ProgramsIndex",
      shortcut設定!$F$12:$J$12,
      0
    ),
    FALSE
  ),
  ""
)</f>
        <v>123</v>
      </c>
      <c r="AC127" s="20" t="str">
        <f t="shared" si="9"/>
        <v/>
      </c>
      <c r="AD127" s="13" t="str">
        <f ca="1">IF(
  AND($A127&lt;&gt;"",$L127="○"),
  shortcut設定!$F$5&amp;"\"&amp;AB127&amp;"_"&amp;A127&amp;"（"&amp;B127&amp;"）"&amp;AC127&amp;".lnk",
  ""
)</f>
        <v>%USERPROFILE%\AppData\Roaming\Microsoft\Windows\SendTo\123_MicrosoftExcel（ドキュメント編集）.lnk</v>
      </c>
      <c r="AE127" s="13" t="str">
        <f>IF(
  AND($A127&lt;&gt;"",$N127="○"),
  (
    """"&amp;shortcut設定!$F$7&amp;""""&amp;
    " """&amp;$AF127&amp;""""&amp;
    " """&amp;$C127&amp;""""&amp;
    IF($D127="-"," """""," """&amp;$D127&amp;"""")&amp;
    IF($E127="-"," """""," """&amp;$E127&amp;"""")
  ),
  ""
)</f>
        <v/>
      </c>
      <c r="AF127" s="9" t="str">
        <f>IF(
  AND($A127&lt;&gt;"",$N127="○"),
  shortcut設定!$F$6&amp;"\"&amp;A127&amp;"（"&amp;B127&amp;"）.lnk",
  ""
)</f>
        <v/>
      </c>
      <c r="AG127" s="13" t="str">
        <f t="shared" si="10"/>
        <v/>
      </c>
      <c r="AH127" s="13" t="str">
        <f t="shared" si="11"/>
        <v/>
      </c>
      <c r="AI127" s="13" t="str">
        <f>IF(
  AND($A127&lt;&gt;"",$Q127&lt;&gt;"-",$Q127&lt;&gt;""),
  (
    """"&amp;shortcut設定!$F$7&amp;""""&amp;
    " """&amp;$Q127&amp;".lnk"""&amp;
    " """&amp;$C127&amp;""""&amp;
    IF($D127="-"," """""," """&amp;$D127&amp;"""")&amp;
    IF($E127="-"," """""," """&amp;$E127&amp;"""")
  ),
  ""
)</f>
        <v/>
      </c>
      <c r="AJ127" s="91" t="s">
        <v>181</v>
      </c>
    </row>
    <row r="128" spans="1:36">
      <c r="A128" s="9" t="s">
        <v>677</v>
      </c>
      <c r="B128" s="9" t="s">
        <v>815</v>
      </c>
      <c r="C128" s="9" t="s">
        <v>92</v>
      </c>
      <c r="D128" s="15" t="s">
        <v>40</v>
      </c>
      <c r="E128" s="26" t="s">
        <v>40</v>
      </c>
      <c r="F128" s="15" t="s">
        <v>156</v>
      </c>
      <c r="G128" s="15" t="s">
        <v>156</v>
      </c>
      <c r="H128" s="9" t="s">
        <v>79</v>
      </c>
      <c r="I128" s="15" t="s">
        <v>866</v>
      </c>
      <c r="J128" s="15" t="s">
        <v>66</v>
      </c>
      <c r="K128" s="15" t="s">
        <v>66</v>
      </c>
      <c r="L128" s="93" t="s">
        <v>66</v>
      </c>
      <c r="M128" s="94" t="s">
        <v>567</v>
      </c>
      <c r="N128" s="15" t="s">
        <v>66</v>
      </c>
      <c r="O128" s="26" t="s">
        <v>1295</v>
      </c>
      <c r="P128" s="157" t="s">
        <v>1295</v>
      </c>
      <c r="Q128" s="26" t="s">
        <v>967</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9"/>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0"/>
        <v/>
      </c>
      <c r="AH128" s="13" t="str">
        <f t="shared" si="11"/>
        <v/>
      </c>
      <c r="AI128" s="13" t="str">
        <f>IF(
  AND($A128&lt;&gt;"",$Q128&lt;&gt;"-",$Q128&lt;&gt;""),
  (
    """"&amp;shortcut設定!$F$7&amp;""""&amp;
    " """&amp;$Q128&amp;".lnk"""&amp;
    " """&amp;$C128&amp;""""&amp;
    IF($D128="-"," """""," """&amp;$D128&amp;"""")&amp;
    IF($E128="-"," """""," """&amp;$E128&amp;"""")
  ),
  ""
)</f>
        <v/>
      </c>
      <c r="AJ128" s="91" t="s">
        <v>181</v>
      </c>
    </row>
    <row r="129" spans="1:36">
      <c r="A129" s="9" t="s">
        <v>678</v>
      </c>
      <c r="B129" s="9" t="s">
        <v>815</v>
      </c>
      <c r="C129" s="9" t="s">
        <v>93</v>
      </c>
      <c r="D129" s="15" t="s">
        <v>40</v>
      </c>
      <c r="E129" s="26" t="s">
        <v>40</v>
      </c>
      <c r="F129" s="15" t="s">
        <v>156</v>
      </c>
      <c r="G129" s="15" t="s">
        <v>156</v>
      </c>
      <c r="H129" s="9" t="s">
        <v>79</v>
      </c>
      <c r="I129" s="15" t="s">
        <v>866</v>
      </c>
      <c r="J129" s="15" t="s">
        <v>66</v>
      </c>
      <c r="K129" s="15" t="s">
        <v>66</v>
      </c>
      <c r="L129" s="93" t="s">
        <v>66</v>
      </c>
      <c r="M129" s="94" t="s">
        <v>567</v>
      </c>
      <c r="N129" s="15" t="s">
        <v>66</v>
      </c>
      <c r="O129" s="26" t="s">
        <v>1295</v>
      </c>
      <c r="P129" s="157" t="s">
        <v>1295</v>
      </c>
      <c r="Q129" s="26" t="s">
        <v>967</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123</v>
      </c>
      <c r="AC129" s="20" t="str">
        <f t="shared" si="9"/>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0"/>
        <v/>
      </c>
      <c r="AH129" s="13" t="str">
        <f t="shared" si="11"/>
        <v/>
      </c>
      <c r="AI129" s="13" t="str">
        <f>IF(
  AND($A129&lt;&gt;"",$Q129&lt;&gt;"-",$Q129&lt;&gt;""),
  (
    """"&amp;shortcut設定!$F$7&amp;""""&amp;
    " """&amp;$Q129&amp;".lnk"""&amp;
    " """&amp;$C129&amp;""""&amp;
    IF($D129="-"," """""," """&amp;$D129&amp;"""")&amp;
    IF($E129="-"," """""," """&amp;$E129&amp;"""")
  ),
  ""
)</f>
        <v/>
      </c>
      <c r="AJ129" s="91" t="s">
        <v>181</v>
      </c>
    </row>
    <row r="130" spans="1:36">
      <c r="A130" s="9" t="s">
        <v>679</v>
      </c>
      <c r="B130" s="9" t="s">
        <v>816</v>
      </c>
      <c r="C130" s="9" t="s">
        <v>94</v>
      </c>
      <c r="D130" s="15" t="s">
        <v>40</v>
      </c>
      <c r="E130" s="26" t="s">
        <v>40</v>
      </c>
      <c r="F130" s="15" t="s">
        <v>156</v>
      </c>
      <c r="G130" s="15" t="s">
        <v>156</v>
      </c>
      <c r="H130" s="9" t="s">
        <v>71</v>
      </c>
      <c r="I130" s="15" t="s">
        <v>866</v>
      </c>
      <c r="J130" s="15" t="s">
        <v>66</v>
      </c>
      <c r="K130" s="15" t="s">
        <v>66</v>
      </c>
      <c r="L130" s="93" t="s">
        <v>66</v>
      </c>
      <c r="M130" s="94" t="s">
        <v>567</v>
      </c>
      <c r="N130" s="15" t="s">
        <v>66</v>
      </c>
      <c r="O130" s="26" t="s">
        <v>1295</v>
      </c>
      <c r="P130" s="157" t="s">
        <v>1295</v>
      </c>
      <c r="Q130" s="26" t="s">
        <v>967</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0" s="9" t="str">
        <f ca="1">IFERROR(
  VLOOKUP(
    $H130,
    shortcut設定!$F:$J,
    MATCH(
      "ProgramsIndex",
      shortcut設定!$F$12:$J$12,
      0
    ),
    FALSE
  ),
  ""
)</f>
        <v>161</v>
      </c>
      <c r="V130" s="13" t="str">
        <f ca="1">IF(
  AND($A130&lt;&gt;"",$I130="○"),
  shortcut設定!$F$4&amp;"\"&amp;U130&amp;"_"&amp;H130,
  ""
)</f>
        <v>%USERPROFILE%\AppData\Roaming\Microsoft\Windows\Start Menu\Programs\161_Network_Global</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161</v>
      </c>
      <c r="AC130" s="20" t="str">
        <f t="shared" si="9"/>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1" t="s">
        <v>181</v>
      </c>
    </row>
    <row r="131" spans="1:36">
      <c r="A131" s="9" t="s">
        <v>680</v>
      </c>
      <c r="B131" s="9" t="s">
        <v>817</v>
      </c>
      <c r="C131" s="9" t="s">
        <v>877</v>
      </c>
      <c r="D131" s="15" t="s">
        <v>40</v>
      </c>
      <c r="E131" s="26" t="s">
        <v>40</v>
      </c>
      <c r="F131" s="15" t="s">
        <v>173</v>
      </c>
      <c r="G131" s="15" t="s">
        <v>156</v>
      </c>
      <c r="H131" s="9" t="s">
        <v>81</v>
      </c>
      <c r="I131" s="15" t="s">
        <v>866</v>
      </c>
      <c r="J131" s="15" t="s">
        <v>66</v>
      </c>
      <c r="K131" s="15" t="s">
        <v>66</v>
      </c>
      <c r="L131" s="93" t="s">
        <v>66</v>
      </c>
      <c r="M131" s="94" t="s">
        <v>567</v>
      </c>
      <c r="N131" s="15" t="s">
        <v>66</v>
      </c>
      <c r="O131" s="26" t="s">
        <v>1295</v>
      </c>
      <c r="P131" s="157" t="s">
        <v>1295</v>
      </c>
      <c r="Q131" s="26" t="s">
        <v>967</v>
      </c>
      <c r="R131" s="9" t="str">
        <f t="shared" si="12"/>
        <v/>
      </c>
      <c r="S131" s="9" t="str">
        <f t="shared" si="13"/>
        <v/>
      </c>
      <c r="T131" s="13" t="str">
        <f ca="1">IF(
  AND($A131&lt;&gt;"",$I131="○"),
  (
    "mkdir """&amp;V131&amp;""" &amp; "
  )&amp;(
    """"&amp;shortcut設定!$F$7&amp;""""&amp;
    " """&amp;V131&amp;"\"&amp;$A131&amp;"（"&amp;$B131&amp;"）.lnk"""&amp;
    " """&amp;$C131&amp;""""&amp;
    IF($D131="-"," """""," """&amp;$D131&amp;"""")&amp;
    IF($E131="-"," """""," """&amp;$E131&amp;"""")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1" s="9" t="str">
        <f ca="1">IFERROR(
  VLOOKUP(
    $H131,
    shortcut設定!$F:$J,
    MATCH(
      "ProgramsIndex",
      shortcut設定!$F$12:$J$12,
      0
    ),
    FALSE
  ),
  ""
)</f>
        <v>153</v>
      </c>
      <c r="V131" s="13" t="str">
        <f ca="1">IF(
  AND($A131&lt;&gt;"",$I131="○"),
  shortcut設定!$F$4&amp;"\"&amp;U131&amp;"_"&amp;H131,
  ""
)</f>
        <v>%USERPROFILE%\AppData\Roaming\Microsoft\Windows\Start Menu\Programs\153_Picture_Edit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153</v>
      </c>
      <c r="AC131" s="20" t="str">
        <f t="shared" si="9"/>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10"/>
        <v/>
      </c>
      <c r="AH131" s="13" t="str">
        <f t="shared" si="11"/>
        <v/>
      </c>
      <c r="AI131" s="13" t="str">
        <f>IF(
  AND($A131&lt;&gt;"",$Q131&lt;&gt;"-",$Q131&lt;&gt;""),
  (
    """"&amp;shortcut設定!$F$7&amp;""""&amp;
    " """&amp;$Q131&amp;".lnk"""&amp;
    " """&amp;$C131&amp;""""&amp;
    IF($D131="-"," """""," """&amp;$D131&amp;"""")&amp;
    IF($E131="-"," """""," """&amp;$E131&amp;"""")
  ),
  ""
)</f>
        <v/>
      </c>
      <c r="AJ131" s="91" t="s">
        <v>181</v>
      </c>
    </row>
    <row r="132" spans="1:36">
      <c r="A132" s="9" t="s">
        <v>875</v>
      </c>
      <c r="B132" s="9" t="s">
        <v>876</v>
      </c>
      <c r="C132" s="9" t="s">
        <v>878</v>
      </c>
      <c r="D132" s="15" t="s">
        <v>40</v>
      </c>
      <c r="E132" s="26" t="s">
        <v>40</v>
      </c>
      <c r="F132" s="15" t="s">
        <v>28</v>
      </c>
      <c r="G132" s="15" t="s">
        <v>0</v>
      </c>
      <c r="H132" s="9" t="s">
        <v>67</v>
      </c>
      <c r="I132" s="15" t="s">
        <v>0</v>
      </c>
      <c r="J132" s="15" t="s">
        <v>571</v>
      </c>
      <c r="K132" s="15" t="s">
        <v>40</v>
      </c>
      <c r="L132" s="93" t="s">
        <v>571</v>
      </c>
      <c r="M132" s="94" t="s">
        <v>571</v>
      </c>
      <c r="N132" s="15" t="s">
        <v>571</v>
      </c>
      <c r="O132" s="26" t="s">
        <v>1295</v>
      </c>
      <c r="P132" s="157" t="s">
        <v>1295</v>
      </c>
      <c r="Q132" s="26" t="s">
        <v>967</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2" s="9" t="str">
        <f ca="1">IFERROR(
  VLOOKUP(
    $H132,
    shortcut設定!$F:$J,
    MATCH(
      "ProgramsIndex",
      shortcut設定!$F$12:$J$12,
      0
    ),
    FALSE
  ),
  ""
)</f>
        <v>122</v>
      </c>
      <c r="V132" s="13" t="str">
        <f ca="1">IF(
  AND($A132&lt;&gt;"",$I132="○"),
  shortcut設定!$F$4&amp;"\"&amp;U132&amp;"_"&amp;H132,
  ""
)</f>
        <v>%USERPROFILE%\AppData\Roaming\Microsoft\Windows\Start Menu\Programs\122_Doc_View</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122</v>
      </c>
      <c r="AC132" s="20" t="str">
        <f>IF(AND($M132&lt;&gt;"",$M132&lt;&gt;"-")," (&amp;"&amp;$M132&amp;")","")</f>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10"/>
        <v/>
      </c>
      <c r="AH132" s="13" t="str">
        <f t="shared" si="11"/>
        <v/>
      </c>
      <c r="AI132" s="13" t="str">
        <f>IF(
  AND($A132&lt;&gt;"",$Q132&lt;&gt;"-",$Q132&lt;&gt;""),
  (
    """"&amp;shortcut設定!$F$7&amp;""""&amp;
    " """&amp;$Q132&amp;".lnk"""&amp;
    " """&amp;$C132&amp;""""&amp;
    IF($D132="-"," """""," """&amp;$D132&amp;"""")&amp;
    IF($E132="-"," """""," """&amp;$E132&amp;"""")
  ),
  ""
)</f>
        <v/>
      </c>
      <c r="AJ132" s="91" t="s">
        <v>181</v>
      </c>
    </row>
    <row r="133" spans="1:36">
      <c r="A133" s="9" t="s">
        <v>880</v>
      </c>
      <c r="B133" s="9" t="s">
        <v>883</v>
      </c>
      <c r="C133" s="9" t="s">
        <v>879</v>
      </c>
      <c r="D133" s="15" t="s">
        <v>40</v>
      </c>
      <c r="E133" s="26" t="s">
        <v>40</v>
      </c>
      <c r="F133" s="15" t="s">
        <v>28</v>
      </c>
      <c r="G133" s="15" t="s">
        <v>0</v>
      </c>
      <c r="H133" s="9" t="s">
        <v>71</v>
      </c>
      <c r="I133" s="15" t="s">
        <v>0</v>
      </c>
      <c r="J133" s="15" t="s">
        <v>571</v>
      </c>
      <c r="K133" s="15" t="s">
        <v>40</v>
      </c>
      <c r="L133" s="93" t="s">
        <v>571</v>
      </c>
      <c r="M133" s="94" t="s">
        <v>571</v>
      </c>
      <c r="N133" s="15" t="s">
        <v>571</v>
      </c>
      <c r="O133" s="26" t="s">
        <v>1295</v>
      </c>
      <c r="P133" s="157" t="s">
        <v>1295</v>
      </c>
      <c r="Q133" s="26" t="s">
        <v>967</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3" s="9" t="str">
        <f ca="1">IFERROR(
  VLOOKUP(
    $H133,
    shortcut設定!$F:$J,
    MATCH(
      "ProgramsIndex",
      shortcut設定!$F$12:$J$12,
      0
    ),
    FALSE
  ),
  ""
)</f>
        <v>161</v>
      </c>
      <c r="V133" s="13" t="str">
        <f ca="1">IF(
  AND($A133&lt;&gt;"",$I133="○"),
  shortcut設定!$F$4&amp;"\"&amp;U133&amp;"_"&amp;H133,
  ""
)</f>
        <v>%USERPROFILE%\AppData\Roaming\Microsoft\Windows\Start Menu\Programs\161_Network_Global</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161</v>
      </c>
      <c r="AC133" s="20" t="str">
        <f>IF(AND($M133&lt;&gt;"",$M133&lt;&gt;"-")," (&amp;"&amp;$M133&amp;")","")</f>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1" t="s">
        <v>181</v>
      </c>
    </row>
    <row r="134" spans="1:36">
      <c r="A134" s="9" t="s">
        <v>882</v>
      </c>
      <c r="B134" s="9" t="s">
        <v>883</v>
      </c>
      <c r="C134" s="9" t="s">
        <v>881</v>
      </c>
      <c r="D134" s="15" t="s">
        <v>40</v>
      </c>
      <c r="E134" s="26" t="s">
        <v>40</v>
      </c>
      <c r="F134" s="15" t="s">
        <v>0</v>
      </c>
      <c r="G134" s="15" t="s">
        <v>28</v>
      </c>
      <c r="H134" s="9" t="s">
        <v>71</v>
      </c>
      <c r="I134" s="15" t="s">
        <v>0</v>
      </c>
      <c r="J134" s="15" t="s">
        <v>571</v>
      </c>
      <c r="K134" s="15" t="s">
        <v>40</v>
      </c>
      <c r="L134" s="93" t="s">
        <v>571</v>
      </c>
      <c r="M134" s="94" t="s">
        <v>571</v>
      </c>
      <c r="N134" s="15" t="s">
        <v>571</v>
      </c>
      <c r="O134" s="26" t="s">
        <v>1295</v>
      </c>
      <c r="P134" s="157" t="s">
        <v>1295</v>
      </c>
      <c r="Q134" s="26" t="s">
        <v>967</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4" s="9" t="str">
        <f ca="1">IFERROR(
  VLOOKUP(
    $H134,
    shortcut設定!$F:$J,
    MATCH(
      "ProgramsIndex",
      shortcut設定!$F$12:$J$12,
      0
    ),
    FALSE
  ),
  ""
)</f>
        <v>161</v>
      </c>
      <c r="V134" s="13" t="str">
        <f ca="1">IF(
  AND($A134&lt;&gt;"",$I134="○"),
  shortcut設定!$F$4&amp;"\"&amp;U134&amp;"_"&amp;H134,
  ""
)</f>
        <v>%USERPROFILE%\AppData\Roaming\Microsoft\Windows\Start Menu\Programs\161_Network_Global</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161</v>
      </c>
      <c r="AC134" s="20" t="str">
        <f>IF(AND($M134&lt;&gt;"",$M134&lt;&gt;"-")," (&amp;"&amp;$M134&amp;")","")</f>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1" t="s">
        <v>181</v>
      </c>
    </row>
    <row r="135" spans="1:36">
      <c r="A135" s="9" t="s">
        <v>1172</v>
      </c>
      <c r="B135" s="9" t="s">
        <v>1174</v>
      </c>
      <c r="C135" s="9" t="s">
        <v>1171</v>
      </c>
      <c r="D135" s="15" t="s">
        <v>40</v>
      </c>
      <c r="E135" s="26" t="s">
        <v>1213</v>
      </c>
      <c r="F135" s="15" t="s">
        <v>0</v>
      </c>
      <c r="G135" s="15" t="s">
        <v>0</v>
      </c>
      <c r="H135" s="9" t="s">
        <v>70</v>
      </c>
      <c r="I135" s="15" t="s">
        <v>0</v>
      </c>
      <c r="J135" s="15" t="s">
        <v>1173</v>
      </c>
      <c r="K135" s="15" t="s">
        <v>40</v>
      </c>
      <c r="L135" s="93" t="s">
        <v>40</v>
      </c>
      <c r="M135" s="94" t="s">
        <v>40</v>
      </c>
      <c r="N135" s="15" t="s">
        <v>40</v>
      </c>
      <c r="O135" s="26" t="s">
        <v>1295</v>
      </c>
      <c r="P135" s="157" t="s">
        <v>1295</v>
      </c>
      <c r="Q135" s="26" t="s">
        <v>40</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5" s="9" t="str">
        <f ca="1">IFERROR(
  VLOOKUP(
    $H135,
    shortcut設定!$F:$J,
    MATCH(
      "ProgramsIndex",
      shortcut設定!$F$12:$J$12,
      0
    ),
    FALSE
  ),
  ""
)</f>
        <v>172</v>
      </c>
      <c r="V135" s="13" t="str">
        <f ca="1">IF(
  AND($A135&lt;&gt;"",$I135="○"),
  shortcut設定!$F$4&amp;"\"&amp;U135&amp;"_"&amp;H135,
  ""
)</f>
        <v>%USERPROFILE%\AppData\Roaming\Microsoft\Windows\Start Menu\Programs\172_Utility_Other</v>
      </c>
      <c r="W135" s="13" t="str">
        <f>IF(
  AND($A135&lt;&gt;"",$J135&lt;&gt;"-",$J135&lt;&gt;""),
  (
    "mkdir """&amp;shortcut設定!$F$4&amp;"\"&amp;shortcut設定!$F$8&amp;""" &amp; "
  )&amp;(
    """"&amp;shortcut設定!$F$7&amp;""""&amp;
    " """&amp;$X135&amp;""""&amp;
    " """&amp;$C135&amp;""""&amp;
    IF($D135="-"," """""," """&amp;$D135&amp;"""")&amp;
    IF($E135="-"," """""," """&amp;$E135&amp;"""")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5" s="14" t="str">
        <f>IF(
  AND($A135&lt;&gt;"",$J135&lt;&gt;"-",$J135&lt;&gt;""),
  shortcut設定!$F$4&amp;"\"&amp;shortcut設定!$F$8&amp;"\"&amp;$J135&amp;"（"&amp;$B135&amp;"）.lnk",
  ""
)</f>
        <v>%USERPROFILE%\AppData\Roaming\Microsoft\Windows\Start Menu\Programs\$QuickAccess\cmd（コマンドプロンプト起動）.lnk</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172</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1" t="s">
        <v>181</v>
      </c>
    </row>
    <row r="136" spans="1:36">
      <c r="A136" s="9" t="s">
        <v>1172</v>
      </c>
      <c r="B136" s="9" t="s">
        <v>1215</v>
      </c>
      <c r="C136" s="9" t="s">
        <v>1214</v>
      </c>
      <c r="D136" s="15" t="s">
        <v>1216</v>
      </c>
      <c r="E136" s="26" t="s">
        <v>40</v>
      </c>
      <c r="F136" s="15" t="s">
        <v>0</v>
      </c>
      <c r="G136" s="15" t="s">
        <v>0</v>
      </c>
      <c r="H136" s="9" t="s">
        <v>70</v>
      </c>
      <c r="I136" s="15" t="s">
        <v>0</v>
      </c>
      <c r="J136" s="15" t="s">
        <v>1173</v>
      </c>
      <c r="K136" s="15" t="s">
        <v>40</v>
      </c>
      <c r="L136" s="93" t="s">
        <v>40</v>
      </c>
      <c r="M136" s="94" t="s">
        <v>40</v>
      </c>
      <c r="N136" s="15" t="s">
        <v>40</v>
      </c>
      <c r="O136" s="26" t="s">
        <v>1295</v>
      </c>
      <c r="P136" s="157" t="s">
        <v>1295</v>
      </c>
      <c r="Q136" s="26" t="s">
        <v>40</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6" s="9" t="str">
        <f ca="1">IFERROR(
  VLOOKUP(
    $H136,
    shortcut設定!$F:$J,
    MATCH(
      "ProgramsIndex",
      shortcut設定!$F$12:$J$12,
      0
    ),
    FALSE
  ),
  ""
)</f>
        <v>172</v>
      </c>
      <c r="V136" s="13" t="str">
        <f ca="1">IF(
  AND($A136&lt;&gt;"",$I136="○"),
  shortcut設定!$F$4&amp;"\"&amp;U136&amp;"_"&amp;H136,
  ""
)</f>
        <v>%USERPROFILE%\AppData\Roaming\Microsoft\Windows\Start Menu\Programs\172_Utility_Other</v>
      </c>
      <c r="W136" s="13" t="str">
        <f>IF(
  AND($A136&lt;&gt;"",$J136&lt;&gt;"-",$J136&lt;&gt;""),
  (
    "mkdir """&amp;shortcut設定!$F$4&amp;"\"&amp;shortcut設定!$F$8&amp;""" &amp; "
  )&amp;(
    """"&amp;shortcut設定!$F$7&amp;""""&amp;
    " """&amp;$X136&amp;""""&amp;
    " """&amp;$C136&amp;""""&amp;
    IF($D136="-"," """""," """&amp;$D136&amp;"""")&amp;
    IF($E136="-"," """""," """&amp;$E136&amp;"""")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6" s="14" t="str">
        <f>IF(
  AND($A136&lt;&gt;"",$J136&lt;&gt;"-",$J136&lt;&gt;""),
  shortcut設定!$F$4&amp;"\"&amp;shortcut設定!$F$8&amp;"\"&amp;$J136&amp;"（"&amp;$B136&amp;"）.lnk",
  ""
)</f>
        <v>%USERPROFILE%\AppData\Roaming\Microsoft\Windows\Start Menu\Programs\$QuickAccess\cmd（コマンドプロンプト起動_管理者権限）.lnk</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172</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1" t="s">
        <v>181</v>
      </c>
    </row>
    <row r="137" spans="1:36">
      <c r="A137" s="9" t="s">
        <v>681</v>
      </c>
      <c r="B137" s="9" t="s">
        <v>818</v>
      </c>
      <c r="C137" s="9" t="s">
        <v>96</v>
      </c>
      <c r="D137" s="15" t="s">
        <v>40</v>
      </c>
      <c r="E137" s="26" t="s">
        <v>40</v>
      </c>
      <c r="F137" s="15" t="s">
        <v>0</v>
      </c>
      <c r="G137" s="15" t="s">
        <v>0</v>
      </c>
      <c r="H137" s="9" t="s">
        <v>540</v>
      </c>
      <c r="I137" s="15" t="s">
        <v>66</v>
      </c>
      <c r="J137" s="15" t="s">
        <v>66</v>
      </c>
      <c r="K137" s="15" t="s">
        <v>66</v>
      </c>
      <c r="L137" s="93" t="s">
        <v>66</v>
      </c>
      <c r="M137" s="94" t="s">
        <v>567</v>
      </c>
      <c r="N137" s="15" t="s">
        <v>866</v>
      </c>
      <c r="O137" s="26" t="s">
        <v>1295</v>
      </c>
      <c r="P137" s="157" t="s">
        <v>1295</v>
      </c>
      <c r="Q137" s="26" t="s">
        <v>967</v>
      </c>
      <c r="R137" s="9" t="str">
        <f t="shared" si="12"/>
        <v/>
      </c>
      <c r="S137" s="9" t="str">
        <f t="shared" ref="S137:S168" si="15">IF(
  OR(
    $H137="",
    $H137="-",
    COUNTIF(カテゴリ,$H137)&gt;0
  ),
  "",
  "★NG★"
)</f>
        <v/>
      </c>
      <c r="T137" s="13" t="str">
        <f>IF(
  AND($A137&lt;&gt;"",$I137="○"),
  (
    "mkdir """&amp;V137&amp;""" &amp; "
  )&amp;(
    """"&amp;shortcut設定!$F$7&amp;""""&amp;
    " """&amp;V137&amp;"\"&amp;$A137&amp;"（"&amp;$B137&amp;"）.lnk"""&amp;
    " """&amp;$C137&amp;""""&amp;
    IF($D137="-"," """""," """&amp;$D137&amp;"""")&amp;
    IF($E137="-"," """""," """&amp;$E137&amp;"""")
  ),
  ""
)</f>
        <v/>
      </c>
      <c r="U137" s="9" t="str">
        <f ca="1">IFERROR(
  VLOOKUP(
    $H137,
    shortcut設定!$F:$J,
    MATCH(
      "ProgramsIndex",
      shortcut設定!$F$12:$J$12,
      0
    ),
    FALSE
  ),
  ""
)</f>
        <v>200</v>
      </c>
      <c r="V137" s="13" t="str">
        <f>IF(
  AND($A137&lt;&gt;"",$I137="○"),
  shortcut設定!$F$4&amp;"\"&amp;U137&amp;"_"&amp;H137,
  ""
)</f>
        <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200</v>
      </c>
      <c r="AC137" s="20" t="str">
        <f t="shared" si="9"/>
        <v/>
      </c>
      <c r="AD137" s="13" t="str">
        <f>IF(
  AND($A137&lt;&gt;"",$L137="○"),
  shortcut設定!$F$5&amp;"\"&amp;AB137&amp;"_"&amp;A137&amp;"（"&amp;B137&amp;"）"&amp;AC137&amp;".lnk",
  ""
)</f>
        <v/>
      </c>
      <c r="AE137" s="13" t="str">
        <f>IF(
  AND($A137&lt;&gt;"",$N137="○"),
  (
    """"&amp;shortcut設定!$F$7&amp;""""&amp;
    " """&amp;$AF137&amp;""""&amp;
    " """&amp;$C137&amp;""""&amp;
    IF($D137="-"," """""," """&amp;$D137&amp;"""")&amp;
    IF($E137="-"," """""," """&amp;$E137&amp;"""")
  ),
  ""
)</f>
        <v>"C:\codes\vbs\command\CreateShortcutFile.vbs" "%USERPROFILE%\AppData\Roaming\Microsoft\Windows\Start Menu\Programs\Startup\UserDefHotKey2.ahk（ホットキー）.lnk" "C:\codes\ahk\UserDefHotKey2.ahk" "" ""</v>
      </c>
      <c r="AF137" s="9" t="str">
        <f>IF(
  AND($A137&lt;&gt;"",$N137="○"),
  shortcut設定!$F$6&amp;"\"&amp;A137&amp;"（"&amp;B137&amp;"）.lnk",
  ""
)</f>
        <v>%USERPROFILE%\AppData\Roaming\Microsoft\Windows\Start Menu\Programs\Startup\UserDefHotKey2.ahk（ホットキー）.lnk</v>
      </c>
      <c r="AG137" s="13" t="str">
        <f t="shared" ref="AG137:AG192" si="16">IF(
  AND($A137&lt;&gt;"",$O137&lt;&gt;"-",$O137&lt;&gt;""),
  (
    "schtasks /create /tn """&amp;$O137&amp;""" /tr """&amp;$C137&amp;""" /sc daily /st "&amp;$P137&amp;" /rl highest"
  ),
  ""
)</f>
        <v/>
      </c>
      <c r="AH137" s="13" t="str">
        <f t="shared" ref="AH137:AH192" si="17">IF(
  AND($A137&lt;&gt;"",$O137&lt;&gt;"-",$O137&lt;&gt;""),
  (
    "schtasks /delete /tn """&amp;$O137&amp;""""
  ),
  ""
)</f>
        <v/>
      </c>
      <c r="AI137" s="13" t="str">
        <f>IF(
  AND($A137&lt;&gt;"",$Q137&lt;&gt;"-",$Q137&lt;&gt;""),
  (
    """"&amp;shortcut設定!$F$7&amp;""""&amp;
    " """&amp;$Q137&amp;".lnk"""&amp;
    " """&amp;$C137&amp;""""&amp;
    IF($D137="-"," """""," """&amp;$D137&amp;"""")&amp;
    IF($E137="-"," """""," """&amp;$E137&amp;"""")
  ),
  ""
)</f>
        <v/>
      </c>
      <c r="AJ137" s="91" t="s">
        <v>181</v>
      </c>
    </row>
    <row r="138" spans="1:36">
      <c r="A138" s="9" t="s">
        <v>682</v>
      </c>
      <c r="B138" s="9" t="s">
        <v>819</v>
      </c>
      <c r="C138" s="9" t="s">
        <v>564</v>
      </c>
      <c r="D138" s="15" t="s">
        <v>40</v>
      </c>
      <c r="E138" s="26" t="s">
        <v>40</v>
      </c>
      <c r="F138" s="15" t="s">
        <v>0</v>
      </c>
      <c r="G138" s="15" t="s">
        <v>0</v>
      </c>
      <c r="H138" s="9" t="s">
        <v>540</v>
      </c>
      <c r="I138" s="15" t="s">
        <v>66</v>
      </c>
      <c r="J138" s="15" t="s">
        <v>66</v>
      </c>
      <c r="K138" s="15" t="s">
        <v>66</v>
      </c>
      <c r="L138" s="93" t="s">
        <v>866</v>
      </c>
      <c r="M138" s="94" t="s">
        <v>567</v>
      </c>
      <c r="N138" s="15" t="s">
        <v>66</v>
      </c>
      <c r="O138" s="26" t="s">
        <v>1295</v>
      </c>
      <c r="P138" s="157" t="s">
        <v>1295</v>
      </c>
      <c r="Q138" s="26" t="s">
        <v>967</v>
      </c>
      <c r="R138" s="9" t="str">
        <f t="shared" si="12"/>
        <v/>
      </c>
      <c r="S138" s="9" t="str">
        <f t="shared" si="15"/>
        <v/>
      </c>
      <c r="T138" s="13" t="str">
        <f>IF(
  AND($A138&lt;&gt;"",$I138="○"),
  (
    "mkdir """&amp;V138&amp;""" &amp; "
  )&amp;(
    """"&amp;shortcut設定!$F$7&amp;""""&amp;
    " """&amp;V138&amp;"\"&amp;$A138&amp;"（"&amp;$B138&amp;"）.lnk"""&amp;
    " """&amp;$C138&amp;""""&amp;
    IF($D138="-"," """""," """&amp;$D138&amp;"""")&amp;
    IF($E138="-"," """""," """&amp;$E138&amp;"""")
  ),
  ""
)</f>
        <v/>
      </c>
      <c r="U138" s="9" t="str">
        <f ca="1">IFERROR(
  VLOOKUP(
    $H138,
    shortcut設定!$F:$J,
    MATCH(
      "ProgramsIndex",
      shortcut設定!$F$12:$J$12,
      0
    ),
    FALSE
  ),
  ""
)</f>
        <v>200</v>
      </c>
      <c r="V138" s="13" t="str">
        <f>IF(
  AND($A138&lt;&gt;"",$I138="○"),
  shortcut設定!$F$4&amp;"\"&amp;U138&amp;"_"&amp;H138,
  ""
)</f>
        <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 ca="1">IF(
  AND($A138&lt;&gt;"",$L138&lt;&gt;"-",$L138&lt;&gt;""),
  (
    """"&amp;shortcut設定!$F$7&amp;""""&amp;
    " """&amp;$AD138&amp;""""&amp;
    " """&amp;$C138&amp;""""&amp;
    IF($D138="-"," """""," """&amp;$D138&amp;"""")&amp;
    IF($E138="-"," """""," """&amp;$E138&amp;"""")
  ),
  ""
)</f>
        <v>"C:\codes\vbs\command\CreateShortcutFile.vbs" "%USERPROFILE%\AppData\Roaming\Microsoft\Windows\SendTo\200_AddString2FileFolder.vbs（ファイルフォルダ接尾辞付与）.lnk" "C:\codes\vbs\tools\win\file_ope\AddString2FileFolder.vbs" "" ""</v>
      </c>
      <c r="AB138" s="9" t="str">
        <f ca="1">IFERROR(
  VLOOKUP(
    $H138,
    shortcut設定!$F:$J,
    MATCH(
      "ProgramsIndex",
      shortcut設定!$F$12:$J$12,
      0
    ),
    FALSE
  ),
  ""
)</f>
        <v>200</v>
      </c>
      <c r="AC138" s="20" t="str">
        <f t="shared" si="9"/>
        <v/>
      </c>
      <c r="AD138" s="13" t="str">
        <f ca="1">IF(
  AND($A138&lt;&gt;"",$L138="○"),
  shortcut設定!$F$5&amp;"\"&amp;AB138&amp;"_"&amp;A138&amp;"（"&amp;B138&amp;"）"&amp;AC138&amp;".lnk",
  ""
)</f>
        <v>%USERPROFILE%\AppData\Roaming\Microsoft\Windows\SendTo\200_AddString2FileFolder.vbs（ファイルフォルダ接尾辞付与）.lnk</v>
      </c>
      <c r="AE138" s="13" t="str">
        <f>IF(
  AND($A138&lt;&gt;"",$N138="○"),
  (
    """"&amp;shortcut設定!$F$7&amp;""""&amp;
    " """&amp;$AF138&amp;""""&amp;
    " """&amp;$C138&amp;""""&amp;
    IF($D138="-"," """""," """&amp;$D138&amp;"""")&amp;
    IF($E138="-"," """""," """&amp;$E138&amp;"""")
  ),
  ""
)</f>
        <v/>
      </c>
      <c r="AF138" s="9" t="str">
        <f>IF(
  AND($A138&lt;&gt;"",$N138="○"),
  shortcut設定!$F$6&amp;"\"&amp;A138&amp;"（"&amp;B138&amp;"）.lnk",
  ""
)</f>
        <v/>
      </c>
      <c r="AG138" s="13" t="str">
        <f t="shared" si="16"/>
        <v/>
      </c>
      <c r="AH138" s="13" t="str">
        <f t="shared" si="17"/>
        <v/>
      </c>
      <c r="AI138" s="13" t="str">
        <f>IF(
  AND($A138&lt;&gt;"",$Q138&lt;&gt;"-",$Q138&lt;&gt;""),
  (
    """"&amp;shortcut設定!$F$7&amp;""""&amp;
    " """&amp;$Q138&amp;".lnk"""&amp;
    " """&amp;$C138&amp;""""&amp;
    IF($D138="-"," """""," """&amp;$D138&amp;"""")&amp;
    IF($E138="-"," """""," """&amp;$E138&amp;"""")
  ),
  ""
)</f>
        <v/>
      </c>
      <c r="AJ138" s="91" t="s">
        <v>181</v>
      </c>
    </row>
    <row r="139" spans="1:36">
      <c r="A139" s="9" t="s">
        <v>683</v>
      </c>
      <c r="B139" s="9" t="s">
        <v>820</v>
      </c>
      <c r="C139" s="9" t="s">
        <v>97</v>
      </c>
      <c r="D139" s="15" t="s">
        <v>40</v>
      </c>
      <c r="E139" s="26" t="s">
        <v>40</v>
      </c>
      <c r="F139" s="15" t="s">
        <v>0</v>
      </c>
      <c r="G139" s="15" t="s">
        <v>0</v>
      </c>
      <c r="H139" s="9" t="s">
        <v>540</v>
      </c>
      <c r="I139" s="15" t="s">
        <v>66</v>
      </c>
      <c r="J139" s="15" t="s">
        <v>66</v>
      </c>
      <c r="K139" s="15" t="s">
        <v>66</v>
      </c>
      <c r="L139" s="93" t="s">
        <v>866</v>
      </c>
      <c r="M139" s="94" t="s">
        <v>567</v>
      </c>
      <c r="N139" s="15" t="s">
        <v>66</v>
      </c>
      <c r="O139" s="26" t="s">
        <v>1295</v>
      </c>
      <c r="P139" s="157" t="s">
        <v>1295</v>
      </c>
      <c r="Q139" s="26" t="s">
        <v>967</v>
      </c>
      <c r="R139" s="9" t="str">
        <f t="shared" ref="R139:R170" si="18">IF(
  AND(
    $A139&lt;&gt;"",
    COUNTIF(C:C,$A139)&gt;1
  ),
  "★NG★",
  ""
)</f>
        <v/>
      </c>
      <c r="S139" s="9" t="str">
        <f t="shared" si="15"/>
        <v/>
      </c>
      <c r="T139" s="13" t="str">
        <f>IF(
  AND($A139&lt;&gt;"",$I139="○"),
  (
    "mkdir """&amp;V139&amp;""" &amp; "
  )&amp;(
    """"&amp;shortcut設定!$F$7&amp;""""&amp;
    " """&amp;V139&amp;"\"&amp;$A139&amp;"（"&amp;$B139&amp;"）.lnk"""&amp;
    " """&amp;$C139&amp;""""&amp;
    IF($D139="-"," """""," """&amp;$D139&amp;"""")&amp;
    IF($E139="-"," """""," """&amp;$E139&amp;"""")
  ),
  ""
)</f>
        <v/>
      </c>
      <c r="U139" s="9" t="str">
        <f ca="1">IFERROR(
  VLOOKUP(
    $H139,
    shortcut設定!$F:$J,
    MATCH(
      "ProgramsIndex",
      shortcut設定!$F$12:$J$12,
      0
    ),
    FALSE
  ),
  ""
)</f>
        <v>200</v>
      </c>
      <c r="V139" s="13" t="str">
        <f>IF(
  AND($A139&lt;&gt;"",$I139="○"),
  shortcut設定!$F$4&amp;"\"&amp;U139&amp;"_"&amp;H139,
  ""
)</f>
        <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 ca="1">IF(
  AND($A139&lt;&gt;"",$L139&lt;&gt;"-",$L139&lt;&gt;""),
  (
    """"&amp;shortcut設定!$F$7&amp;""""&amp;
    " """&amp;$AD139&amp;""""&amp;
    " """&amp;$C139&amp;""""&amp;
    IF($D139="-"," """""," """&amp;$D139&amp;"""")&amp;
    IF($E139="-"," """""," """&amp;$E139&amp;"""")
  ),
  ""
)</f>
        <v>"C:\codes\vbs\command\CreateShortcutFile.vbs" "%USERPROFILE%\AppData\Roaming\Microsoft\Windows\SendTo\200_BackUpFile.vbs（ファイルバックアップ）.lnk" "C:\codes\vbs\tools\win\file_ope\BackUpFile.vbs" "" ""</v>
      </c>
      <c r="AB139" s="9" t="str">
        <f ca="1">IFERROR(
  VLOOKUP(
    $H139,
    shortcut設定!$F:$J,
    MATCH(
      "ProgramsIndex",
      shortcut設定!$F$12:$J$12,
      0
    ),
    FALSE
  ),
  ""
)</f>
        <v>200</v>
      </c>
      <c r="AC139" s="20" t="str">
        <f t="shared" si="9"/>
        <v/>
      </c>
      <c r="AD139" s="13" t="str">
        <f ca="1">IF(
  AND($A139&lt;&gt;"",$L139="○"),
  shortcut設定!$F$5&amp;"\"&amp;AB139&amp;"_"&amp;A139&amp;"（"&amp;B139&amp;"）"&amp;AC139&amp;".lnk",
  ""
)</f>
        <v>%USERPROFILE%\AppData\Roaming\Microsoft\Windows\SendTo\200_BackUpFile.vbs（ファイルバックアップ）.lnk</v>
      </c>
      <c r="AE139" s="13" t="str">
        <f>IF(
  AND($A139&lt;&gt;"",$N139="○"),
  (
    """"&amp;shortcut設定!$F$7&amp;""""&amp;
    " """&amp;$AF139&amp;""""&amp;
    " """&amp;$C139&amp;""""&amp;
    IF($D139="-"," """""," """&amp;$D139&amp;"""")&amp;
    IF($E139="-"," """""," """&amp;$E139&amp;"""")
  ),
  ""
)</f>
        <v/>
      </c>
      <c r="AF139" s="9" t="str">
        <f>IF(
  AND($A139&lt;&gt;"",$N139="○"),
  shortcut設定!$F$6&amp;"\"&amp;A139&amp;"（"&amp;B139&amp;"）.lnk",
  ""
)</f>
        <v/>
      </c>
      <c r="AG139" s="13" t="str">
        <f t="shared" si="16"/>
        <v/>
      </c>
      <c r="AH139" s="13" t="str">
        <f t="shared" si="17"/>
        <v/>
      </c>
      <c r="AI139" s="13" t="str">
        <f>IF(
  AND($A139&lt;&gt;"",$Q139&lt;&gt;"-",$Q139&lt;&gt;""),
  (
    """"&amp;shortcut設定!$F$7&amp;""""&amp;
    " """&amp;$Q139&amp;".lnk"""&amp;
    " """&amp;$C139&amp;""""&amp;
    IF($D139="-"," """""," """&amp;$D139&amp;"""")&amp;
    IF($E139="-"," """""," """&amp;$E139&amp;"""")
  ),
  ""
)</f>
        <v/>
      </c>
      <c r="AJ139" s="91" t="s">
        <v>181</v>
      </c>
    </row>
    <row r="140" spans="1:36">
      <c r="A140" s="9" t="s">
        <v>684</v>
      </c>
      <c r="B140" s="9" t="s">
        <v>821</v>
      </c>
      <c r="C140" s="9" t="s">
        <v>98</v>
      </c>
      <c r="D140" s="15" t="s">
        <v>40</v>
      </c>
      <c r="E140" s="26" t="s">
        <v>40</v>
      </c>
      <c r="F140" s="15" t="s">
        <v>0</v>
      </c>
      <c r="G140" s="15" t="s">
        <v>0</v>
      </c>
      <c r="H140" s="9" t="s">
        <v>540</v>
      </c>
      <c r="I140" s="15" t="s">
        <v>66</v>
      </c>
      <c r="J140" s="15" t="s">
        <v>66</v>
      </c>
      <c r="K140" s="15" t="s">
        <v>66</v>
      </c>
      <c r="L140" s="93" t="s">
        <v>866</v>
      </c>
      <c r="M140" s="94" t="s">
        <v>567</v>
      </c>
      <c r="N140" s="15" t="s">
        <v>66</v>
      </c>
      <c r="O140" s="26" t="s">
        <v>1295</v>
      </c>
      <c r="P140" s="157" t="s">
        <v>1295</v>
      </c>
      <c r="Q140" s="26" t="s">
        <v>967</v>
      </c>
      <c r="R140" s="9" t="str">
        <f t="shared" si="18"/>
        <v/>
      </c>
      <c r="S140" s="9" t="str">
        <f t="shared" si="15"/>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 ca="1">IF(
  AND($A140&lt;&gt;"",$L140&lt;&gt;"-",$L140&lt;&gt;""),
  (
    """"&amp;shortcut設定!$F$7&amp;""""&amp;
    " """&amp;$AD140&amp;""""&amp;
    " """&amp;$C140&amp;""""&amp;
    IF($D140="-"," """""," """&amp;$D140&amp;"""")&amp;
    IF($E140="-"," """""," """&amp;$E140&amp;"""")
  ),
  ""
)</f>
        <v>"C:\codes\vbs\command\CreateShortcutFile.vbs" "%USERPROFILE%\AppData\Roaming\Microsoft\Windows\SendTo\200_BackUpMemoFiles.vbs（ファイル一括バックアップ）.lnk" "C:\codes\vbs\tools\win\file_ope\BackUpMemoFiles.vbs" "" ""</v>
      </c>
      <c r="AB140" s="9" t="str">
        <f ca="1">IFERROR(
  VLOOKUP(
    $H140,
    shortcut設定!$F:$J,
    MATCH(
      "ProgramsIndex",
      shortcut設定!$F$12:$J$12,
      0
    ),
    FALSE
  ),
  ""
)</f>
        <v>200</v>
      </c>
      <c r="AC140" s="20" t="str">
        <f t="shared" si="9"/>
        <v/>
      </c>
      <c r="AD140" s="13" t="str">
        <f ca="1">IF(
  AND($A140&lt;&gt;"",$L140="○"),
  shortcut設定!$F$5&amp;"\"&amp;AB140&amp;"_"&amp;A140&amp;"（"&amp;B140&amp;"）"&amp;AC140&amp;".lnk",
  ""
)</f>
        <v>%USERPROFILE%\AppData\Roaming\Microsoft\Windows\SendTo\200_BackUpMemoFiles.vbs（ファイル一括バックアップ）.lnk</v>
      </c>
      <c r="AE140" s="13" t="str">
        <f>IF(
  AND($A140&lt;&gt;"",$N140="○"),
  (
    """"&amp;shortcut設定!$F$7&amp;""""&amp;
    " """&amp;$AF140&amp;""""&amp;
    " """&amp;$C140&amp;""""&amp;
    IF($D140="-"," """""," """&amp;$D140&amp;"""")&amp;
    IF($E140="-"," """""," """&amp;$E140&amp;"""")
  ),
  ""
)</f>
        <v/>
      </c>
      <c r="AF140" s="9" t="str">
        <f>IF(
  AND($A140&lt;&gt;"",$N140="○"),
  shortcut設定!$F$6&amp;"\"&amp;A140&amp;"（"&amp;B140&amp;"）.lnk",
  ""
)</f>
        <v/>
      </c>
      <c r="AG140" s="13" t="str">
        <f t="shared" si="16"/>
        <v/>
      </c>
      <c r="AH140" s="13" t="str">
        <f t="shared" si="17"/>
        <v/>
      </c>
      <c r="AI140" s="13" t="str">
        <f>IF(
  AND($A140&lt;&gt;"",$Q140&lt;&gt;"-",$Q140&lt;&gt;""),
  (
    """"&amp;shortcut設定!$F$7&amp;""""&amp;
    " """&amp;$Q140&amp;".lnk"""&amp;
    " """&amp;$C140&amp;""""&amp;
    IF($D140="-"," """""," """&amp;$D140&amp;"""")&amp;
    IF($E140="-"," """""," """&amp;$E140&amp;"""")
  ),
  ""
)</f>
        <v/>
      </c>
      <c r="AJ140" s="91" t="s">
        <v>181</v>
      </c>
    </row>
    <row r="141" spans="1:36">
      <c r="A141" s="9" t="s">
        <v>685</v>
      </c>
      <c r="B141" s="9" t="s">
        <v>822</v>
      </c>
      <c r="C141" s="9" t="s">
        <v>99</v>
      </c>
      <c r="D141" s="15" t="s">
        <v>40</v>
      </c>
      <c r="E141" s="26" t="s">
        <v>40</v>
      </c>
      <c r="F141" s="15" t="s">
        <v>0</v>
      </c>
      <c r="G141" s="15" t="s">
        <v>0</v>
      </c>
      <c r="H141" s="9" t="s">
        <v>540</v>
      </c>
      <c r="I141" s="15" t="s">
        <v>66</v>
      </c>
      <c r="J141" s="15" t="s">
        <v>66</v>
      </c>
      <c r="K141" s="15" t="s">
        <v>66</v>
      </c>
      <c r="L141" s="93" t="s">
        <v>866</v>
      </c>
      <c r="M141" s="94" t="s">
        <v>567</v>
      </c>
      <c r="N141" s="15" t="s">
        <v>66</v>
      </c>
      <c r="O141" s="26" t="s">
        <v>1295</v>
      </c>
      <c r="P141" s="157" t="s">
        <v>1295</v>
      </c>
      <c r="Q141" s="26" t="s">
        <v>967</v>
      </c>
      <c r="R141" s="9" t="str">
        <f t="shared" si="18"/>
        <v/>
      </c>
      <c r="S141" s="9" t="str">
        <f t="shared" si="15"/>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"%USERPROFILE%\AppData\Roaming\Microsoft\Windows\SendTo\200_CopyRefFile.vbs（参照ファイル複製）.lnk" "C:\codes\vbs\tools\win\file_ope\CopyRefFile.vbs" "" ""</v>
      </c>
      <c r="AB141" s="9" t="str">
        <f ca="1">IFERROR(
  VLOOKUP(
    $H141,
    shortcut設定!$F:$J,
    MATCH(
      "ProgramsIndex",
      shortcut設定!$F$12:$J$12,
      0
    ),
    FALSE
  ),
  ""
)</f>
        <v>200</v>
      </c>
      <c r="AC141" s="20" t="str">
        <f t="shared" si="9"/>
        <v/>
      </c>
      <c r="AD141" s="13" t="str">
        <f ca="1">IF(
  AND($A141&lt;&gt;"",$L141="○"),
  shortcut設定!$F$5&amp;"\"&amp;AB141&amp;"_"&amp;A141&amp;"（"&amp;B141&amp;"）"&amp;AC141&amp;".lnk",
  ""
)</f>
        <v>%USERPROFILE%\AppData\Roaming\Microsoft\Windows\SendTo\200_CopyRefFile.vbs（参照ファイル複製）.lnk</v>
      </c>
      <c r="AE141" s="13" t="str">
        <f>IF(
  AND($A141&lt;&gt;"",$N141="○"),
  (
    """"&amp;shortcut設定!$F$7&amp;""""&amp;
    " """&amp;$AF141&amp;""""&amp;
    " """&amp;$C141&amp;""""&amp;
    IF($D141="-"," """""," """&amp;$D141&amp;"""")&amp;
    IF($E141="-"," """""," """&amp;$E141&amp;"""")
  ),
  ""
)</f>
        <v/>
      </c>
      <c r="AF141" s="9" t="str">
        <f>IF(
  AND($A141&lt;&gt;"",$N141="○"),
  shortcut設定!$F$6&amp;"\"&amp;A141&amp;"（"&amp;B141&amp;"）.lnk",
  ""
)</f>
        <v/>
      </c>
      <c r="AG141" s="13" t="str">
        <f t="shared" si="16"/>
        <v/>
      </c>
      <c r="AH141" s="13" t="str">
        <f t="shared" si="17"/>
        <v/>
      </c>
      <c r="AI141" s="13" t="str">
        <f>IF(
  AND($A141&lt;&gt;"",$Q141&lt;&gt;"-",$Q141&lt;&gt;""),
  (
    """"&amp;shortcut設定!$F$7&amp;""""&amp;
    " """&amp;$Q141&amp;".lnk"""&amp;
    " """&amp;$C141&amp;""""&amp;
    IF($D141="-"," """""," """&amp;$D141&amp;"""")&amp;
    IF($E141="-"," """""," """&amp;$E141&amp;"""")
  ),
  ""
)</f>
        <v/>
      </c>
      <c r="AJ141" s="91" t="s">
        <v>181</v>
      </c>
    </row>
    <row r="142" spans="1:36">
      <c r="A142" s="9" t="s">
        <v>686</v>
      </c>
      <c r="B142" s="9" t="s">
        <v>823</v>
      </c>
      <c r="C142" s="9" t="s">
        <v>100</v>
      </c>
      <c r="D142" s="15" t="s">
        <v>40</v>
      </c>
      <c r="E142" s="26" t="s">
        <v>40</v>
      </c>
      <c r="F142" s="15" t="s">
        <v>0</v>
      </c>
      <c r="G142" s="15" t="s">
        <v>0</v>
      </c>
      <c r="H142" s="9" t="s">
        <v>540</v>
      </c>
      <c r="I142" s="15" t="s">
        <v>66</v>
      </c>
      <c r="J142" s="15" t="s">
        <v>66</v>
      </c>
      <c r="K142" s="15" t="s">
        <v>66</v>
      </c>
      <c r="L142" s="93" t="s">
        <v>866</v>
      </c>
      <c r="M142" s="94" t="s">
        <v>567</v>
      </c>
      <c r="N142" s="15" t="s">
        <v>66</v>
      </c>
      <c r="O142" s="26" t="s">
        <v>1295</v>
      </c>
      <c r="P142" s="157" t="s">
        <v>1295</v>
      </c>
      <c r="Q142" s="26" t="s">
        <v>967</v>
      </c>
      <c r="R142" s="9" t="str">
        <f t="shared" si="18"/>
        <v/>
      </c>
      <c r="S142" s="9" t="str">
        <f t="shared" si="15"/>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"%USERPROFILE%\AppData\Roaming\Microsoft\Windows\SendTo\200_CopyRefFileFromWeb.vbs（参照ファイル複製fromWeb）.lnk" "C:\codes\vbs\tools\win\file_ope\CopyRefFileFromWeb.vbs" "" ""</v>
      </c>
      <c r="AB142" s="9" t="str">
        <f ca="1">IFERROR(
  VLOOKUP(
    $H142,
    shortcut設定!$F:$J,
    MATCH(
      "ProgramsIndex",
      shortcut設定!$F$12:$J$12,
      0
    ),
    FALSE
  ),
  ""
)</f>
        <v>200</v>
      </c>
      <c r="AC142" s="20" t="str">
        <f t="shared" si="9"/>
        <v/>
      </c>
      <c r="AD142" s="13" t="str">
        <f ca="1">IF(
  AND($A142&lt;&gt;"",$L142="○"),
  shortcut設定!$F$5&amp;"\"&amp;AB142&amp;"_"&amp;A142&amp;"（"&amp;B142&amp;"）"&amp;AC142&amp;".lnk",
  ""
)</f>
        <v>%USERPROFILE%\AppData\Roaming\Microsoft\Windows\SendTo\200_CopyRefFileFromWeb.vbs（参照ファイル複製fromWeb）.lnk</v>
      </c>
      <c r="AE142" s="13" t="str">
        <f>IF(
  AND($A142&lt;&gt;"",$N142="○"),
  (
    """"&amp;shortcut設定!$F$7&amp;""""&amp;
    " """&amp;$AF142&amp;""""&amp;
    " """&amp;$C142&amp;""""&amp;
    IF($D142="-"," """""," """&amp;$D142&amp;"""")&amp;
    IF($E142="-"," """""," """&amp;$E142&amp;"""")
  ),
  ""
)</f>
        <v/>
      </c>
      <c r="AF142" s="9" t="str">
        <f>IF(
  AND($A142&lt;&gt;"",$N142="○"),
  shortcut設定!$F$6&amp;"\"&amp;A142&amp;"（"&amp;B142&amp;"）.lnk",
  ""
)</f>
        <v/>
      </c>
      <c r="AG142" s="13" t="str">
        <f t="shared" si="16"/>
        <v/>
      </c>
      <c r="AH142" s="13" t="str">
        <f t="shared" si="17"/>
        <v/>
      </c>
      <c r="AI142" s="13" t="str">
        <f>IF(
  AND($A142&lt;&gt;"",$Q142&lt;&gt;"-",$Q142&lt;&gt;""),
  (
    """"&amp;shortcut設定!$F$7&amp;""""&amp;
    " """&amp;$Q142&amp;".lnk"""&amp;
    " """&amp;$C142&amp;""""&amp;
    IF($D142="-"," """""," """&amp;$D142&amp;"""")&amp;
    IF($E142="-"," """""," """&amp;$E142&amp;"""")
  ),
  ""
)</f>
        <v/>
      </c>
      <c r="AJ142" s="91" t="s">
        <v>181</v>
      </c>
    </row>
    <row r="143" spans="1:36">
      <c r="A143" s="9" t="s">
        <v>687</v>
      </c>
      <c r="B143" s="9" t="s">
        <v>824</v>
      </c>
      <c r="C143" s="9" t="s">
        <v>102</v>
      </c>
      <c r="D143" s="15" t="s">
        <v>40</v>
      </c>
      <c r="E143" s="26" t="s">
        <v>40</v>
      </c>
      <c r="F143" s="15" t="s">
        <v>0</v>
      </c>
      <c r="G143" s="15" t="s">
        <v>0</v>
      </c>
      <c r="H143" s="9" t="s">
        <v>540</v>
      </c>
      <c r="I143" s="15" t="s">
        <v>66</v>
      </c>
      <c r="J143" s="15" t="s">
        <v>66</v>
      </c>
      <c r="K143" s="15" t="s">
        <v>66</v>
      </c>
      <c r="L143" s="93" t="s">
        <v>66</v>
      </c>
      <c r="M143" s="94" t="s">
        <v>567</v>
      </c>
      <c r="N143" s="15" t="s">
        <v>66</v>
      </c>
      <c r="O143" s="26" t="s">
        <v>1295</v>
      </c>
      <c r="P143" s="157" t="s">
        <v>1295</v>
      </c>
      <c r="Q143" s="26" t="s">
        <v>967</v>
      </c>
      <c r="R143" s="9" t="str">
        <f t="shared" si="18"/>
        <v/>
      </c>
      <c r="S143" s="9" t="str">
        <f t="shared" si="15"/>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200</v>
      </c>
      <c r="AC143" s="20" t="str">
        <f t="shared" si="9"/>
        <v/>
      </c>
      <c r="AD143" s="13" t="str">
        <f>IF(
  AND($A143&lt;&gt;"",$L143="○"),
  shortcut設定!$F$5&amp;"\"&amp;AB143&amp;"_"&amp;A143&amp;"（"&amp;B143&amp;"）"&amp;AC143&amp;".lnk",
  ""
)</f>
        <v/>
      </c>
      <c r="AE143" s="13" t="str">
        <f>IF(
  AND($A143&lt;&gt;"",$N143="○"),
  (
    """"&amp;shortcut設定!$F$7&amp;""""&amp;
    " """&amp;$AF143&amp;""""&amp;
    " """&amp;$C143&amp;""""&amp;
    IF($D143="-"," """""," """&amp;$D143&amp;"""")&amp;
    IF($E143="-"," """""," """&amp;$E143&amp;"""")
  ),
  ""
)</f>
        <v/>
      </c>
      <c r="AF143" s="9" t="str">
        <f>IF(
  AND($A143&lt;&gt;"",$N143="○"),
  shortcut設定!$F$6&amp;"\"&amp;A143&amp;"（"&amp;B143&amp;"）.lnk",
  ""
)</f>
        <v/>
      </c>
      <c r="AG143" s="13" t="str">
        <f t="shared" si="16"/>
        <v/>
      </c>
      <c r="AH143" s="13" t="str">
        <f t="shared" si="17"/>
        <v/>
      </c>
      <c r="AI143" s="13" t="str">
        <f>IF(
  AND($A143&lt;&gt;"",$Q143&lt;&gt;"-",$Q143&lt;&gt;""),
  (
    """"&amp;shortcut設定!$F$7&amp;""""&amp;
    " """&amp;$Q143&amp;".lnk"""&amp;
    " """&amp;$C143&amp;""""&amp;
    IF($D143="-"," """""," """&amp;$D143&amp;"""")&amp;
    IF($E143="-"," """""," """&amp;$E143&amp;"""")
  ),
  ""
)</f>
        <v/>
      </c>
      <c r="AJ143" s="91" t="s">
        <v>181</v>
      </c>
    </row>
    <row r="144" spans="1:36">
      <c r="A144" s="9" t="s">
        <v>688</v>
      </c>
      <c r="B144" s="9" t="s">
        <v>825</v>
      </c>
      <c r="C144" s="9" t="s">
        <v>103</v>
      </c>
      <c r="D144" s="15" t="s">
        <v>40</v>
      </c>
      <c r="E144" s="26" t="s">
        <v>40</v>
      </c>
      <c r="F144" s="15" t="s">
        <v>0</v>
      </c>
      <c r="G144" s="15" t="s">
        <v>0</v>
      </c>
      <c r="H144" s="9" t="s">
        <v>540</v>
      </c>
      <c r="I144" s="15" t="s">
        <v>66</v>
      </c>
      <c r="J144" s="15" t="s">
        <v>66</v>
      </c>
      <c r="K144" s="15" t="s">
        <v>66</v>
      </c>
      <c r="L144" s="93" t="s">
        <v>66</v>
      </c>
      <c r="M144" s="94" t="s">
        <v>567</v>
      </c>
      <c r="N144" s="15" t="s">
        <v>66</v>
      </c>
      <c r="O144" s="26" t="s">
        <v>1295</v>
      </c>
      <c r="P144" s="157" t="s">
        <v>1295</v>
      </c>
      <c r="Q144" s="26" t="s">
        <v>967</v>
      </c>
      <c r="R144" s="9" t="str">
        <f t="shared" si="18"/>
        <v/>
      </c>
      <c r="S144" s="9" t="str">
        <f t="shared" si="15"/>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IF(
  AND($A144&lt;&gt;"",$L144&lt;&gt;"-",$L144&lt;&gt;""),
  (
    """"&amp;shortcut設定!$F$7&amp;""""&amp;
    " """&amp;$AD144&amp;""""&amp;
    " """&amp;$C144&amp;""""&amp;
    IF($D144="-"," """""," """&amp;$D144&amp;"""")&amp;
    IF($E144="-"," """""," """&amp;$E144&amp;"""")
  ),
  ""
)</f>
        <v/>
      </c>
      <c r="AB144" s="9" t="str">
        <f ca="1">IFERROR(
  VLOOKUP(
    $H144,
    shortcut設定!$F:$J,
    MATCH(
      "ProgramsIndex",
      shortcut設定!$F$12:$J$12,
      0
    ),
    FALSE
  ),
  ""
)</f>
        <v>200</v>
      </c>
      <c r="AC144" s="20" t="str">
        <f t="shared" si="9"/>
        <v/>
      </c>
      <c r="AD144" s="13" t="str">
        <f>IF(
  AND($A144&lt;&gt;"",$L144="○"),
  shortcut設定!$F$5&amp;"\"&amp;AB144&amp;"_"&amp;A144&amp;"（"&amp;B144&amp;"）"&amp;AC144&amp;".lnk",
  ""
)</f>
        <v/>
      </c>
      <c r="AE144" s="13" t="str">
        <f>IF(
  AND($A144&lt;&gt;"",$N144="○"),
  (
    """"&amp;shortcut設定!$F$7&amp;""""&amp;
    " """&amp;$AF144&amp;""""&amp;
    " """&amp;$C144&amp;""""&amp;
    IF($D144="-"," """""," """&amp;$D144&amp;"""")&amp;
    IF($E144="-"," """""," """&amp;$E144&amp;"""")
  ),
  ""
)</f>
        <v/>
      </c>
      <c r="AF144" s="9" t="str">
        <f>IF(
  AND($A144&lt;&gt;"",$N144="○"),
  shortcut設定!$F$6&amp;"\"&amp;A144&amp;"（"&amp;B144&amp;"）.lnk",
  ""
)</f>
        <v/>
      </c>
      <c r="AG144" s="13" t="str">
        <f t="shared" si="16"/>
        <v/>
      </c>
      <c r="AH144" s="13" t="str">
        <f t="shared" si="17"/>
        <v/>
      </c>
      <c r="AI144" s="13" t="str">
        <f>IF(
  AND($A144&lt;&gt;"",$Q144&lt;&gt;"-",$Q144&lt;&gt;""),
  (
    """"&amp;shortcut設定!$F$7&amp;""""&amp;
    " """&amp;$Q144&amp;".lnk"""&amp;
    " """&amp;$C144&amp;""""&amp;
    IF($D144="-"," """""," """&amp;$D144&amp;"""")&amp;
    IF($E144="-"," """""," """&amp;$E144&amp;"""")
  ),
  ""
)</f>
        <v/>
      </c>
      <c r="AJ144" s="91" t="s">
        <v>181</v>
      </c>
    </row>
    <row r="145" spans="1:36">
      <c r="A145" s="9" t="s">
        <v>689</v>
      </c>
      <c r="B145" s="9" t="s">
        <v>826</v>
      </c>
      <c r="C145" s="9" t="s">
        <v>104</v>
      </c>
      <c r="D145" s="15" t="s">
        <v>40</v>
      </c>
      <c r="E145" s="26" t="s">
        <v>40</v>
      </c>
      <c r="F145" s="15" t="s">
        <v>0</v>
      </c>
      <c r="G145" s="15" t="s">
        <v>0</v>
      </c>
      <c r="H145" s="9" t="s">
        <v>540</v>
      </c>
      <c r="I145" s="15" t="s">
        <v>66</v>
      </c>
      <c r="J145" s="15" t="s">
        <v>66</v>
      </c>
      <c r="K145" s="15" t="s">
        <v>66</v>
      </c>
      <c r="L145" s="93" t="s">
        <v>66</v>
      </c>
      <c r="M145" s="94" t="s">
        <v>567</v>
      </c>
      <c r="N145" s="15" t="s">
        <v>66</v>
      </c>
      <c r="O145" s="26" t="s">
        <v>1295</v>
      </c>
      <c r="P145" s="157" t="s">
        <v>1295</v>
      </c>
      <c r="Q145" s="26" t="s">
        <v>967</v>
      </c>
      <c r="R145" s="9" t="str">
        <f t="shared" si="18"/>
        <v/>
      </c>
      <c r="S145" s="9" t="str">
        <f t="shared" si="15"/>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IF(
  AND($A145&lt;&gt;"",$L145&lt;&gt;"-",$L145&lt;&gt;""),
  (
    """"&amp;shortcut設定!$F$7&amp;""""&amp;
    " """&amp;$AD145&amp;""""&amp;
    " """&amp;$C145&amp;""""&amp;
    IF($D145="-"," """""," """&amp;$D145&amp;"""")&amp;
    IF($E145="-"," """""," """&amp;$E145&amp;"""")
  ),
  ""
)</f>
        <v/>
      </c>
      <c r="AB145" s="9" t="str">
        <f ca="1">IFERROR(
  VLOOKUP(
    $H145,
    shortcut設定!$F:$J,
    MATCH(
      "ProgramsIndex",
      shortcut設定!$F$12:$J$12,
      0
    ),
    FALSE
  ),
  ""
)</f>
        <v>200</v>
      </c>
      <c r="AC145" s="20" t="str">
        <f t="shared" si="9"/>
        <v/>
      </c>
      <c r="AD145" s="13" t="str">
        <f>IF(
  AND($A145&lt;&gt;"",$L145="○"),
  shortcut設定!$F$5&amp;"\"&amp;AB145&amp;"_"&amp;A145&amp;"（"&amp;B145&amp;"）"&amp;AC145&amp;".lnk",
  ""
)</f>
        <v/>
      </c>
      <c r="AE145" s="13" t="str">
        <f>IF(
  AND($A145&lt;&gt;"",$N145="○"),
  (
    """"&amp;shortcut設定!$F$7&amp;""""&amp;
    " """&amp;$AF145&amp;""""&amp;
    " """&amp;$C145&amp;""""&amp;
    IF($D145="-"," """""," """&amp;$D145&amp;"""")&amp;
    IF($E145="-"," """""," """&amp;$E145&amp;"""")
  ),
  ""
)</f>
        <v/>
      </c>
      <c r="AF145" s="9" t="str">
        <f>IF(
  AND($A145&lt;&gt;"",$N145="○"),
  shortcut設定!$F$6&amp;"\"&amp;A145&amp;"（"&amp;B145&amp;"）.lnk",
  ""
)</f>
        <v/>
      </c>
      <c r="AG145" s="13" t="str">
        <f t="shared" si="16"/>
        <v/>
      </c>
      <c r="AH145" s="13" t="str">
        <f t="shared" si="17"/>
        <v/>
      </c>
      <c r="AI145" s="13" t="str">
        <f>IF(
  AND($A145&lt;&gt;"",$Q145&lt;&gt;"-",$Q145&lt;&gt;""),
  (
    """"&amp;shortcut設定!$F$7&amp;""""&amp;
    " """&amp;$Q145&amp;".lnk"""&amp;
    " """&amp;$C145&amp;""""&amp;
    IF($D145="-"," """""," """&amp;$D145&amp;"""")&amp;
    IF($E145="-"," """""," """&amp;$E145&amp;"""")
  ),
  ""
)</f>
        <v/>
      </c>
      <c r="AJ145" s="91" t="s">
        <v>181</v>
      </c>
    </row>
    <row r="146" spans="1:36">
      <c r="A146" s="9" t="s">
        <v>690</v>
      </c>
      <c r="B146" s="9" t="s">
        <v>827</v>
      </c>
      <c r="C146" s="9" t="s">
        <v>110</v>
      </c>
      <c r="D146" s="15" t="s">
        <v>40</v>
      </c>
      <c r="E146" s="26" t="s">
        <v>40</v>
      </c>
      <c r="F146" s="15" t="s">
        <v>0</v>
      </c>
      <c r="G146" s="15" t="s">
        <v>0</v>
      </c>
      <c r="H146" s="9" t="s">
        <v>540</v>
      </c>
      <c r="I146" s="15" t="s">
        <v>66</v>
      </c>
      <c r="J146" s="15" t="s">
        <v>66</v>
      </c>
      <c r="K146" s="15" t="s">
        <v>66</v>
      </c>
      <c r="L146" s="93" t="s">
        <v>66</v>
      </c>
      <c r="M146" s="94" t="s">
        <v>567</v>
      </c>
      <c r="N146" s="15" t="s">
        <v>66</v>
      </c>
      <c r="O146" s="26" t="s">
        <v>1295</v>
      </c>
      <c r="P146" s="157" t="s">
        <v>1295</v>
      </c>
      <c r="Q146" s="26" t="s">
        <v>967</v>
      </c>
      <c r="R146" s="9" t="str">
        <f t="shared" si="18"/>
        <v/>
      </c>
      <c r="S146" s="9" t="str">
        <f t="shared" si="15"/>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ref="AC146:AC166" si="19">IF(AND($M146&lt;&gt;"",$M146&lt;&gt;"-")," (&amp;"&amp;$M146&amp;")","")</f>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6"/>
        <v/>
      </c>
      <c r="AH146" s="13" t="str">
        <f t="shared" si="17"/>
        <v/>
      </c>
      <c r="AI146" s="13" t="str">
        <f>IF(
  AND($A146&lt;&gt;"",$Q146&lt;&gt;"-",$Q146&lt;&gt;""),
  (
    """"&amp;shortcut設定!$F$7&amp;""""&amp;
    " """&amp;$Q146&amp;".lnk"""&amp;
    " """&amp;$C146&amp;""""&amp;
    IF($D146="-"," """""," """&amp;$D146&amp;"""")&amp;
    IF($E146="-"," """""," """&amp;$E146&amp;"""")
  ),
  ""
)</f>
        <v/>
      </c>
      <c r="AJ146" s="91" t="s">
        <v>181</v>
      </c>
    </row>
    <row r="147" spans="1:36">
      <c r="A147" s="9" t="s">
        <v>691</v>
      </c>
      <c r="B147" s="9" t="s">
        <v>828</v>
      </c>
      <c r="C147" s="9" t="s">
        <v>111</v>
      </c>
      <c r="D147" s="15" t="s">
        <v>40</v>
      </c>
      <c r="E147" s="26" t="s">
        <v>40</v>
      </c>
      <c r="F147" s="15" t="s">
        <v>0</v>
      </c>
      <c r="G147" s="15" t="s">
        <v>0</v>
      </c>
      <c r="H147" s="9" t="s">
        <v>540</v>
      </c>
      <c r="I147" s="15" t="s">
        <v>66</v>
      </c>
      <c r="J147" s="15" t="s">
        <v>66</v>
      </c>
      <c r="K147" s="15" t="s">
        <v>66</v>
      </c>
      <c r="L147" s="93" t="s">
        <v>66</v>
      </c>
      <c r="M147" s="94" t="s">
        <v>567</v>
      </c>
      <c r="N147" s="15" t="s">
        <v>66</v>
      </c>
      <c r="O147" s="26" t="s">
        <v>1295</v>
      </c>
      <c r="P147" s="157" t="s">
        <v>1295</v>
      </c>
      <c r="Q147" s="26" t="s">
        <v>967</v>
      </c>
      <c r="R147" s="9" t="str">
        <f t="shared" si="18"/>
        <v/>
      </c>
      <c r="S147" s="9" t="str">
        <f t="shared" si="15"/>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19"/>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6"/>
        <v/>
      </c>
      <c r="AH147" s="13" t="str">
        <f t="shared" si="17"/>
        <v/>
      </c>
      <c r="AI147" s="13" t="str">
        <f>IF(
  AND($A147&lt;&gt;"",$Q147&lt;&gt;"-",$Q147&lt;&gt;""),
  (
    """"&amp;shortcut設定!$F$7&amp;""""&amp;
    " """&amp;$Q147&amp;".lnk"""&amp;
    " """&amp;$C147&amp;""""&amp;
    IF($D147="-"," """""," """&amp;$D147&amp;"""")&amp;
    IF($E147="-"," """""," """&amp;$E147&amp;"""")
  ),
  ""
)</f>
        <v/>
      </c>
      <c r="AJ147" s="91" t="s">
        <v>181</v>
      </c>
    </row>
    <row r="148" spans="1:36">
      <c r="A148" s="9" t="s">
        <v>692</v>
      </c>
      <c r="B148" s="9" t="s">
        <v>829</v>
      </c>
      <c r="C148" s="9" t="s">
        <v>112</v>
      </c>
      <c r="D148" s="15" t="s">
        <v>40</v>
      </c>
      <c r="E148" s="26" t="s">
        <v>40</v>
      </c>
      <c r="F148" s="15" t="s">
        <v>0</v>
      </c>
      <c r="G148" s="15" t="s">
        <v>0</v>
      </c>
      <c r="H148" s="9" t="s">
        <v>540</v>
      </c>
      <c r="I148" s="15" t="s">
        <v>66</v>
      </c>
      <c r="J148" s="15" t="s">
        <v>66</v>
      </c>
      <c r="K148" s="15" t="s">
        <v>66</v>
      </c>
      <c r="L148" s="93" t="s">
        <v>66</v>
      </c>
      <c r="M148" s="94" t="s">
        <v>567</v>
      </c>
      <c r="N148" s="15" t="s">
        <v>66</v>
      </c>
      <c r="O148" s="26" t="s">
        <v>1295</v>
      </c>
      <c r="P148" s="157" t="s">
        <v>1295</v>
      </c>
      <c r="Q148" s="26" t="s">
        <v>967</v>
      </c>
      <c r="R148" s="9" t="str">
        <f t="shared" si="18"/>
        <v/>
      </c>
      <c r="S148" s="9" t="str">
        <f t="shared" si="15"/>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19"/>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6"/>
        <v/>
      </c>
      <c r="AH148" s="13" t="str">
        <f t="shared" si="17"/>
        <v/>
      </c>
      <c r="AI148" s="13" t="str">
        <f>IF(
  AND($A148&lt;&gt;"",$Q148&lt;&gt;"-",$Q148&lt;&gt;""),
  (
    """"&amp;shortcut設定!$F$7&amp;""""&amp;
    " """&amp;$Q148&amp;".lnk"""&amp;
    " """&amp;$C148&amp;""""&amp;
    IF($D148="-"," """""," """&amp;$D148&amp;"""")&amp;
    IF($E148="-"," """""," """&amp;$E148&amp;"""")
  ),
  ""
)</f>
        <v/>
      </c>
      <c r="AJ148" s="91" t="s">
        <v>181</v>
      </c>
    </row>
    <row r="149" spans="1:36">
      <c r="A149" s="9" t="s">
        <v>693</v>
      </c>
      <c r="B149" s="9" t="s">
        <v>830</v>
      </c>
      <c r="C149" s="9" t="s">
        <v>30</v>
      </c>
      <c r="D149" s="15" t="s">
        <v>40</v>
      </c>
      <c r="E149" s="26" t="s">
        <v>40</v>
      </c>
      <c r="F149" s="15" t="s">
        <v>0</v>
      </c>
      <c r="G149" s="15" t="s">
        <v>0</v>
      </c>
      <c r="H149" s="9" t="s">
        <v>540</v>
      </c>
      <c r="I149" s="15" t="s">
        <v>66</v>
      </c>
      <c r="J149" s="15" t="s">
        <v>66</v>
      </c>
      <c r="K149" s="15" t="s">
        <v>66</v>
      </c>
      <c r="L149" s="93" t="s">
        <v>866</v>
      </c>
      <c r="M149" s="94" t="s">
        <v>567</v>
      </c>
      <c r="N149" s="15" t="s">
        <v>66</v>
      </c>
      <c r="O149" s="26" t="s">
        <v>1295</v>
      </c>
      <c r="P149" s="157" t="s">
        <v>1295</v>
      </c>
      <c r="Q149" s="26" t="s">
        <v>967</v>
      </c>
      <c r="R149" s="9" t="str">
        <f t="shared" si="18"/>
        <v/>
      </c>
      <c r="S149" s="9" t="str">
        <f t="shared" si="15"/>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 ca="1">IF(
  AND($A149&lt;&gt;"",$L149&lt;&gt;"-",$L149&lt;&gt;""),
  (
    """"&amp;shortcut設定!$F$7&amp;""""&amp;
    " """&amp;$AD149&amp;""""&amp;
    " """&amp;$C149&amp;""""&amp;
    IF($D149="-"," """""," """&amp;$D149&amp;"""")&amp;
    IF($E149="-"," """""," """&amp;$E149&amp;"""")
  ),
  ""
)</f>
        <v>"C:\codes\vbs\command\CreateShortcutFile.vbs" "%USERPROFILE%\AppData\Roaming\Microsoft\Windows\SendTo\200_CreateRenameBat.vbs（リネーム用バッチ作成）.lnk" "C:\codes\vbs\tools\win\file_ope\CreateRenameBat.vbs" "" ""</v>
      </c>
      <c r="AB149" s="9" t="str">
        <f ca="1">IFERROR(
  VLOOKUP(
    $H149,
    shortcut設定!$F:$J,
    MATCH(
      "ProgramsIndex",
      shortcut設定!$F$12:$J$12,
      0
    ),
    FALSE
  ),
  ""
)</f>
        <v>200</v>
      </c>
      <c r="AC149" s="20" t="str">
        <f t="shared" si="19"/>
        <v/>
      </c>
      <c r="AD149" s="13" t="str">
        <f ca="1">IF(
  AND($A149&lt;&gt;"",$L149="○"),
  shortcut設定!$F$5&amp;"\"&amp;AB149&amp;"_"&amp;A149&amp;"（"&amp;B149&amp;"）"&amp;AC149&amp;".lnk",
  ""
)</f>
        <v>%USERPROFILE%\AppData\Roaming\Microsoft\Windows\SendTo\200_CreateRenameBat.vbs（リネーム用バッチ作成）.lnk</v>
      </c>
      <c r="AE149" s="13" t="str">
        <f>IF(
  AND($A149&lt;&gt;"",$N149="○"),
  (
    """"&amp;shortcut設定!$F$7&amp;""""&amp;
    " """&amp;$AF149&amp;""""&amp;
    " """&amp;$C149&amp;""""&amp;
    IF($D149="-"," """""," """&amp;$D149&amp;"""")&amp;
    IF($E149="-"," """""," """&amp;$E149&amp;"""")
  ),
  ""
)</f>
        <v/>
      </c>
      <c r="AF149" s="9" t="str">
        <f>IF(
  AND($A149&lt;&gt;"",$N149="○"),
  shortcut設定!$F$6&amp;"\"&amp;A149&amp;"（"&amp;B149&amp;"）.lnk",
  ""
)</f>
        <v/>
      </c>
      <c r="AG149" s="13" t="str">
        <f t="shared" si="16"/>
        <v/>
      </c>
      <c r="AH149" s="13" t="str">
        <f t="shared" si="17"/>
        <v/>
      </c>
      <c r="AI149" s="13" t="str">
        <f>IF(
  AND($A149&lt;&gt;"",$Q149&lt;&gt;"-",$Q149&lt;&gt;""),
  (
    """"&amp;shortcut設定!$F$7&amp;""""&amp;
    " """&amp;$Q149&amp;".lnk"""&amp;
    " """&amp;$C149&amp;""""&amp;
    IF($D149="-"," """""," """&amp;$D149&amp;"""")&amp;
    IF($E149="-"," """""," """&amp;$E149&amp;"""")
  ),
  ""
)</f>
        <v/>
      </c>
      <c r="AJ149" s="91" t="s">
        <v>181</v>
      </c>
    </row>
    <row r="150" spans="1:36">
      <c r="A150" s="9" t="s">
        <v>694</v>
      </c>
      <c r="B150" s="9" t="s">
        <v>831</v>
      </c>
      <c r="C150" s="9" t="s">
        <v>31</v>
      </c>
      <c r="D150" s="15" t="s">
        <v>40</v>
      </c>
      <c r="E150" s="26" t="s">
        <v>40</v>
      </c>
      <c r="F150" s="15" t="s">
        <v>0</v>
      </c>
      <c r="G150" s="15" t="s">
        <v>0</v>
      </c>
      <c r="H150" s="9" t="s">
        <v>540</v>
      </c>
      <c r="I150" s="15" t="s">
        <v>66</v>
      </c>
      <c r="J150" s="15" t="s">
        <v>66</v>
      </c>
      <c r="K150" s="15" t="s">
        <v>66</v>
      </c>
      <c r="L150" s="93" t="s">
        <v>866</v>
      </c>
      <c r="M150" s="94" t="s">
        <v>567</v>
      </c>
      <c r="N150" s="15" t="s">
        <v>66</v>
      </c>
      <c r="O150" s="26" t="s">
        <v>1295</v>
      </c>
      <c r="P150" s="157" t="s">
        <v>1295</v>
      </c>
      <c r="Q150" s="26" t="s">
        <v>967</v>
      </c>
      <c r="R150" s="9" t="str">
        <f t="shared" si="18"/>
        <v/>
      </c>
      <c r="S150" s="9" t="str">
        <f t="shared" si="15"/>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 ca="1">IF(
  AND($A150&lt;&gt;"",$L150&lt;&gt;"-",$L150&lt;&gt;""),
  (
    """"&amp;shortcut設定!$F$7&amp;""""&amp;
    " """&amp;$AD150&amp;""""&amp;
    " """&amp;$C150&amp;""""&amp;
    IF($D150="-"," """""," """&amp;$D150&amp;"""")&amp;
    IF($E150="-"," """""," """&amp;$E150&amp;"""")
  ),
  ""
)</f>
        <v>"C:\codes\vbs\command\CreateShortcutFile.vbs" "%USERPROFILE%\AppData\Roaming\Microsoft\Windows\SendTo\200_CreateSymbolicLink.vbs（シンボリックリンク作成）.lnk" "C:\codes\vbs\tools\win\file_ope\CreateSymbolicLink.vbs" "" ""</v>
      </c>
      <c r="AB150" s="9" t="str">
        <f ca="1">IFERROR(
  VLOOKUP(
    $H150,
    shortcut設定!$F:$J,
    MATCH(
      "ProgramsIndex",
      shortcut設定!$F$12:$J$12,
      0
    ),
    FALSE
  ),
  ""
)</f>
        <v>200</v>
      </c>
      <c r="AC150" s="20" t="str">
        <f t="shared" si="19"/>
        <v/>
      </c>
      <c r="AD150" s="13" t="str">
        <f ca="1">IF(
  AND($A150&lt;&gt;"",$L150="○"),
  shortcut設定!$F$5&amp;"\"&amp;AB150&amp;"_"&amp;A150&amp;"（"&amp;B150&amp;"）"&amp;AC150&amp;".lnk",
  ""
)</f>
        <v>%USERPROFILE%\AppData\Roaming\Microsoft\Windows\SendTo\200_CreateSymbolicLink.vbs（シンボリックリンク作成）.lnk</v>
      </c>
      <c r="AE150" s="13" t="str">
        <f>IF(
  AND($A150&lt;&gt;"",$N150="○"),
  (
    """"&amp;shortcut設定!$F$7&amp;""""&amp;
    " """&amp;$AF150&amp;""""&amp;
    " """&amp;$C150&amp;""""&amp;
    IF($D150="-"," """""," """&amp;$D150&amp;"""")&amp;
    IF($E150="-"," """""," """&amp;$E150&amp;"""")
  ),
  ""
)</f>
        <v/>
      </c>
      <c r="AF150" s="9" t="str">
        <f>IF(
  AND($A150&lt;&gt;"",$N150="○"),
  shortcut設定!$F$6&amp;"\"&amp;A150&amp;"（"&amp;B150&amp;"）.lnk",
  ""
)</f>
        <v/>
      </c>
      <c r="AG150" s="13" t="str">
        <f t="shared" si="16"/>
        <v/>
      </c>
      <c r="AH150" s="13" t="str">
        <f t="shared" si="17"/>
        <v/>
      </c>
      <c r="AI150" s="13" t="str">
        <f>IF(
  AND($A150&lt;&gt;"",$Q150&lt;&gt;"-",$Q150&lt;&gt;""),
  (
    """"&amp;shortcut設定!$F$7&amp;""""&amp;
    " """&amp;$Q150&amp;".lnk"""&amp;
    " """&amp;$C150&amp;""""&amp;
    IF($D150="-"," """""," """&amp;$D150&amp;"""")&amp;
    IF($E150="-"," """""," """&amp;$E150&amp;"""")
  ),
  ""
)</f>
        <v/>
      </c>
      <c r="AJ150" s="91" t="s">
        <v>181</v>
      </c>
    </row>
    <row r="151" spans="1:36">
      <c r="A151" s="9" t="s">
        <v>695</v>
      </c>
      <c r="B151" s="9" t="s">
        <v>832</v>
      </c>
      <c r="C151" s="9" t="s">
        <v>105</v>
      </c>
      <c r="D151" s="15" t="s">
        <v>40</v>
      </c>
      <c r="E151" s="26" t="s">
        <v>40</v>
      </c>
      <c r="F151" s="15" t="s">
        <v>0</v>
      </c>
      <c r="G151" s="15" t="s">
        <v>0</v>
      </c>
      <c r="H151" s="9" t="s">
        <v>540</v>
      </c>
      <c r="I151" s="15" t="s">
        <v>66</v>
      </c>
      <c r="J151" s="15" t="s">
        <v>66</v>
      </c>
      <c r="K151" s="15" t="s">
        <v>66</v>
      </c>
      <c r="L151" s="93" t="s">
        <v>866</v>
      </c>
      <c r="M151" s="94" t="s">
        <v>567</v>
      </c>
      <c r="N151" s="15" t="s">
        <v>66</v>
      </c>
      <c r="O151" s="26" t="s">
        <v>1295</v>
      </c>
      <c r="P151" s="157" t="s">
        <v>1295</v>
      </c>
      <c r="Q151" s="26" t="s">
        <v>967</v>
      </c>
      <c r="R151" s="9" t="str">
        <f t="shared" si="18"/>
        <v/>
      </c>
      <c r="S151" s="9" t="str">
        <f t="shared" si="15"/>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 ca="1">IF(
  AND($A151&lt;&gt;"",$L151&lt;&gt;"-",$L151&lt;&gt;""),
  (
    """"&amp;shortcut設定!$F$7&amp;""""&amp;
    " """&amp;$AD151&amp;""""&amp;
    " """&amp;$C151&amp;""""&amp;
    IF($D151="-"," """""," """&amp;$D151&amp;"""")&amp;
    IF($E151="-"," """""," """&amp;$E151&amp;"""")
  ),
  ""
)</f>
        <v>"C:\codes\vbs\command\CreateShortcutFile.vbs" "%USERPROFILE%\AppData\Roaming\Microsoft\Windows\SendTo\200_ExtractIfdef.vbs（C言語ifdef削除）.lnk" "C:\codes\vbs\tools\win\file_ope\ExtractIfdef.vbs" "" ""</v>
      </c>
      <c r="AB151" s="9" t="str">
        <f ca="1">IFERROR(
  VLOOKUP(
    $H151,
    shortcut設定!$F:$J,
    MATCH(
      "ProgramsIndex",
      shortcut設定!$F$12:$J$12,
      0
    ),
    FALSE
  ),
  ""
)</f>
        <v>200</v>
      </c>
      <c r="AC151" s="20" t="str">
        <f t="shared" si="19"/>
        <v/>
      </c>
      <c r="AD151" s="13" t="str">
        <f ca="1">IF(
  AND($A151&lt;&gt;"",$L151="○"),
  shortcut設定!$F$5&amp;"\"&amp;AB151&amp;"_"&amp;A151&amp;"（"&amp;B151&amp;"）"&amp;AC151&amp;".lnk",
  ""
)</f>
        <v>%USERPROFILE%\AppData\Roaming\Microsoft\Windows\SendTo\200_ExtractIfdef.vbs（C言語ifdef削除）.lnk</v>
      </c>
      <c r="AE151" s="13" t="str">
        <f>IF(
  AND($A151&lt;&gt;"",$N151="○"),
  (
    """"&amp;shortcut設定!$F$7&amp;""""&amp;
    " """&amp;$AF151&amp;""""&amp;
    " """&amp;$C151&amp;""""&amp;
    IF($D151="-"," """""," """&amp;$D151&amp;"""")&amp;
    IF($E151="-"," """""," """&amp;$E151&amp;"""")
  ),
  ""
)</f>
        <v/>
      </c>
      <c r="AF151" s="9" t="str">
        <f>IF(
  AND($A151&lt;&gt;"",$N151="○"),
  shortcut設定!$F$6&amp;"\"&amp;A151&amp;"（"&amp;B151&amp;"）.lnk",
  ""
)</f>
        <v/>
      </c>
      <c r="AG151" s="13" t="str">
        <f t="shared" si="16"/>
        <v/>
      </c>
      <c r="AH151" s="13" t="str">
        <f t="shared" si="17"/>
        <v/>
      </c>
      <c r="AI151" s="13" t="str">
        <f>IF(
  AND($A151&lt;&gt;"",$Q151&lt;&gt;"-",$Q151&lt;&gt;""),
  (
    """"&amp;shortcut設定!$F$7&amp;""""&amp;
    " """&amp;$Q151&amp;".lnk"""&amp;
    " """&amp;$C151&amp;""""&amp;
    IF($D151="-"," """""," """&amp;$D151&amp;"""")&amp;
    IF($E151="-"," """""," """&amp;$E151&amp;"""")
  ),
  ""
)</f>
        <v/>
      </c>
      <c r="AJ151" s="91" t="s">
        <v>181</v>
      </c>
    </row>
    <row r="152" spans="1:36">
      <c r="A152" s="77" t="s">
        <v>696</v>
      </c>
      <c r="B152" s="77" t="s">
        <v>833</v>
      </c>
      <c r="C152" s="9" t="s">
        <v>106</v>
      </c>
      <c r="D152" s="15" t="s">
        <v>40</v>
      </c>
      <c r="E152" s="26" t="s">
        <v>40</v>
      </c>
      <c r="F152" s="15" t="s">
        <v>0</v>
      </c>
      <c r="G152" s="15" t="s">
        <v>0</v>
      </c>
      <c r="H152" s="9" t="s">
        <v>540</v>
      </c>
      <c r="I152" s="15" t="s">
        <v>66</v>
      </c>
      <c r="J152" s="15" t="s">
        <v>66</v>
      </c>
      <c r="K152" s="15" t="s">
        <v>66</v>
      </c>
      <c r="L152" s="93" t="s">
        <v>66</v>
      </c>
      <c r="M152" s="94" t="s">
        <v>567</v>
      </c>
      <c r="N152" s="15" t="s">
        <v>66</v>
      </c>
      <c r="O152" s="26" t="s">
        <v>1295</v>
      </c>
      <c r="P152" s="157" t="s">
        <v>1295</v>
      </c>
      <c r="Q152" s="26" t="s">
        <v>967</v>
      </c>
      <c r="R152" s="9" t="str">
        <f t="shared" si="18"/>
        <v/>
      </c>
      <c r="S152" s="9" t="str">
        <f t="shared" si="15"/>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si="19"/>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16"/>
        <v/>
      </c>
      <c r="AH152" s="13" t="str">
        <f t="shared" si="17"/>
        <v/>
      </c>
      <c r="AI152" s="13" t="str">
        <f>IF(
  AND($A152&lt;&gt;"",$Q152&lt;&gt;"-",$Q152&lt;&gt;""),
  (
    """"&amp;shortcut設定!$F$7&amp;""""&amp;
    " """&amp;$Q152&amp;".lnk"""&amp;
    " """&amp;$C152&amp;""""&amp;
    IF($D152="-"," """""," """&amp;$D152&amp;"""")&amp;
    IF($E152="-"," """""," """&amp;$E152&amp;"""")
  ),
  ""
)</f>
        <v/>
      </c>
      <c r="AJ152" s="91" t="s">
        <v>181</v>
      </c>
    </row>
    <row r="153" spans="1:36">
      <c r="A153" s="9" t="s">
        <v>697</v>
      </c>
      <c r="B153" s="9" t="s">
        <v>834</v>
      </c>
      <c r="C153" s="9" t="s">
        <v>101</v>
      </c>
      <c r="D153" s="15" t="s">
        <v>40</v>
      </c>
      <c r="E153" s="26" t="s">
        <v>40</v>
      </c>
      <c r="F153" s="15" t="s">
        <v>0</v>
      </c>
      <c r="G153" s="15" t="s">
        <v>0</v>
      </c>
      <c r="H153" s="9" t="s">
        <v>540</v>
      </c>
      <c r="I153" s="15" t="s">
        <v>66</v>
      </c>
      <c r="J153" s="15" t="s">
        <v>66</v>
      </c>
      <c r="K153" s="15" t="s">
        <v>66</v>
      </c>
      <c r="L153" s="93" t="s">
        <v>866</v>
      </c>
      <c r="M153" s="94" t="s">
        <v>567</v>
      </c>
      <c r="N153" s="15" t="s">
        <v>66</v>
      </c>
      <c r="O153" s="26" t="s">
        <v>1295</v>
      </c>
      <c r="P153" s="157" t="s">
        <v>1295</v>
      </c>
      <c r="Q153" s="26" t="s">
        <v>967</v>
      </c>
      <c r="R153" s="9" t="str">
        <f t="shared" si="18"/>
        <v/>
      </c>
      <c r="S153" s="9" t="str">
        <f t="shared" si="15"/>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"%USERPROFILE%\AppData\Roaming\Microsoft\Windows\SendTo\200_CopyToDir.vbs（フォルダファイルコピー）.lnk" "C:\codes\vbs\tools\win\file_ope\CopyToDir.vbs" "" ""</v>
      </c>
      <c r="AB153" s="9" t="str">
        <f ca="1">IFERROR(
  VLOOKUP(
    $H153,
    shortcut設定!$F:$J,
    MATCH(
      "ProgramsIndex",
      shortcut設定!$F$12:$J$12,
      0
    ),
    FALSE
  ),
  ""
)</f>
        <v>200</v>
      </c>
      <c r="AC153" s="20" t="str">
        <f t="shared" si="19"/>
        <v/>
      </c>
      <c r="AD153" s="13" t="str">
        <f ca="1">IF(
  AND($A153&lt;&gt;"",$L153="○"),
  shortcut設定!$F$5&amp;"\"&amp;AB153&amp;"_"&amp;A153&amp;"（"&amp;B153&amp;"）"&amp;AC153&amp;".lnk",
  ""
)</f>
        <v>%USERPROFILE%\AppData\Roaming\Microsoft\Windows\SendTo\200_CopyToDir.vbs（フォルダファイルコピー）.lnk</v>
      </c>
      <c r="AE153" s="13" t="str">
        <f>IF(
  AND($A153&lt;&gt;"",$N153="○"),
  (
    """"&amp;shortcut設定!$F$7&amp;""""&amp;
    " """&amp;$AF153&amp;""""&amp;
    " """&amp;$C153&amp;""""&amp;
    IF($D153="-"," """""," """&amp;$D153&amp;"""")&amp;
    IF($E153="-"," """""," """&amp;$E153&amp;"""")
  ),
  ""
)</f>
        <v/>
      </c>
      <c r="AF153" s="9" t="str">
        <f>IF(
  AND($A153&lt;&gt;"",$N153="○"),
  shortcut設定!$F$6&amp;"\"&amp;A153&amp;"（"&amp;B153&amp;"）.lnk",
  ""
)</f>
        <v/>
      </c>
      <c r="AG153" s="13" t="str">
        <f t="shared" si="16"/>
        <v/>
      </c>
      <c r="AH153" s="13" t="str">
        <f t="shared" si="17"/>
        <v/>
      </c>
      <c r="AI153" s="13" t="str">
        <f>IF(
  AND($A153&lt;&gt;"",$Q153&lt;&gt;"-",$Q153&lt;&gt;""),
  (
    """"&amp;shortcut設定!$F$7&amp;""""&amp;
    " """&amp;$Q153&amp;".lnk"""&amp;
    " """&amp;$C153&amp;""""&amp;
    IF($D153="-"," """""," """&amp;$D153&amp;"""")&amp;
    IF($E153="-"," """""," """&amp;$E153&amp;"""")
  ),
  ""
)</f>
        <v/>
      </c>
      <c r="AJ153" s="91" t="s">
        <v>181</v>
      </c>
    </row>
    <row r="154" spans="1:36">
      <c r="A154" s="9" t="s">
        <v>698</v>
      </c>
      <c r="B154" s="9" t="s">
        <v>835</v>
      </c>
      <c r="C154" s="9" t="s">
        <v>107</v>
      </c>
      <c r="D154" s="15" t="s">
        <v>40</v>
      </c>
      <c r="E154" s="26" t="s">
        <v>40</v>
      </c>
      <c r="F154" s="15" t="s">
        <v>0</v>
      </c>
      <c r="G154" s="15" t="s">
        <v>0</v>
      </c>
      <c r="H154" s="9" t="s">
        <v>540</v>
      </c>
      <c r="I154" s="15" t="s">
        <v>66</v>
      </c>
      <c r="J154" s="15" t="s">
        <v>66</v>
      </c>
      <c r="K154" s="15" t="s">
        <v>66</v>
      </c>
      <c r="L154" s="93" t="s">
        <v>66</v>
      </c>
      <c r="M154" s="94" t="s">
        <v>567</v>
      </c>
      <c r="N154" s="15" t="s">
        <v>66</v>
      </c>
      <c r="O154" s="26" t="s">
        <v>1295</v>
      </c>
      <c r="P154" s="157" t="s">
        <v>1295</v>
      </c>
      <c r="Q154" s="26" t="s">
        <v>967</v>
      </c>
      <c r="R154" s="9" t="str">
        <f t="shared" si="18"/>
        <v/>
      </c>
      <c r="S154" s="9" t="str">
        <f t="shared" si="15"/>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19"/>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16"/>
        <v/>
      </c>
      <c r="AH154" s="13" t="str">
        <f t="shared" si="17"/>
        <v/>
      </c>
      <c r="AI154" s="13" t="str">
        <f>IF(
  AND($A154&lt;&gt;"",$Q154&lt;&gt;"-",$Q154&lt;&gt;""),
  (
    """"&amp;shortcut設定!$F$7&amp;""""&amp;
    " """&amp;$Q154&amp;".lnk"""&amp;
    " """&amp;$C154&amp;""""&amp;
    IF($D154="-"," """""," """&amp;$D154&amp;"""")&amp;
    IF($E154="-"," """""," """&amp;$E154&amp;"""")
  ),
  ""
)</f>
        <v/>
      </c>
      <c r="AJ154" s="91" t="s">
        <v>181</v>
      </c>
    </row>
    <row r="155" spans="1:36">
      <c r="A155" s="9" t="s">
        <v>699</v>
      </c>
      <c r="B155" s="9" t="s">
        <v>836</v>
      </c>
      <c r="C155" s="9" t="s">
        <v>108</v>
      </c>
      <c r="D155" s="15" t="s">
        <v>40</v>
      </c>
      <c r="E155" s="26" t="s">
        <v>40</v>
      </c>
      <c r="F155" s="15" t="s">
        <v>562</v>
      </c>
      <c r="G155" s="15" t="s">
        <v>0</v>
      </c>
      <c r="H155" s="9" t="s">
        <v>540</v>
      </c>
      <c r="I155" s="15" t="s">
        <v>66</v>
      </c>
      <c r="J155" s="15" t="s">
        <v>66</v>
      </c>
      <c r="K155" s="15" t="s">
        <v>66</v>
      </c>
      <c r="L155" s="93" t="s">
        <v>66</v>
      </c>
      <c r="M155" s="94" t="s">
        <v>567</v>
      </c>
      <c r="N155" s="15" t="s">
        <v>66</v>
      </c>
      <c r="O155" s="26" t="s">
        <v>1295</v>
      </c>
      <c r="P155" s="157" t="s">
        <v>1295</v>
      </c>
      <c r="Q155" s="26" t="s">
        <v>967</v>
      </c>
      <c r="R155" s="9" t="str">
        <f t="shared" si="18"/>
        <v/>
      </c>
      <c r="S155" s="9" t="str">
        <f t="shared" si="15"/>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19"/>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16"/>
        <v/>
      </c>
      <c r="AH155" s="13" t="str">
        <f t="shared" si="17"/>
        <v/>
      </c>
      <c r="AI155" s="13" t="str">
        <f>IF(
  AND($A155&lt;&gt;"",$Q155&lt;&gt;"-",$Q155&lt;&gt;""),
  (
    """"&amp;shortcut設定!$F$7&amp;""""&amp;
    " """&amp;$Q155&amp;".lnk"""&amp;
    " """&amp;$C155&amp;""""&amp;
    IF($D155="-"," """""," """&amp;$D155&amp;"""")&amp;
    IF($E155="-"," """""," """&amp;$E155&amp;"""")
  ),
  ""
)</f>
        <v/>
      </c>
      <c r="AJ155" s="91" t="s">
        <v>181</v>
      </c>
    </row>
    <row r="156" spans="1:36">
      <c r="A156" s="9" t="s">
        <v>700</v>
      </c>
      <c r="B156" s="9" t="s">
        <v>837</v>
      </c>
      <c r="C156" s="9" t="s">
        <v>109</v>
      </c>
      <c r="D156" s="15" t="s">
        <v>40</v>
      </c>
      <c r="E156" s="26" t="s">
        <v>40</v>
      </c>
      <c r="F156" s="15" t="s">
        <v>562</v>
      </c>
      <c r="G156" s="15" t="s">
        <v>0</v>
      </c>
      <c r="H156" s="9" t="s">
        <v>540</v>
      </c>
      <c r="I156" s="15" t="s">
        <v>66</v>
      </c>
      <c r="J156" s="15" t="s">
        <v>66</v>
      </c>
      <c r="K156" s="15" t="s">
        <v>66</v>
      </c>
      <c r="L156" s="93" t="s">
        <v>66</v>
      </c>
      <c r="M156" s="94" t="s">
        <v>567</v>
      </c>
      <c r="N156" s="15" t="s">
        <v>66</v>
      </c>
      <c r="O156" s="26" t="s">
        <v>1295</v>
      </c>
      <c r="P156" s="157" t="s">
        <v>1295</v>
      </c>
      <c r="Q156" s="26" t="s">
        <v>967</v>
      </c>
      <c r="R156" s="9" t="str">
        <f t="shared" si="18"/>
        <v/>
      </c>
      <c r="S156" s="9" t="str">
        <f t="shared" si="15"/>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IF(
  AND($A156&lt;&gt;"",$L156&lt;&gt;"-",$L156&lt;&gt;""),
  (
    """"&amp;shortcut設定!$F$7&amp;""""&amp;
    " """&amp;$AD156&amp;""""&amp;
    " """&amp;$C156&amp;""""&amp;
    IF($D156="-"," """""," """&amp;$D156&amp;"""")&amp;
    IF($E156="-"," """""," """&amp;$E156&amp;"""")
  ),
  ""
)</f>
        <v/>
      </c>
      <c r="AB156" s="9" t="str">
        <f ca="1">IFERROR(
  VLOOKUP(
    $H156,
    shortcut設定!$F:$J,
    MATCH(
      "ProgramsIndex",
      shortcut設定!$F$12:$J$12,
      0
    ),
    FALSE
  ),
  ""
)</f>
        <v>200</v>
      </c>
      <c r="AC156" s="20" t="str">
        <f t="shared" si="19"/>
        <v/>
      </c>
      <c r="AD156" s="13" t="str">
        <f>IF(
  AND($A156&lt;&gt;"",$L156="○"),
  shortcut設定!$F$5&amp;"\"&amp;AB156&amp;"_"&amp;A156&amp;"（"&amp;B156&amp;"）"&amp;AC156&amp;".lnk",
  ""
)</f>
        <v/>
      </c>
      <c r="AE156" s="13" t="str">
        <f>IF(
  AND($A156&lt;&gt;"",$N156="○"),
  (
    """"&amp;shortcut設定!$F$7&amp;""""&amp;
    " """&amp;$AF156&amp;""""&amp;
    " """&amp;$C156&amp;""""&amp;
    IF($D156="-"," """""," """&amp;$D156&amp;"""")&amp;
    IF($E156="-"," """""," """&amp;$E156&amp;"""")
  ),
  ""
)</f>
        <v/>
      </c>
      <c r="AF156" s="9" t="str">
        <f>IF(
  AND($A156&lt;&gt;"",$N156="○"),
  shortcut設定!$F$6&amp;"\"&amp;A156&amp;"（"&amp;B156&amp;"）.lnk",
  ""
)</f>
        <v/>
      </c>
      <c r="AG156" s="13" t="str">
        <f t="shared" si="16"/>
        <v/>
      </c>
      <c r="AH156" s="13" t="str">
        <f t="shared" si="17"/>
        <v/>
      </c>
      <c r="AI156" s="13" t="str">
        <f>IF(
  AND($A156&lt;&gt;"",$Q156&lt;&gt;"-",$Q156&lt;&gt;""),
  (
    """"&amp;shortcut設定!$F$7&amp;""""&amp;
    " """&amp;$Q156&amp;".lnk"""&amp;
    " """&amp;$C156&amp;""""&amp;
    IF($D156="-"," """""," """&amp;$D156&amp;"""")&amp;
    IF($E156="-"," """""," """&amp;$E156&amp;"""")
  ),
  ""
)</f>
        <v/>
      </c>
      <c r="AJ156" s="91" t="s">
        <v>181</v>
      </c>
    </row>
    <row r="157" spans="1:36">
      <c r="A157" s="9" t="s">
        <v>701</v>
      </c>
      <c r="B157" s="9" t="s">
        <v>838</v>
      </c>
      <c r="C157" s="9" t="s">
        <v>113</v>
      </c>
      <c r="D157" s="15" t="s">
        <v>40</v>
      </c>
      <c r="E157" s="26" t="s">
        <v>40</v>
      </c>
      <c r="F157" s="15" t="s">
        <v>0</v>
      </c>
      <c r="G157" s="15" t="s">
        <v>0</v>
      </c>
      <c r="H157" s="9" t="s">
        <v>540</v>
      </c>
      <c r="I157" s="15" t="s">
        <v>66</v>
      </c>
      <c r="J157" s="15" t="s">
        <v>66</v>
      </c>
      <c r="K157" s="15" t="s">
        <v>66</v>
      </c>
      <c r="L157" s="93" t="s">
        <v>66</v>
      </c>
      <c r="M157" s="94" t="s">
        <v>567</v>
      </c>
      <c r="N157" s="15" t="s">
        <v>66</v>
      </c>
      <c r="O157" s="26" t="s">
        <v>1295</v>
      </c>
      <c r="P157" s="157" t="s">
        <v>1295</v>
      </c>
      <c r="Q157" s="26" t="s">
        <v>967</v>
      </c>
      <c r="R157" s="9" t="str">
        <f t="shared" si="18"/>
        <v/>
      </c>
      <c r="S157" s="9" t="str">
        <f t="shared" si="15"/>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9"/>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6"/>
        <v/>
      </c>
      <c r="AH157" s="13" t="str">
        <f t="shared" si="17"/>
        <v/>
      </c>
      <c r="AI157" s="13" t="str">
        <f>IF(
  AND($A157&lt;&gt;"",$Q157&lt;&gt;"-",$Q157&lt;&gt;""),
  (
    """"&amp;shortcut設定!$F$7&amp;""""&amp;
    " """&amp;$Q157&amp;".lnk"""&amp;
    " """&amp;$C157&amp;""""&amp;
    IF($D157="-"," """""," """&amp;$D157&amp;"""")&amp;
    IF($E157="-"," """""," """&amp;$E157&amp;"""")
  ),
  ""
)</f>
        <v/>
      </c>
      <c r="AJ157" s="91" t="s">
        <v>181</v>
      </c>
    </row>
    <row r="158" spans="1:36">
      <c r="A158" s="9" t="s">
        <v>702</v>
      </c>
      <c r="B158" s="9" t="s">
        <v>839</v>
      </c>
      <c r="C158" s="9" t="s">
        <v>116</v>
      </c>
      <c r="D158" s="15" t="s">
        <v>40</v>
      </c>
      <c r="E158" s="26" t="s">
        <v>40</v>
      </c>
      <c r="F158" s="15" t="s">
        <v>0</v>
      </c>
      <c r="G158" s="15" t="s">
        <v>0</v>
      </c>
      <c r="H158" s="9" t="s">
        <v>540</v>
      </c>
      <c r="I158" s="15" t="s">
        <v>66</v>
      </c>
      <c r="J158" s="15" t="s">
        <v>66</v>
      </c>
      <c r="K158" s="15" t="s">
        <v>66</v>
      </c>
      <c r="L158" s="93" t="s">
        <v>66</v>
      </c>
      <c r="M158" s="94" t="s">
        <v>567</v>
      </c>
      <c r="N158" s="15" t="s">
        <v>66</v>
      </c>
      <c r="O158" s="26" t="s">
        <v>1295</v>
      </c>
      <c r="P158" s="157" t="s">
        <v>1295</v>
      </c>
      <c r="Q158" s="26" t="s">
        <v>967</v>
      </c>
      <c r="R158" s="9" t="str">
        <f t="shared" si="18"/>
        <v/>
      </c>
      <c r="S158" s="9" t="str">
        <f t="shared" si="15"/>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9"/>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6"/>
        <v/>
      </c>
      <c r="AH158" s="13" t="str">
        <f t="shared" si="17"/>
        <v/>
      </c>
      <c r="AI158" s="13" t="str">
        <f>IF(
  AND($A158&lt;&gt;"",$Q158&lt;&gt;"-",$Q158&lt;&gt;""),
  (
    """"&amp;shortcut設定!$F$7&amp;""""&amp;
    " """&amp;$Q158&amp;".lnk"""&amp;
    " """&amp;$C158&amp;""""&amp;
    IF($D158="-"," """""," """&amp;$D158&amp;"""")&amp;
    IF($E158="-"," """""," """&amp;$E158&amp;"""")
  ),
  ""
)</f>
        <v/>
      </c>
      <c r="AJ158" s="91" t="s">
        <v>181</v>
      </c>
    </row>
    <row r="159" spans="1:36">
      <c r="A159" s="9" t="s">
        <v>703</v>
      </c>
      <c r="B159" s="9" t="s">
        <v>840</v>
      </c>
      <c r="C159" s="9" t="s">
        <v>114</v>
      </c>
      <c r="D159" s="15" t="s">
        <v>40</v>
      </c>
      <c r="E159" s="26" t="s">
        <v>40</v>
      </c>
      <c r="F159" s="15" t="s">
        <v>0</v>
      </c>
      <c r="G159" s="15" t="s">
        <v>0</v>
      </c>
      <c r="H159" s="9" t="s">
        <v>540</v>
      </c>
      <c r="I159" s="15" t="s">
        <v>66</v>
      </c>
      <c r="J159" s="15" t="s">
        <v>66</v>
      </c>
      <c r="K159" s="15" t="s">
        <v>66</v>
      </c>
      <c r="L159" s="93" t="s">
        <v>66</v>
      </c>
      <c r="M159" s="94" t="s">
        <v>567</v>
      </c>
      <c r="N159" s="15" t="s">
        <v>66</v>
      </c>
      <c r="O159" s="26" t="s">
        <v>1295</v>
      </c>
      <c r="P159" s="157" t="s">
        <v>1295</v>
      </c>
      <c r="Q159" s="26" t="s">
        <v>967</v>
      </c>
      <c r="R159" s="9" t="str">
        <f t="shared" si="18"/>
        <v/>
      </c>
      <c r="S159" s="9" t="str">
        <f t="shared" si="15"/>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9"/>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6"/>
        <v/>
      </c>
      <c r="AH159" s="13" t="str">
        <f t="shared" si="17"/>
        <v/>
      </c>
      <c r="AI159" s="13" t="str">
        <f>IF(
  AND($A159&lt;&gt;"",$Q159&lt;&gt;"-",$Q159&lt;&gt;""),
  (
    """"&amp;shortcut設定!$F$7&amp;""""&amp;
    " """&amp;$Q159&amp;".lnk"""&amp;
    " """&amp;$C159&amp;""""&amp;
    IF($D159="-"," """""," """&amp;$D159&amp;"""")&amp;
    IF($E159="-"," """""," """&amp;$E159&amp;"""")
  ),
  ""
)</f>
        <v/>
      </c>
      <c r="AJ159" s="91" t="s">
        <v>181</v>
      </c>
    </row>
    <row r="160" spans="1:36">
      <c r="A160" s="9" t="s">
        <v>704</v>
      </c>
      <c r="B160" s="9" t="s">
        <v>841</v>
      </c>
      <c r="C160" s="9" t="s">
        <v>115</v>
      </c>
      <c r="D160" s="15" t="s">
        <v>40</v>
      </c>
      <c r="E160" s="26" t="s">
        <v>40</v>
      </c>
      <c r="F160" s="15" t="s">
        <v>0</v>
      </c>
      <c r="G160" s="15" t="s">
        <v>0</v>
      </c>
      <c r="H160" s="9" t="s">
        <v>540</v>
      </c>
      <c r="I160" s="15" t="s">
        <v>66</v>
      </c>
      <c r="J160" s="15" t="s">
        <v>66</v>
      </c>
      <c r="K160" s="15" t="s">
        <v>66</v>
      </c>
      <c r="L160" s="93" t="s">
        <v>66</v>
      </c>
      <c r="M160" s="94" t="s">
        <v>567</v>
      </c>
      <c r="N160" s="15" t="s">
        <v>66</v>
      </c>
      <c r="O160" s="26" t="s">
        <v>1295</v>
      </c>
      <c r="P160" s="157" t="s">
        <v>1295</v>
      </c>
      <c r="Q160" s="26" t="s">
        <v>967</v>
      </c>
      <c r="R160" s="9" t="str">
        <f t="shared" si="18"/>
        <v/>
      </c>
      <c r="S160" s="9" t="str">
        <f t="shared" si="15"/>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9"/>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6"/>
        <v/>
      </c>
      <c r="AH160" s="13" t="str">
        <f t="shared" si="17"/>
        <v/>
      </c>
      <c r="AI160" s="13" t="str">
        <f>IF(
  AND($A160&lt;&gt;"",$Q160&lt;&gt;"-",$Q160&lt;&gt;""),
  (
    """"&amp;shortcut設定!$F$7&amp;""""&amp;
    " """&amp;$Q160&amp;".lnk"""&amp;
    " """&amp;$C160&amp;""""&amp;
    IF($D160="-"," """""," """&amp;$D160&amp;"""")&amp;
    IF($E160="-"," """""," """&amp;$E160&amp;"""")
  ),
  ""
)</f>
        <v/>
      </c>
      <c r="AJ160" s="91" t="s">
        <v>181</v>
      </c>
    </row>
    <row r="161" spans="1:36">
      <c r="A161" s="9" t="s">
        <v>705</v>
      </c>
      <c r="B161" s="9" t="s">
        <v>842</v>
      </c>
      <c r="C161" s="9" t="s">
        <v>117</v>
      </c>
      <c r="D161" s="15" t="s">
        <v>40</v>
      </c>
      <c r="E161" s="26" t="s">
        <v>40</v>
      </c>
      <c r="F161" s="15" t="s">
        <v>0</v>
      </c>
      <c r="G161" s="15" t="s">
        <v>0</v>
      </c>
      <c r="H161" s="9" t="s">
        <v>540</v>
      </c>
      <c r="I161" s="15" t="s">
        <v>66</v>
      </c>
      <c r="J161" s="15" t="s">
        <v>66</v>
      </c>
      <c r="K161" s="15" t="s">
        <v>66</v>
      </c>
      <c r="L161" s="93" t="s">
        <v>66</v>
      </c>
      <c r="M161" s="94" t="s">
        <v>567</v>
      </c>
      <c r="N161" s="15" t="s">
        <v>66</v>
      </c>
      <c r="O161" s="26" t="s">
        <v>1295</v>
      </c>
      <c r="P161" s="157" t="s">
        <v>1295</v>
      </c>
      <c r="Q161" s="26" t="s">
        <v>967</v>
      </c>
      <c r="R161" s="9" t="str">
        <f t="shared" si="18"/>
        <v/>
      </c>
      <c r="S161" s="9" t="str">
        <f t="shared" si="15"/>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9"/>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6"/>
        <v/>
      </c>
      <c r="AH161" s="13" t="str">
        <f t="shared" si="17"/>
        <v/>
      </c>
      <c r="AI161" s="13" t="str">
        <f>IF(
  AND($A161&lt;&gt;"",$Q161&lt;&gt;"-",$Q161&lt;&gt;""),
  (
    """"&amp;shortcut設定!$F$7&amp;""""&amp;
    " """&amp;$Q161&amp;".lnk"""&amp;
    " """&amp;$C161&amp;""""&amp;
    IF($D161="-"," """""," """&amp;$D161&amp;"""")&amp;
    IF($E161="-"," """""," """&amp;$E161&amp;"""")
  ),
  ""
)</f>
        <v/>
      </c>
      <c r="AJ161" s="91" t="s">
        <v>181</v>
      </c>
    </row>
    <row r="162" spans="1:36">
      <c r="A162" s="9" t="s">
        <v>706</v>
      </c>
      <c r="B162" s="9" t="s">
        <v>843</v>
      </c>
      <c r="C162" s="9" t="s">
        <v>118</v>
      </c>
      <c r="D162" s="15" t="s">
        <v>40</v>
      </c>
      <c r="E162" s="26" t="s">
        <v>40</v>
      </c>
      <c r="F162" s="15" t="s">
        <v>0</v>
      </c>
      <c r="G162" s="15" t="s">
        <v>0</v>
      </c>
      <c r="H162" s="9" t="s">
        <v>540</v>
      </c>
      <c r="I162" s="15" t="s">
        <v>66</v>
      </c>
      <c r="J162" s="15" t="s">
        <v>66</v>
      </c>
      <c r="K162" s="15" t="s">
        <v>66</v>
      </c>
      <c r="L162" s="93" t="s">
        <v>866</v>
      </c>
      <c r="M162" s="94" t="s">
        <v>567</v>
      </c>
      <c r="N162" s="15" t="s">
        <v>66</v>
      </c>
      <c r="O162" s="26" t="s">
        <v>1295</v>
      </c>
      <c r="P162" s="157" t="s">
        <v>1295</v>
      </c>
      <c r="Q162" s="26" t="s">
        <v>967</v>
      </c>
      <c r="R162" s="9" t="str">
        <f t="shared" si="18"/>
        <v/>
      </c>
      <c r="S162" s="9" t="str">
        <f t="shared" si="15"/>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 ca="1">IF(
  AND($A162&lt;&gt;"",$L162&lt;&gt;"-",$L162&lt;&gt;""),
  (
    """"&amp;shortcut設定!$F$7&amp;""""&amp;
    " """&amp;$AD162&amp;""""&amp;
    " """&amp;$C162&amp;""""&amp;
    IF($D162="-"," """""," """&amp;$D162&amp;"""")&amp;
    IF($E162="-"," """""," """&amp;$E162&amp;"""")
  ),
  ""
)</f>
        <v>"C:\codes\vbs\command\CreateShortcutFile.vbs" "%USERPROFILE%\AppData\Roaming\Microsoft\Windows\SendTo\200_OutputFileInfo.vbs（ファイル情報出力）.lnk" "C:\codes\vbs\tools\win\file_info\OutputFileInfo.vbs" "" ""</v>
      </c>
      <c r="AB162" s="9" t="str">
        <f ca="1">IFERROR(
  VLOOKUP(
    $H162,
    shortcut設定!$F:$J,
    MATCH(
      "ProgramsIndex",
      shortcut設定!$F$12:$J$12,
      0
    ),
    FALSE
  ),
  ""
)</f>
        <v>200</v>
      </c>
      <c r="AC162" s="20" t="str">
        <f t="shared" si="19"/>
        <v/>
      </c>
      <c r="AD162" s="13" t="str">
        <f ca="1">IF(
  AND($A162&lt;&gt;"",$L162="○"),
  shortcut設定!$F$5&amp;"\"&amp;AB162&amp;"_"&amp;A162&amp;"（"&amp;B162&amp;"）"&amp;AC162&amp;".lnk",
  ""
)</f>
        <v>%USERPROFILE%\AppData\Roaming\Microsoft\Windows\SendTo\200_OutputFileInfo.vbs（ファイル情報出力）.lnk</v>
      </c>
      <c r="AE162" s="13" t="str">
        <f>IF(
  AND($A162&lt;&gt;"",$N162="○"),
  (
    """"&amp;shortcut設定!$F$7&amp;""""&amp;
    " """&amp;$AF162&amp;""""&amp;
    " """&amp;$C162&amp;""""&amp;
    IF($D162="-"," """""," """&amp;$D162&amp;"""")&amp;
    IF($E162="-"," """""," """&amp;$E162&amp;"""")
  ),
  ""
)</f>
        <v/>
      </c>
      <c r="AF162" s="9" t="str">
        <f>IF(
  AND($A162&lt;&gt;"",$N162="○"),
  shortcut設定!$F$6&amp;"\"&amp;A162&amp;"（"&amp;B162&amp;"）.lnk",
  ""
)</f>
        <v/>
      </c>
      <c r="AG162" s="13" t="str">
        <f t="shared" si="16"/>
        <v/>
      </c>
      <c r="AH162" s="13" t="str">
        <f t="shared" si="17"/>
        <v/>
      </c>
      <c r="AI162" s="13" t="str">
        <f>IF(
  AND($A162&lt;&gt;"",$Q162&lt;&gt;"-",$Q162&lt;&gt;""),
  (
    """"&amp;shortcut設定!$F$7&amp;""""&amp;
    " """&amp;$Q162&amp;".lnk"""&amp;
    " """&amp;$C162&amp;""""&amp;
    IF($D162="-"," """""," """&amp;$D162&amp;"""")&amp;
    IF($E162="-"," """""," """&amp;$E162&amp;"""")
  ),
  ""
)</f>
        <v/>
      </c>
      <c r="AJ162" s="91" t="s">
        <v>181</v>
      </c>
    </row>
    <row r="163" spans="1:36">
      <c r="A163" s="9" t="s">
        <v>707</v>
      </c>
      <c r="B163" s="9" t="s">
        <v>844</v>
      </c>
      <c r="C163" s="9" t="s">
        <v>119</v>
      </c>
      <c r="D163" s="15" t="s">
        <v>40</v>
      </c>
      <c r="E163" s="26" t="s">
        <v>40</v>
      </c>
      <c r="F163" s="15" t="s">
        <v>0</v>
      </c>
      <c r="G163" s="15" t="s">
        <v>0</v>
      </c>
      <c r="H163" s="9" t="s">
        <v>540</v>
      </c>
      <c r="I163" s="15" t="s">
        <v>66</v>
      </c>
      <c r="J163" s="15" t="s">
        <v>66</v>
      </c>
      <c r="K163" s="15" t="s">
        <v>66</v>
      </c>
      <c r="L163" s="93" t="s">
        <v>66</v>
      </c>
      <c r="M163" s="94" t="s">
        <v>567</v>
      </c>
      <c r="N163" s="15" t="s">
        <v>66</v>
      </c>
      <c r="O163" s="26" t="s">
        <v>1295</v>
      </c>
      <c r="P163" s="157" t="s">
        <v>1295</v>
      </c>
      <c r="Q163" s="26" t="s">
        <v>967</v>
      </c>
      <c r="R163" s="9" t="str">
        <f t="shared" si="18"/>
        <v/>
      </c>
      <c r="S163" s="9" t="str">
        <f t="shared" si="15"/>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9"/>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6"/>
        <v/>
      </c>
      <c r="AH163" s="13" t="str">
        <f t="shared" si="17"/>
        <v/>
      </c>
      <c r="AI163" s="13" t="str">
        <f>IF(
  AND($A163&lt;&gt;"",$Q163&lt;&gt;"-",$Q163&lt;&gt;""),
  (
    """"&amp;shortcut設定!$F$7&amp;""""&amp;
    " """&amp;$Q163&amp;".lnk"""&amp;
    " """&amp;$C163&amp;""""&amp;
    IF($D163="-"," """""," """&amp;$D163&amp;"""")&amp;
    IF($E163="-"," """""," """&amp;$E163&amp;"""")
  ),
  ""
)</f>
        <v/>
      </c>
      <c r="AJ163" s="91" t="s">
        <v>181</v>
      </c>
    </row>
    <row r="164" spans="1:36">
      <c r="A164" s="9" t="s">
        <v>708</v>
      </c>
      <c r="B164" s="9" t="s">
        <v>845</v>
      </c>
      <c r="C164" s="9" t="s">
        <v>120</v>
      </c>
      <c r="D164" s="15" t="s">
        <v>40</v>
      </c>
      <c r="E164" s="26" t="s">
        <v>40</v>
      </c>
      <c r="F164" s="15" t="s">
        <v>0</v>
      </c>
      <c r="G164" s="15" t="s">
        <v>0</v>
      </c>
      <c r="H164" s="9" t="s">
        <v>540</v>
      </c>
      <c r="I164" s="15" t="s">
        <v>66</v>
      </c>
      <c r="J164" s="15" t="s">
        <v>66</v>
      </c>
      <c r="K164" s="15" t="s">
        <v>66</v>
      </c>
      <c r="L164" s="93" t="s">
        <v>66</v>
      </c>
      <c r="M164" s="94" t="s">
        <v>567</v>
      </c>
      <c r="N164" s="15" t="s">
        <v>66</v>
      </c>
      <c r="O164" s="26" t="s">
        <v>1295</v>
      </c>
      <c r="P164" s="157" t="s">
        <v>1295</v>
      </c>
      <c r="Q164" s="26" t="s">
        <v>967</v>
      </c>
      <c r="R164" s="9" t="str">
        <f t="shared" si="18"/>
        <v/>
      </c>
      <c r="S164" s="9" t="str">
        <f t="shared" si="15"/>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9"/>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6"/>
        <v/>
      </c>
      <c r="AH164" s="13" t="str">
        <f t="shared" si="17"/>
        <v/>
      </c>
      <c r="AI164" s="13" t="str">
        <f>IF(
  AND($A164&lt;&gt;"",$Q164&lt;&gt;"-",$Q164&lt;&gt;""),
  (
    """"&amp;shortcut設定!$F$7&amp;""""&amp;
    " """&amp;$Q164&amp;".lnk"""&amp;
    " """&amp;$C164&amp;""""&amp;
    IF($D164="-"," """""," """&amp;$D164&amp;"""")&amp;
    IF($E164="-"," """""," """&amp;$E164&amp;"""")
  ),
  ""
)</f>
        <v/>
      </c>
      <c r="AJ164" s="91" t="s">
        <v>181</v>
      </c>
    </row>
    <row r="165" spans="1:36">
      <c r="A165" s="9" t="s">
        <v>709</v>
      </c>
      <c r="B165" s="9" t="s">
        <v>846</v>
      </c>
      <c r="C165" s="9" t="s">
        <v>121</v>
      </c>
      <c r="D165" s="15" t="s">
        <v>40</v>
      </c>
      <c r="E165" s="26" t="s">
        <v>40</v>
      </c>
      <c r="F165" s="15" t="s">
        <v>0</v>
      </c>
      <c r="G165" s="15" t="s">
        <v>0</v>
      </c>
      <c r="H165" s="9" t="s">
        <v>540</v>
      </c>
      <c r="I165" s="15" t="s">
        <v>66</v>
      </c>
      <c r="J165" s="15" t="s">
        <v>66</v>
      </c>
      <c r="K165" s="15" t="s">
        <v>66</v>
      </c>
      <c r="L165" s="93" t="s">
        <v>66</v>
      </c>
      <c r="M165" s="94" t="s">
        <v>567</v>
      </c>
      <c r="N165" s="15" t="s">
        <v>66</v>
      </c>
      <c r="O165" s="26" t="s">
        <v>1295</v>
      </c>
      <c r="P165" s="157" t="s">
        <v>1295</v>
      </c>
      <c r="Q165" s="26" t="s">
        <v>967</v>
      </c>
      <c r="R165" s="9" t="str">
        <f t="shared" si="18"/>
        <v/>
      </c>
      <c r="S165" s="9" t="str">
        <f t="shared" si="15"/>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9"/>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6"/>
        <v/>
      </c>
      <c r="AH165" s="13" t="str">
        <f t="shared" si="17"/>
        <v/>
      </c>
      <c r="AI165" s="13" t="str">
        <f>IF(
  AND($A165&lt;&gt;"",$Q165&lt;&gt;"-",$Q165&lt;&gt;""),
  (
    """"&amp;shortcut設定!$F$7&amp;""""&amp;
    " """&amp;$Q165&amp;".lnk"""&amp;
    " """&amp;$C165&amp;""""&amp;
    IF($D165="-"," """""," """&amp;$D165&amp;"""")&amp;
    IF($E165="-"," """""," """&amp;$E165&amp;"""")
  ),
  ""
)</f>
        <v/>
      </c>
      <c r="AJ165" s="91" t="s">
        <v>181</v>
      </c>
    </row>
    <row r="166" spans="1:36">
      <c r="A166" s="9" t="s">
        <v>710</v>
      </c>
      <c r="B166" s="9" t="s">
        <v>847</v>
      </c>
      <c r="C166" s="9" t="s">
        <v>122</v>
      </c>
      <c r="D166" s="15" t="s">
        <v>40</v>
      </c>
      <c r="E166" s="26" t="s">
        <v>40</v>
      </c>
      <c r="F166" s="15" t="s">
        <v>0</v>
      </c>
      <c r="G166" s="15" t="s">
        <v>28</v>
      </c>
      <c r="H166" s="9" t="s">
        <v>540</v>
      </c>
      <c r="I166" s="15" t="s">
        <v>66</v>
      </c>
      <c r="J166" s="15" t="s">
        <v>66</v>
      </c>
      <c r="K166" s="15" t="s">
        <v>66</v>
      </c>
      <c r="L166" s="93" t="s">
        <v>66</v>
      </c>
      <c r="M166" s="94" t="s">
        <v>567</v>
      </c>
      <c r="N166" s="15" t="s">
        <v>66</v>
      </c>
      <c r="O166" s="26" t="s">
        <v>1295</v>
      </c>
      <c r="P166" s="157" t="s">
        <v>1295</v>
      </c>
      <c r="Q166" s="26" t="s">
        <v>967</v>
      </c>
      <c r="R166" s="9" t="str">
        <f t="shared" si="18"/>
        <v/>
      </c>
      <c r="S166" s="9" t="str">
        <f t="shared" si="15"/>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9"/>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6"/>
        <v/>
      </c>
      <c r="AH166" s="13" t="str">
        <f t="shared" si="17"/>
        <v/>
      </c>
      <c r="AI166" s="13" t="str">
        <f>IF(
  AND($A166&lt;&gt;"",$Q166&lt;&gt;"-",$Q166&lt;&gt;""),
  (
    """"&amp;shortcut設定!$F$7&amp;""""&amp;
    " """&amp;$Q166&amp;".lnk"""&amp;
    " """&amp;$C166&amp;""""&amp;
    IF($D166="-"," """""," """&amp;$D166&amp;"""")&amp;
    IF($E166="-"," """""," """&amp;$E166&amp;"""")
  ),
  ""
)</f>
        <v/>
      </c>
      <c r="AJ166" s="91" t="s">
        <v>181</v>
      </c>
    </row>
    <row r="167" spans="1:36">
      <c r="A167" s="9" t="s">
        <v>711</v>
      </c>
      <c r="B167" s="9" t="s">
        <v>848</v>
      </c>
      <c r="C167" s="9" t="s">
        <v>123</v>
      </c>
      <c r="D167" s="15" t="s">
        <v>40</v>
      </c>
      <c r="E167" s="26" t="s">
        <v>40</v>
      </c>
      <c r="F167" s="15" t="s">
        <v>0</v>
      </c>
      <c r="G167" s="15" t="s">
        <v>0</v>
      </c>
      <c r="H167" s="9" t="s">
        <v>540</v>
      </c>
      <c r="I167" s="15" t="s">
        <v>66</v>
      </c>
      <c r="J167" s="15" t="s">
        <v>66</v>
      </c>
      <c r="K167" s="15" t="s">
        <v>66</v>
      </c>
      <c r="L167" s="93" t="s">
        <v>866</v>
      </c>
      <c r="M167" s="94" t="s">
        <v>568</v>
      </c>
      <c r="N167" s="15" t="s">
        <v>66</v>
      </c>
      <c r="O167" s="26" t="s">
        <v>1295</v>
      </c>
      <c r="P167" s="157" t="s">
        <v>1295</v>
      </c>
      <c r="Q167" s="26" t="s">
        <v>967</v>
      </c>
      <c r="R167" s="9" t="str">
        <f t="shared" si="18"/>
        <v/>
      </c>
      <c r="S167" s="9" t="str">
        <f t="shared" si="15"/>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 ca="1">IF(
  AND($A167&lt;&gt;"",$L167&lt;&gt;"-",$L167&lt;&gt;""),
  (
    """"&amp;shortcut設定!$F$7&amp;""""&amp;
    " """&amp;$AD167&amp;""""&amp;
    " """&amp;$C167&amp;""""&amp;
    IF($D167="-"," """""," """&amp;$D167&amp;"""")&amp;
    IF($E167="-"," """""," """&amp;$E167&amp;"""")
  ),
  ""
)</f>
        <v>"C:\codes\vbs\command\CreateShortcutFile.vbs" "%USERPROFILE%\AppData\Roaming\Microsoft\Windows\SendTo\200_CompareWithWinmerge.vbs（ファイル比較＠Winmerge） (&amp;D).lnk" "C:\codes\vbs\tools\wimmerge\CompareWithWinmerge.vbs" "" ""</v>
      </c>
      <c r="AB167" s="9" t="str">
        <f ca="1">IFERROR(
  VLOOKUP(
    $H167,
    shortcut設定!$F:$J,
    MATCH(
      "ProgramsIndex",
      shortcut設定!$F$12:$J$12,
      0
    ),
    FALSE
  ),
  ""
)</f>
        <v>200</v>
      </c>
      <c r="AC167" s="20" t="str">
        <f>IF(AND($M167&lt;&gt;"",$M167&lt;&gt;"-")," (&amp;"&amp;$M167&amp;")","")</f>
        <v xml:space="preserve"> (&amp;D)</v>
      </c>
      <c r="AD167" s="13" t="str">
        <f ca="1">IF(
  AND($A167&lt;&gt;"",$L167="○"),
  shortcut設定!$F$5&amp;"\"&amp;AB167&amp;"_"&amp;A167&amp;"（"&amp;B167&amp;"）"&amp;AC167&amp;".lnk",
  ""
)</f>
        <v>%USERPROFILE%\AppData\Roaming\Microsoft\Windows\SendTo\200_CompareWithWinmerge.vbs（ファイル比較＠Winmerge） (&amp;D).lnk</v>
      </c>
      <c r="AE167" s="13" t="str">
        <f>IF(
  AND($A167&lt;&gt;"",$N167="○"),
  (
    """"&amp;shortcut設定!$F$7&amp;""""&amp;
    " """&amp;$AF167&amp;""""&amp;
    " """&amp;$C167&amp;""""&amp;
    IF($D167="-"," """""," """&amp;$D167&amp;"""")&amp;
    IF($E167="-"," """""," """&amp;$E167&amp;"""")
  ),
  ""
)</f>
        <v/>
      </c>
      <c r="AF167" s="9" t="str">
        <f>IF(
  AND($A167&lt;&gt;"",$N167="○"),
  shortcut設定!$F$6&amp;"\"&amp;A167&amp;"（"&amp;B167&amp;"）.lnk",
  ""
)</f>
        <v/>
      </c>
      <c r="AG167" s="13" t="str">
        <f t="shared" si="16"/>
        <v/>
      </c>
      <c r="AH167" s="13" t="str">
        <f t="shared" si="17"/>
        <v/>
      </c>
      <c r="AI167" s="13" t="str">
        <f>IF(
  AND($A167&lt;&gt;"",$Q167&lt;&gt;"-",$Q167&lt;&gt;""),
  (
    """"&amp;shortcut設定!$F$7&amp;""""&amp;
    " """&amp;$Q167&amp;".lnk"""&amp;
    " """&amp;$C167&amp;""""&amp;
    IF($D167="-"," """""," """&amp;$D167&amp;"""")&amp;
    IF($E167="-"," """""," """&amp;$E167&amp;"""")
  ),
  ""
)</f>
        <v/>
      </c>
      <c r="AJ167" s="91" t="s">
        <v>181</v>
      </c>
    </row>
    <row r="168" spans="1:36">
      <c r="A168" s="9" t="s">
        <v>712</v>
      </c>
      <c r="B168" s="9" t="s">
        <v>849</v>
      </c>
      <c r="C168" s="9" t="s">
        <v>124</v>
      </c>
      <c r="D168" s="15" t="s">
        <v>40</v>
      </c>
      <c r="E168" s="26" t="s">
        <v>40</v>
      </c>
      <c r="F168" s="15" t="s">
        <v>0</v>
      </c>
      <c r="G168" s="15" t="s">
        <v>0</v>
      </c>
      <c r="H168" s="9" t="s">
        <v>540</v>
      </c>
      <c r="I168" s="15" t="s">
        <v>66</v>
      </c>
      <c r="J168" s="15" t="s">
        <v>66</v>
      </c>
      <c r="K168" s="15" t="s">
        <v>66</v>
      </c>
      <c r="L168" s="93" t="s">
        <v>866</v>
      </c>
      <c r="M168" s="94" t="s">
        <v>567</v>
      </c>
      <c r="N168" s="15" t="s">
        <v>66</v>
      </c>
      <c r="O168" s="26" t="s">
        <v>1295</v>
      </c>
      <c r="P168" s="157" t="s">
        <v>1295</v>
      </c>
      <c r="Q168" s="26" t="s">
        <v>967</v>
      </c>
      <c r="R168" s="9" t="str">
        <f t="shared" si="18"/>
        <v/>
      </c>
      <c r="S168" s="9" t="str">
        <f t="shared" si="15"/>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"%USERPROFILE%\AppData\Roaming\Microsoft\Windows\SendTo\200_OpenAllFilesWithVim.vbs（全ファイル開く＠Vim）.lnk" "C:\codes\vbs\tools\vim\OpenAllFilesWithVim.vbs" "" ""</v>
      </c>
      <c r="AB168" s="9" t="str">
        <f ca="1">IFERROR(
  VLOOKUP(
    $H168,
    shortcut設定!$F:$J,
    MATCH(
      "ProgramsIndex",
      shortcut設定!$F$12:$J$12,
      0
    ),
    FALSE
  ),
  ""
)</f>
        <v>200</v>
      </c>
      <c r="AC168" s="20" t="str">
        <f t="shared" ref="AC168:AC208" si="20">IF(AND($M168&lt;&gt;"",$M168&lt;&gt;"-")," (&amp;"&amp;$M168&amp;")","")</f>
        <v/>
      </c>
      <c r="AD168" s="13" t="str">
        <f ca="1">IF(
  AND($A168&lt;&gt;"",$L168="○"),
  shortcut設定!$F$5&amp;"\"&amp;AB168&amp;"_"&amp;A168&amp;"（"&amp;B168&amp;"）"&amp;AC168&amp;".lnk",
  ""
)</f>
        <v>%USERPROFILE%\AppData\Roaming\Microsoft\Windows\SendTo\200_OpenAllFilesWithVim.vbs（全ファイル開く＠Vim）.lnk</v>
      </c>
      <c r="AE168" s="13" t="str">
        <f>IF(
  AND($A168&lt;&gt;"",$N168="○"),
  (
    """"&amp;shortcut設定!$F$7&amp;""""&amp;
    " """&amp;$AF168&amp;""""&amp;
    " """&amp;$C168&amp;""""&amp;
    IF($D168="-"," """""," """&amp;$D168&amp;"""")&amp;
    IF($E168="-"," """""," """&amp;$E168&amp;"""")
  ),
  ""
)</f>
        <v/>
      </c>
      <c r="AF168" s="9" t="str">
        <f>IF(
  AND($A168&lt;&gt;"",$N168="○"),
  shortcut設定!$F$6&amp;"\"&amp;A168&amp;"（"&amp;B168&amp;"）.lnk",
  ""
)</f>
        <v/>
      </c>
      <c r="AG168" s="13" t="str">
        <f t="shared" si="16"/>
        <v/>
      </c>
      <c r="AH168" s="13" t="str">
        <f t="shared" si="17"/>
        <v/>
      </c>
      <c r="AI168" s="13" t="str">
        <f>IF(
  AND($A168&lt;&gt;"",$Q168&lt;&gt;"-",$Q168&lt;&gt;""),
  (
    """"&amp;shortcut設定!$F$7&amp;""""&amp;
    " """&amp;$Q168&amp;".lnk"""&amp;
    " """&amp;$C168&amp;""""&amp;
    IF($D168="-"," """""," """&amp;$D168&amp;"""")&amp;
    IF($E168="-"," """""," """&amp;$E168&amp;"""")
  ),
  ""
)</f>
        <v/>
      </c>
      <c r="AJ168" s="91" t="s">
        <v>181</v>
      </c>
    </row>
    <row r="169" spans="1:36">
      <c r="A169" s="9" t="s">
        <v>713</v>
      </c>
      <c r="B169" s="9" t="s">
        <v>850</v>
      </c>
      <c r="C169" s="9" t="s">
        <v>125</v>
      </c>
      <c r="D169" s="15" t="s">
        <v>40</v>
      </c>
      <c r="E169" s="26" t="s">
        <v>40</v>
      </c>
      <c r="F169" s="15" t="s">
        <v>0</v>
      </c>
      <c r="G169" s="15" t="s">
        <v>0</v>
      </c>
      <c r="H169" s="9" t="s">
        <v>540</v>
      </c>
      <c r="I169" s="15" t="s">
        <v>66</v>
      </c>
      <c r="J169" s="15" t="s">
        <v>66</v>
      </c>
      <c r="K169" s="15" t="s">
        <v>66</v>
      </c>
      <c r="L169" s="93" t="s">
        <v>66</v>
      </c>
      <c r="M169" s="94" t="s">
        <v>567</v>
      </c>
      <c r="N169" s="15" t="s">
        <v>66</v>
      </c>
      <c r="O169" s="26" t="s">
        <v>1295</v>
      </c>
      <c r="P169" s="157" t="s">
        <v>1295</v>
      </c>
      <c r="Q169" s="26" t="s">
        <v>967</v>
      </c>
      <c r="R169" s="9" t="str">
        <f t="shared" si="18"/>
        <v/>
      </c>
      <c r="S169" s="9" t="str">
        <f t="shared" ref="S169:S208" si="21">IF(
  OR(
    $H169="",
    $H169="-",
    COUNTIF(カテゴリ,$H169)&gt;0
  ),
  "",
  "★NG★"
)</f>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20"/>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6"/>
        <v/>
      </c>
      <c r="AH169" s="13" t="str">
        <f t="shared" si="17"/>
        <v/>
      </c>
      <c r="AI169" s="13" t="str">
        <f>IF(
  AND($A169&lt;&gt;"",$Q169&lt;&gt;"-",$Q169&lt;&gt;""),
  (
    """"&amp;shortcut設定!$F$7&amp;""""&amp;
    " """&amp;$Q169&amp;".lnk"""&amp;
    " """&amp;$C169&amp;""""&amp;
    IF($D169="-"," """""," """&amp;$D169&amp;"""")&amp;
    IF($E169="-"," """""," """&amp;$E169&amp;"""")
  ),
  ""
)</f>
        <v/>
      </c>
      <c r="AJ169" s="91" t="s">
        <v>181</v>
      </c>
    </row>
    <row r="170" spans="1:36">
      <c r="A170" s="9" t="s">
        <v>714</v>
      </c>
      <c r="B170" s="9" t="s">
        <v>851</v>
      </c>
      <c r="C170" s="9" t="s">
        <v>126</v>
      </c>
      <c r="D170" s="15" t="s">
        <v>40</v>
      </c>
      <c r="E170" s="26" t="s">
        <v>40</v>
      </c>
      <c r="F170" s="15" t="s">
        <v>0</v>
      </c>
      <c r="G170" s="15" t="s">
        <v>0</v>
      </c>
      <c r="H170" s="9" t="s">
        <v>540</v>
      </c>
      <c r="I170" s="15" t="s">
        <v>66</v>
      </c>
      <c r="J170" s="15" t="s">
        <v>66</v>
      </c>
      <c r="K170" s="15" t="s">
        <v>66</v>
      </c>
      <c r="L170" s="93" t="s">
        <v>866</v>
      </c>
      <c r="M170" s="94" t="s">
        <v>569</v>
      </c>
      <c r="N170" s="15" t="s">
        <v>66</v>
      </c>
      <c r="O170" s="26" t="s">
        <v>1295</v>
      </c>
      <c r="P170" s="157" t="s">
        <v>1295</v>
      </c>
      <c r="Q170" s="26" t="s">
        <v>967</v>
      </c>
      <c r="R170" s="9" t="str">
        <f t="shared" si="18"/>
        <v/>
      </c>
      <c r="S170" s="9" t="str">
        <f t="shared" si="21"/>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"%USERPROFILE%\AppData\Roaming\Microsoft\Windows\SendTo\200_UnzipFile.vbs（Zip解凍） (&amp;U).lnk" "C:\codes\vbs\tools\7zip\UnzipFile.vbs" "" ""</v>
      </c>
      <c r="AB170" s="9" t="str">
        <f ca="1">IFERROR(
  VLOOKUP(
    $H170,
    shortcut設定!$F:$J,
    MATCH(
      "ProgramsIndex",
      shortcut設定!$F$12:$J$12,
      0
    ),
    FALSE
  ),
  ""
)</f>
        <v>200</v>
      </c>
      <c r="AC170" s="20" t="str">
        <f t="shared" si="20"/>
        <v xml:space="preserve"> (&amp;U)</v>
      </c>
      <c r="AD170" s="13" t="str">
        <f ca="1">IF(
  AND($A170&lt;&gt;"",$L170="○"),
  shortcut設定!$F$5&amp;"\"&amp;AB170&amp;"_"&amp;A170&amp;"（"&amp;B170&amp;"）"&amp;AC170&amp;".lnk",
  ""
)</f>
        <v>%USERPROFILE%\AppData\Roaming\Microsoft\Windows\SendTo\200_UnzipFile.vbs（Zip解凍） (&amp;U).lnk</v>
      </c>
      <c r="AE170" s="13" t="str">
        <f>IF(
  AND($A170&lt;&gt;"",$N170="○"),
  (
    """"&amp;shortcut設定!$F$7&amp;""""&amp;
    " """&amp;$AF170&amp;""""&amp;
    " """&amp;$C170&amp;""""&amp;
    IF($D170="-"," """""," """&amp;$D170&amp;"""")&amp;
    IF($E170="-"," """""," """&amp;$E170&amp;"""")
  ),
  ""
)</f>
        <v/>
      </c>
      <c r="AF170" s="9" t="str">
        <f>IF(
  AND($A170&lt;&gt;"",$N170="○"),
  shortcut設定!$F$6&amp;"\"&amp;A170&amp;"（"&amp;B170&amp;"）.lnk",
  ""
)</f>
        <v/>
      </c>
      <c r="AG170" s="13" t="str">
        <f t="shared" si="16"/>
        <v/>
      </c>
      <c r="AH170" s="13" t="str">
        <f t="shared" si="17"/>
        <v/>
      </c>
      <c r="AI170" s="13" t="str">
        <f>IF(
  AND($A170&lt;&gt;"",$Q170&lt;&gt;"-",$Q170&lt;&gt;""),
  (
    """"&amp;shortcut設定!$F$7&amp;""""&amp;
    " """&amp;$Q170&amp;".lnk"""&amp;
    " """&amp;$C170&amp;""""&amp;
    IF($D170="-"," """""," """&amp;$D170&amp;"""")&amp;
    IF($E170="-"," """""," """&amp;$E170&amp;"""")
  ),
  ""
)</f>
        <v/>
      </c>
      <c r="AJ170" s="91" t="s">
        <v>181</v>
      </c>
    </row>
    <row r="171" spans="1:36">
      <c r="A171" s="9" t="s">
        <v>715</v>
      </c>
      <c r="B171" s="9" t="s">
        <v>852</v>
      </c>
      <c r="C171" s="9" t="s">
        <v>127</v>
      </c>
      <c r="D171" s="15" t="s">
        <v>40</v>
      </c>
      <c r="E171" s="26" t="s">
        <v>40</v>
      </c>
      <c r="F171" s="15" t="s">
        <v>0</v>
      </c>
      <c r="G171" s="15" t="s">
        <v>0</v>
      </c>
      <c r="H171" s="9" t="s">
        <v>540</v>
      </c>
      <c r="I171" s="15" t="s">
        <v>66</v>
      </c>
      <c r="J171" s="15" t="s">
        <v>66</v>
      </c>
      <c r="K171" s="15" t="s">
        <v>66</v>
      </c>
      <c r="L171" s="93" t="s">
        <v>866</v>
      </c>
      <c r="M171" s="94" t="s">
        <v>570</v>
      </c>
      <c r="N171" s="15" t="s">
        <v>66</v>
      </c>
      <c r="O171" s="26" t="s">
        <v>1295</v>
      </c>
      <c r="P171" s="157" t="s">
        <v>1295</v>
      </c>
      <c r="Q171" s="26" t="s">
        <v>967</v>
      </c>
      <c r="R171" s="9" t="str">
        <f t="shared" ref="R171:R202" si="22">IF(
  AND(
    $A171&lt;&gt;"",
    COUNTIF(C:C,$A171)&gt;1
  ),
  "★NG★",
  ""
)</f>
        <v/>
      </c>
      <c r="S171" s="9" t="str">
        <f t="shared" si="21"/>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 ca="1">IF(
  AND($A171&lt;&gt;"",$L171&lt;&gt;"-",$L171&lt;&gt;""),
  (
    """"&amp;shortcut設定!$F$7&amp;""""&amp;
    " """&amp;$AD171&amp;""""&amp;
    " """&amp;$C171&amp;""""&amp;
    IF($D171="-"," """""," """&amp;$D171&amp;"""")&amp;
    IF($E171="-"," """""," """&amp;$E171&amp;"""")
  ),
  ""
)</f>
        <v>"C:\codes\vbs\command\CreateShortcutFile.vbs" "%USERPROFILE%\AppData\Roaming\Microsoft\Windows\SendTo\200_ZipFile.vbs（Zip圧縮） (&amp;Z).lnk" "C:\codes\vbs\tools\7zip\ZipFile.vbs" "" ""</v>
      </c>
      <c r="AB171" s="9" t="str">
        <f ca="1">IFERROR(
  VLOOKUP(
    $H171,
    shortcut設定!$F:$J,
    MATCH(
      "ProgramsIndex",
      shortcut設定!$F$12:$J$12,
      0
    ),
    FALSE
  ),
  ""
)</f>
        <v>200</v>
      </c>
      <c r="AC171" s="20" t="str">
        <f t="shared" si="20"/>
        <v xml:space="preserve"> (&amp;Z)</v>
      </c>
      <c r="AD171" s="13" t="str">
        <f ca="1">IF(
  AND($A171&lt;&gt;"",$L171="○"),
  shortcut設定!$F$5&amp;"\"&amp;AB171&amp;"_"&amp;A171&amp;"（"&amp;B171&amp;"）"&amp;AC171&amp;".lnk",
  ""
)</f>
        <v>%USERPROFILE%\AppData\Roaming\Microsoft\Windows\SendTo\200_ZipFile.vbs（Zip圧縮） (&amp;Z).lnk</v>
      </c>
      <c r="AE171" s="13" t="str">
        <f>IF(
  AND($A171&lt;&gt;"",$N171="○"),
  (
    """"&amp;shortcut設定!$F$7&amp;""""&amp;
    " """&amp;$AF171&amp;""""&amp;
    " """&amp;$C171&amp;""""&amp;
    IF($D171="-"," """""," """&amp;$D171&amp;"""")&amp;
    IF($E171="-"," """""," """&amp;$E171&amp;"""")
  ),
  ""
)</f>
        <v/>
      </c>
      <c r="AF171" s="9" t="str">
        <f>IF(
  AND($A171&lt;&gt;"",$N171="○"),
  shortcut設定!$F$6&amp;"\"&amp;A171&amp;"（"&amp;B171&amp;"）.lnk",
  ""
)</f>
        <v/>
      </c>
      <c r="AG171" s="13" t="str">
        <f t="shared" si="16"/>
        <v/>
      </c>
      <c r="AH171" s="13" t="str">
        <f t="shared" si="17"/>
        <v/>
      </c>
      <c r="AI171" s="13" t="str">
        <f>IF(
  AND($A171&lt;&gt;"",$Q171&lt;&gt;"-",$Q171&lt;&gt;""),
  (
    """"&amp;shortcut設定!$F$7&amp;""""&amp;
    " """&amp;$Q171&amp;".lnk"""&amp;
    " """&amp;$C171&amp;""""&amp;
    IF($D171="-"," """""," """&amp;$D171&amp;"""")&amp;
    IF($E171="-"," """""," """&amp;$E171&amp;"""")
  ),
  ""
)</f>
        <v/>
      </c>
      <c r="AJ171" s="91" t="s">
        <v>181</v>
      </c>
    </row>
    <row r="172" spans="1:36">
      <c r="A172" s="9" t="s">
        <v>716</v>
      </c>
      <c r="B172" s="9" t="s">
        <v>853</v>
      </c>
      <c r="C172" s="9" t="s">
        <v>128</v>
      </c>
      <c r="D172" s="15" t="s">
        <v>40</v>
      </c>
      <c r="E172" s="26" t="s">
        <v>40</v>
      </c>
      <c r="F172" s="15" t="s">
        <v>0</v>
      </c>
      <c r="G172" s="15" t="s">
        <v>0</v>
      </c>
      <c r="H172" s="9" t="s">
        <v>540</v>
      </c>
      <c r="I172" s="15" t="s">
        <v>66</v>
      </c>
      <c r="J172" s="15" t="s">
        <v>66</v>
      </c>
      <c r="K172" s="15" t="s">
        <v>66</v>
      </c>
      <c r="L172" s="93" t="s">
        <v>866</v>
      </c>
      <c r="M172" s="94" t="s">
        <v>567</v>
      </c>
      <c r="N172" s="15" t="s">
        <v>66</v>
      </c>
      <c r="O172" s="26" t="s">
        <v>1295</v>
      </c>
      <c r="P172" s="157" t="s">
        <v>1295</v>
      </c>
      <c r="Q172" s="26" t="s">
        <v>967</v>
      </c>
      <c r="R172" s="9" t="str">
        <f t="shared" si="22"/>
        <v/>
      </c>
      <c r="S172" s="9" t="str">
        <f t="shared" si="21"/>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"%USERPROFILE%\AppData\Roaming\Microsoft\Windows\SendTo\200_ZipPasswordFile.vbs（Zipパスワード圧縮）.lnk" "C:\codes\vbs\tools\7zip\ZipPasswordFile.vbs" "" ""</v>
      </c>
      <c r="AB172" s="9" t="str">
        <f ca="1">IFERROR(
  VLOOKUP(
    $H172,
    shortcut設定!$F:$J,
    MATCH(
      "ProgramsIndex",
      shortcut設定!$F$12:$J$12,
      0
    ),
    FALSE
  ),
  ""
)</f>
        <v>200</v>
      </c>
      <c r="AC172" s="20" t="str">
        <f t="shared" si="20"/>
        <v/>
      </c>
      <c r="AD172" s="13" t="str">
        <f ca="1">IF(
  AND($A172&lt;&gt;"",$L172="○"),
  shortcut設定!$F$5&amp;"\"&amp;AB172&amp;"_"&amp;A172&amp;"（"&amp;B172&amp;"）"&amp;AC172&amp;".lnk",
  ""
)</f>
        <v>%USERPROFILE%\AppData\Roaming\Microsoft\Windows\SendTo\200_ZipPasswordFile.vbs（Zipパスワード圧縮）.lnk</v>
      </c>
      <c r="AE172" s="13" t="str">
        <f>IF(
  AND($A172&lt;&gt;"",$N172="○"),
  (
    """"&amp;shortcut設定!$F$7&amp;""""&amp;
    " """&amp;$AF172&amp;""""&amp;
    " """&amp;$C172&amp;""""&amp;
    IF($D172="-"," """""," """&amp;$D172&amp;"""")&amp;
    IF($E172="-"," """""," """&amp;$E172&amp;"""")
  ),
  ""
)</f>
        <v/>
      </c>
      <c r="AF172" s="9" t="str">
        <f>IF(
  AND($A172&lt;&gt;"",$N172="○"),
  shortcut設定!$F$6&amp;"\"&amp;A172&amp;"（"&amp;B172&amp;"）.lnk",
  ""
)</f>
        <v/>
      </c>
      <c r="AG172" s="13" t="str">
        <f t="shared" si="16"/>
        <v/>
      </c>
      <c r="AH172" s="13" t="str">
        <f t="shared" si="17"/>
        <v/>
      </c>
      <c r="AI172" s="13" t="str">
        <f>IF(
  AND($A172&lt;&gt;"",$Q172&lt;&gt;"-",$Q172&lt;&gt;""),
  (
    """"&amp;shortcut設定!$F$7&amp;""""&amp;
    " """&amp;$Q172&amp;".lnk"""&amp;
    " """&amp;$C172&amp;""""&amp;
    IF($D172="-"," """""," """&amp;$D172&amp;"""")&amp;
    IF($E172="-"," """""," """&amp;$E172&amp;"""")
  ),
  ""
)</f>
        <v/>
      </c>
      <c r="AJ172" s="91" t="s">
        <v>181</v>
      </c>
    </row>
    <row r="173" spans="1:36">
      <c r="A173" s="9" t="s">
        <v>717</v>
      </c>
      <c r="B173" s="9" t="s">
        <v>854</v>
      </c>
      <c r="C173" s="9" t="s">
        <v>563</v>
      </c>
      <c r="D173" s="15" t="s">
        <v>40</v>
      </c>
      <c r="E173" s="26" t="s">
        <v>40</v>
      </c>
      <c r="F173" s="15" t="s">
        <v>0</v>
      </c>
      <c r="G173" s="15" t="s">
        <v>0</v>
      </c>
      <c r="H173" s="9" t="s">
        <v>540</v>
      </c>
      <c r="I173" s="15" t="s">
        <v>66</v>
      </c>
      <c r="J173" s="15" t="s">
        <v>66</v>
      </c>
      <c r="K173" s="15" t="s">
        <v>66</v>
      </c>
      <c r="L173" s="93" t="s">
        <v>66</v>
      </c>
      <c r="M173" s="94" t="s">
        <v>567</v>
      </c>
      <c r="N173" s="15" t="s">
        <v>66</v>
      </c>
      <c r="O173" s="26" t="s">
        <v>1295</v>
      </c>
      <c r="P173" s="157" t="s">
        <v>1295</v>
      </c>
      <c r="Q173" s="26" t="s">
        <v>967</v>
      </c>
      <c r="R173" s="9" t="str">
        <f t="shared" si="22"/>
        <v/>
      </c>
      <c r="S173" s="9" t="str">
        <f t="shared" si="21"/>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IF(
  AND($A173&lt;&gt;"",$L173&lt;&gt;"-",$L173&lt;&gt;""),
  (
    """"&amp;shortcut設定!$F$7&amp;""""&amp;
    " """&amp;$AD173&amp;""""&amp;
    " """&amp;$C173&amp;""""&amp;
    IF($D173="-"," """""," """&amp;$D173&amp;"""")&amp;
    IF($E173="-"," """""," """&amp;$E173&amp;"""")
  ),
  ""
)</f>
        <v/>
      </c>
      <c r="AB173" s="9" t="str">
        <f ca="1">IFERROR(
  VLOOKUP(
    $H173,
    shortcut設定!$F:$J,
    MATCH(
      "ProgramsIndex",
      shortcut設定!$F$12:$J$12,
      0
    ),
    FALSE
  ),
  ""
)</f>
        <v>200</v>
      </c>
      <c r="AC173" s="20" t="str">
        <f t="shared" si="20"/>
        <v/>
      </c>
      <c r="AD173" s="13" t="str">
        <f>IF(
  AND($A173&lt;&gt;"",$L173="○"),
  shortcut設定!$F$5&amp;"\"&amp;AB173&amp;"_"&amp;A173&amp;"（"&amp;B173&amp;"）"&amp;AC173&amp;".lnk",
  ""
)</f>
        <v/>
      </c>
      <c r="AE173" s="13" t="str">
        <f>IF(
  AND($A173&lt;&gt;"",$N173="○"),
  (
    """"&amp;shortcut設定!$F$7&amp;""""&amp;
    " """&amp;$AF173&amp;""""&amp;
    " """&amp;$C173&amp;""""&amp;
    IF($D173="-"," """""," """&amp;$D173&amp;"""")&amp;
    IF($E173="-"," """""," """&amp;$E173&amp;"""")
  ),
  ""
)</f>
        <v/>
      </c>
      <c r="AF173" s="9" t="str">
        <f>IF(
  AND($A173&lt;&gt;"",$N173="○"),
  shortcut設定!$F$6&amp;"\"&amp;A173&amp;"（"&amp;B173&amp;"）.lnk",
  ""
)</f>
        <v/>
      </c>
      <c r="AG173" s="13" t="str">
        <f t="shared" si="16"/>
        <v/>
      </c>
      <c r="AH173" s="13" t="str">
        <f t="shared" si="17"/>
        <v/>
      </c>
      <c r="AI173" s="13" t="str">
        <f>IF(
  AND($A173&lt;&gt;"",$Q173&lt;&gt;"-",$Q173&lt;&gt;""),
  (
    """"&amp;shortcut設定!$F$7&amp;""""&amp;
    " """&amp;$Q173&amp;".lnk"""&amp;
    " """&amp;$C173&amp;""""&amp;
    IF($D173="-"," """""," """&amp;$D173&amp;"""")&amp;
    IF($E173="-"," """""," """&amp;$E173&amp;"""")
  ),
  ""
)</f>
        <v/>
      </c>
      <c r="AJ173" s="91" t="s">
        <v>181</v>
      </c>
    </row>
    <row r="174" spans="1:36">
      <c r="A174" s="9" t="s">
        <v>718</v>
      </c>
      <c r="B174" s="9" t="s">
        <v>855</v>
      </c>
      <c r="C174" s="9" t="s">
        <v>546</v>
      </c>
      <c r="D174" s="15" t="s">
        <v>40</v>
      </c>
      <c r="E174" s="26" t="s">
        <v>40</v>
      </c>
      <c r="F174" s="15" t="s">
        <v>28</v>
      </c>
      <c r="G174" s="15" t="s">
        <v>0</v>
      </c>
      <c r="H174" s="9" t="s">
        <v>540</v>
      </c>
      <c r="I174" s="15" t="s">
        <v>66</v>
      </c>
      <c r="J174" s="15" t="s">
        <v>66</v>
      </c>
      <c r="K174" s="15" t="s">
        <v>66</v>
      </c>
      <c r="L174" s="93" t="s">
        <v>66</v>
      </c>
      <c r="M174" s="94" t="s">
        <v>567</v>
      </c>
      <c r="N174" s="15" t="s">
        <v>40</v>
      </c>
      <c r="O174" s="26" t="s">
        <v>1295</v>
      </c>
      <c r="P174" s="157" t="s">
        <v>1295</v>
      </c>
      <c r="Q174" s="26" t="s">
        <v>967</v>
      </c>
      <c r="R174" s="9" t="str">
        <f t="shared" si="22"/>
        <v/>
      </c>
      <c r="S174" s="9" t="str">
        <f t="shared" si="21"/>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IF(
  AND($A174&lt;&gt;"",$L174&lt;&gt;"-",$L174&lt;&gt;""),
  (
    """"&amp;shortcut設定!$F$7&amp;""""&amp;
    " """&amp;$AD174&amp;""""&amp;
    " """&amp;$C174&amp;""""&amp;
    IF($D174="-"," """""," """&amp;$D174&amp;"""")&amp;
    IF($E174="-"," """""," """&amp;$E174&amp;"""")
  ),
  ""
)</f>
        <v/>
      </c>
      <c r="AB174" s="9" t="str">
        <f ca="1">IFERROR(
  VLOOKUP(
    $H174,
    shortcut設定!$F:$J,
    MATCH(
      "ProgramsIndex",
      shortcut設定!$F$12:$J$12,
      0
    ),
    FALSE
  ),
  ""
)</f>
        <v>200</v>
      </c>
      <c r="AC174" s="20" t="str">
        <f t="shared" si="20"/>
        <v/>
      </c>
      <c r="AD174" s="13" t="str">
        <f>IF(
  AND($A174&lt;&gt;"",$L174="○"),
  shortcut設定!$F$5&amp;"\"&amp;AB174&amp;"_"&amp;A174&amp;"（"&amp;B174&amp;"）"&amp;AC174&amp;".lnk",
  ""
)</f>
        <v/>
      </c>
      <c r="AE174" s="13" t="str">
        <f>IF(
  AND($A174&lt;&gt;"",$N174="○"),
  (
    """"&amp;shortcut設定!$F$7&amp;""""&amp;
    " """&amp;$AF174&amp;""""&amp;
    " """&amp;$C174&amp;""""&amp;
    IF($D174="-"," """""," """&amp;$D174&amp;"""")&amp;
    IF($E174="-"," """""," """&amp;$E174&amp;"""")
  ),
  ""
)</f>
        <v/>
      </c>
      <c r="AF174" s="9" t="str">
        <f>IF(
  AND($A174&lt;&gt;"",$N174="○"),
  shortcut設定!$F$6&amp;"\"&amp;A174&amp;"（"&amp;B174&amp;"）.lnk",
  ""
)</f>
        <v/>
      </c>
      <c r="AG174" s="13" t="str">
        <f t="shared" si="16"/>
        <v/>
      </c>
      <c r="AH174" s="13" t="str">
        <f t="shared" si="17"/>
        <v/>
      </c>
      <c r="AI174" s="13" t="str">
        <f>IF(
  AND($A174&lt;&gt;"",$Q174&lt;&gt;"-",$Q174&lt;&gt;""),
  (
    """"&amp;shortcut設定!$F$7&amp;""""&amp;
    " """&amp;$Q174&amp;".lnk"""&amp;
    " """&amp;$C174&amp;""""&amp;
    IF($D174="-"," """""," """&amp;$D174&amp;"""")&amp;
    IF($E174="-"," """""," """&amp;$E174&amp;"""")
  ),
  ""
)</f>
        <v/>
      </c>
      <c r="AJ174" s="91" t="s">
        <v>181</v>
      </c>
    </row>
    <row r="175" spans="1:36">
      <c r="A175" s="9" t="s">
        <v>719</v>
      </c>
      <c r="B175" s="9" t="s">
        <v>856</v>
      </c>
      <c r="C175" s="9" t="s">
        <v>547</v>
      </c>
      <c r="D175" s="15" t="s">
        <v>40</v>
      </c>
      <c r="E175" s="26" t="s">
        <v>40</v>
      </c>
      <c r="F175" s="15" t="s">
        <v>0</v>
      </c>
      <c r="G175" s="15" t="s">
        <v>0</v>
      </c>
      <c r="H175" s="9" t="s">
        <v>540</v>
      </c>
      <c r="I175" s="15" t="s">
        <v>66</v>
      </c>
      <c r="J175" s="15" t="s">
        <v>867</v>
      </c>
      <c r="K175" s="15" t="s">
        <v>66</v>
      </c>
      <c r="L175" s="93" t="s">
        <v>66</v>
      </c>
      <c r="M175" s="94" t="s">
        <v>567</v>
      </c>
      <c r="N175" s="15" t="s">
        <v>66</v>
      </c>
      <c r="O175" s="26" t="s">
        <v>1295</v>
      </c>
      <c r="P175" s="157" t="s">
        <v>1295</v>
      </c>
      <c r="Q175" s="26" t="s">
        <v>967</v>
      </c>
      <c r="R175" s="9" t="str">
        <f t="shared" si="22"/>
        <v/>
      </c>
      <c r="S175" s="9" t="str">
        <f t="shared" si="21"/>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5" s="14" t="str">
        <f>IF(
  AND($A175&lt;&gt;"",$J175&lt;&gt;"-",$J175&lt;&gt;""),
  shortcut設定!$F$4&amp;"\"&amp;shortcut設定!$F$8&amp;"\"&amp;$J175&amp;"（"&amp;$B175&amp;"）.lnk",
  ""
)</f>
        <v>%USERPROFILE%\AppData\Roaming\Microsoft\Windows\Start Menu\Programs\$QuickAccess\ttw（SSH接続toWSL2＠Teraterm）.lnk</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0"/>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16"/>
        <v/>
      </c>
      <c r="AH175" s="13" t="str">
        <f t="shared" si="17"/>
        <v/>
      </c>
      <c r="AI175" s="13" t="str">
        <f>IF(
  AND($A175&lt;&gt;"",$Q175&lt;&gt;"-",$Q175&lt;&gt;""),
  (
    """"&amp;shortcut設定!$F$7&amp;""""&amp;
    " """&amp;$Q175&amp;".lnk"""&amp;
    " """&amp;$C175&amp;""""&amp;
    IF($D175="-"," """""," """&amp;$D175&amp;"""")&amp;
    IF($E175="-"," """""," """&amp;$E175&amp;"""")
  ),
  ""
)</f>
        <v/>
      </c>
      <c r="AJ175" s="91" t="s">
        <v>181</v>
      </c>
    </row>
    <row r="176" spans="1:36">
      <c r="A176" s="9" t="s">
        <v>720</v>
      </c>
      <c r="B176" s="9" t="s">
        <v>856</v>
      </c>
      <c r="C176" s="9" t="s">
        <v>129</v>
      </c>
      <c r="D176" s="15" t="s">
        <v>40</v>
      </c>
      <c r="E176" s="26" t="s">
        <v>40</v>
      </c>
      <c r="F176" s="15" t="s">
        <v>0</v>
      </c>
      <c r="G176" s="15" t="s">
        <v>0</v>
      </c>
      <c r="H176" s="9" t="s">
        <v>540</v>
      </c>
      <c r="I176" s="15" t="s">
        <v>66</v>
      </c>
      <c r="J176" s="15" t="s">
        <v>66</v>
      </c>
      <c r="K176" s="15" t="s">
        <v>66</v>
      </c>
      <c r="L176" s="93" t="s">
        <v>66</v>
      </c>
      <c r="M176" s="94" t="s">
        <v>567</v>
      </c>
      <c r="N176" s="15" t="s">
        <v>66</v>
      </c>
      <c r="O176" s="26" t="s">
        <v>1295</v>
      </c>
      <c r="P176" s="157" t="s">
        <v>1295</v>
      </c>
      <c r="Q176" s="26" t="s">
        <v>967</v>
      </c>
      <c r="R176" s="9" t="str">
        <f t="shared" si="22"/>
        <v/>
      </c>
      <c r="S176" s="9" t="str">
        <f t="shared" si="21"/>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20"/>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6"/>
        <v/>
      </c>
      <c r="AH176" s="13" t="str">
        <f t="shared" si="17"/>
        <v/>
      </c>
      <c r="AI176" s="13" t="str">
        <f>IF(
  AND($A176&lt;&gt;"",$Q176&lt;&gt;"-",$Q176&lt;&gt;""),
  (
    """"&amp;shortcut設定!$F$7&amp;""""&amp;
    " """&amp;$Q176&amp;".lnk"""&amp;
    " """&amp;$C176&amp;""""&amp;
    IF($D176="-"," """""," """&amp;$D176&amp;"""")&amp;
    IF($E176="-"," """""," """&amp;$E176&amp;"""")
  ),
  ""
)</f>
        <v/>
      </c>
      <c r="AJ176" s="91" t="s">
        <v>181</v>
      </c>
    </row>
    <row r="177" spans="1:36">
      <c r="A177" s="9" t="s">
        <v>721</v>
      </c>
      <c r="B177" s="9" t="s">
        <v>857</v>
      </c>
      <c r="C177" s="9" t="s">
        <v>130</v>
      </c>
      <c r="D177" s="15" t="s">
        <v>40</v>
      </c>
      <c r="E177" s="26" t="s">
        <v>40</v>
      </c>
      <c r="F177" s="15" t="s">
        <v>28</v>
      </c>
      <c r="G177" s="15" t="s">
        <v>0</v>
      </c>
      <c r="H177" s="9" t="s">
        <v>540</v>
      </c>
      <c r="I177" s="15" t="s">
        <v>66</v>
      </c>
      <c r="J177" s="15" t="s">
        <v>868</v>
      </c>
      <c r="K177" s="15" t="s">
        <v>66</v>
      </c>
      <c r="L177" s="93" t="s">
        <v>66</v>
      </c>
      <c r="M177" s="94" t="s">
        <v>567</v>
      </c>
      <c r="N177" s="15" t="s">
        <v>66</v>
      </c>
      <c r="O177" s="26" t="s">
        <v>1295</v>
      </c>
      <c r="P177" s="157" t="s">
        <v>1295</v>
      </c>
      <c r="Q177" s="26" t="s">
        <v>967</v>
      </c>
      <c r="R177" s="9" t="str">
        <f t="shared" si="22"/>
        <v/>
      </c>
      <c r="S177" s="9" t="str">
        <f t="shared" si="21"/>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mkdir "%USERPROFILE%\AppData\Roaming\Microsoft\Windows\Start Menu\Programs\$QuickAccess" &amp; "C:\codes\vbs\command\CreateShortcutFile.vbs" "%USERPROFILE%\AppData\Roaming\Microsoft\Windows\Start Menu\Programs\$QuickAccess\ttr（SSH接続toMyRaspberryPi＠Teraterm）.lnk" "C:\codes\ttl\login_raspberrypi.ttl" "" ""</v>
      </c>
      <c r="X177" s="14" t="str">
        <f>IF(
  AND($A177&lt;&gt;"",$J177&lt;&gt;"-",$J177&lt;&gt;""),
  shortcut設定!$F$4&amp;"\"&amp;shortcut設定!$F$8&amp;"\"&amp;$J177&amp;"（"&amp;$B177&amp;"）.lnk",
  ""
)</f>
        <v>%USERPROFILE%\AppData\Roaming\Microsoft\Windows\Start Menu\Programs\$QuickAccess\ttr（SSH接続toMyRaspberryPi＠Teraterm）.lnk</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20"/>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6"/>
        <v/>
      </c>
      <c r="AH177" s="13" t="str">
        <f t="shared" si="17"/>
        <v/>
      </c>
      <c r="AI177" s="13" t="str">
        <f>IF(
  AND($A177&lt;&gt;"",$Q177&lt;&gt;"-",$Q177&lt;&gt;""),
  (
    """"&amp;shortcut設定!$F$7&amp;""""&amp;
    " """&amp;$Q177&amp;".lnk"""&amp;
    " """&amp;$C177&amp;""""&amp;
    IF($D177="-"," """""," """&amp;$D177&amp;"""")&amp;
    IF($E177="-"," """""," """&amp;$E177&amp;"""")
  ),
  ""
)</f>
        <v/>
      </c>
      <c r="AJ177" s="91" t="s">
        <v>181</v>
      </c>
    </row>
    <row r="178" spans="1:36">
      <c r="A178" s="9" t="s">
        <v>722</v>
      </c>
      <c r="B178" s="9" t="s">
        <v>858</v>
      </c>
      <c r="C178" s="9" t="s">
        <v>548</v>
      </c>
      <c r="D178" s="15" t="s">
        <v>40</v>
      </c>
      <c r="E178" s="26" t="s">
        <v>40</v>
      </c>
      <c r="F178" s="15" t="s">
        <v>28</v>
      </c>
      <c r="G178" s="15" t="s">
        <v>0</v>
      </c>
      <c r="H178" s="9" t="s">
        <v>540</v>
      </c>
      <c r="I178" s="15" t="s">
        <v>66</v>
      </c>
      <c r="J178" s="15" t="s">
        <v>869</v>
      </c>
      <c r="K178" s="15" t="s">
        <v>66</v>
      </c>
      <c r="L178" s="93" t="s">
        <v>66</v>
      </c>
      <c r="M178" s="94" t="s">
        <v>567</v>
      </c>
      <c r="N178" s="15" t="s">
        <v>66</v>
      </c>
      <c r="O178" s="26" t="s">
        <v>1295</v>
      </c>
      <c r="P178" s="157" t="s">
        <v>1295</v>
      </c>
      <c r="Q178" s="26" t="s">
        <v>967</v>
      </c>
      <c r="R178" s="9" t="str">
        <f t="shared" si="22"/>
        <v/>
      </c>
      <c r="S178" s="9" t="str">
        <f t="shared" si="21"/>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mkdir "%USERPROFILE%\AppData\Roaming\Microsoft\Windows\Start Menu\Programs\$QuickAccess" &amp; "C:\codes\vbs\command\CreateShortcutFile.vbs" "%USERPROFILE%\AppData\Roaming\Microsoft\Windows\Start Menu\Programs\$QuickAccess\ttm（SSH接続toMyMac＠Teraterm）.lnk" "C:\codes\ttl\login_mac.ttl" "" ""</v>
      </c>
      <c r="X178" s="14" t="str">
        <f>IF(
  AND($A178&lt;&gt;"",$J178&lt;&gt;"-",$J178&lt;&gt;""),
  shortcut設定!$F$4&amp;"\"&amp;shortcut設定!$F$8&amp;"\"&amp;$J178&amp;"（"&amp;$B178&amp;"）.lnk",
  ""
)</f>
        <v>%USERPROFILE%\AppData\Roaming\Microsoft\Windows\Start Menu\Programs\$QuickAccess\ttm（SSH接続toMyMac＠Teraterm）.lnk</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20"/>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6"/>
        <v/>
      </c>
      <c r="AH178" s="13" t="str">
        <f t="shared" si="17"/>
        <v/>
      </c>
      <c r="AI178" s="13" t="str">
        <f>IF(
  AND($A178&lt;&gt;"",$Q178&lt;&gt;"-",$Q178&lt;&gt;""),
  (
    """"&amp;shortcut設定!$F$7&amp;""""&amp;
    " """&amp;$Q178&amp;".lnk"""&amp;
    " """&amp;$C178&amp;""""&amp;
    IF($D178="-"," """""," """&amp;$D178&amp;"""")&amp;
    IF($E178="-"," """""," """&amp;$E178&amp;"""")
  ),
  ""
)</f>
        <v/>
      </c>
      <c r="AJ178" s="91" t="s">
        <v>181</v>
      </c>
    </row>
    <row r="179" spans="1:36">
      <c r="A179" s="9" t="s">
        <v>723</v>
      </c>
      <c r="B179" s="9" t="s">
        <v>859</v>
      </c>
      <c r="C179" s="9" t="s">
        <v>549</v>
      </c>
      <c r="D179" s="15" t="s">
        <v>40</v>
      </c>
      <c r="E179" s="26" t="s">
        <v>40</v>
      </c>
      <c r="F179" s="15" t="s">
        <v>28</v>
      </c>
      <c r="G179" s="15" t="s">
        <v>0</v>
      </c>
      <c r="H179" s="9" t="s">
        <v>540</v>
      </c>
      <c r="I179" s="15" t="s">
        <v>66</v>
      </c>
      <c r="J179" s="15" t="s">
        <v>870</v>
      </c>
      <c r="K179" s="15" t="s">
        <v>66</v>
      </c>
      <c r="L179" s="93" t="s">
        <v>66</v>
      </c>
      <c r="M179" s="94" t="s">
        <v>567</v>
      </c>
      <c r="N179" s="15" t="s">
        <v>66</v>
      </c>
      <c r="O179" s="26" t="s">
        <v>1295</v>
      </c>
      <c r="P179" s="157" t="s">
        <v>1295</v>
      </c>
      <c r="Q179" s="26" t="s">
        <v>967</v>
      </c>
      <c r="R179" s="9" t="str">
        <f t="shared" si="22"/>
        <v/>
      </c>
      <c r="S179" s="9" t="str">
        <f t="shared" si="21"/>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mkdir "%USERPROFILE%\AppData\Roaming\Microsoft\Windows\Start Menu\Programs\$QuickAccess" &amp; "C:\codes\vbs\command\CreateShortcutFile.vbs" "%USERPROFILE%\AppData\Roaming\Microsoft\Windows\Start Menu\Programs\$QuickAccess\wsr（SFTP接続toMyRaspberryPi＠WinSCP）.lnk" "C:\codes\winscp\login_raspberrypi.bat" "" ""</v>
      </c>
      <c r="X179" s="14" t="str">
        <f>IF(
  AND($A179&lt;&gt;"",$J179&lt;&gt;"-",$J179&lt;&gt;""),
  shortcut設定!$F$4&amp;"\"&amp;shortcut設定!$F$8&amp;"\"&amp;$J179&amp;"（"&amp;$B179&amp;"）.lnk",
  ""
)</f>
        <v>%USERPROFILE%\AppData\Roaming\Microsoft\Windows\Start Menu\Programs\$QuickAccess\wsr（SFTP接続toMyRaspberryPi＠WinSCP）.lnk</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0"/>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6"/>
        <v/>
      </c>
      <c r="AH179" s="13" t="str">
        <f t="shared" si="17"/>
        <v/>
      </c>
      <c r="AI179" s="13" t="str">
        <f>IF(
  AND($A179&lt;&gt;"",$Q179&lt;&gt;"-",$Q179&lt;&gt;""),
  (
    """"&amp;shortcut設定!$F$7&amp;""""&amp;
    " """&amp;$Q179&amp;".lnk"""&amp;
    " """&amp;$C179&amp;""""&amp;
    IF($D179="-"," """""," """&amp;$D179&amp;"""")&amp;
    IF($E179="-"," """""," """&amp;$E179&amp;"""")
  ),
  ""
)</f>
        <v/>
      </c>
      <c r="AJ179" s="91" t="s">
        <v>181</v>
      </c>
    </row>
    <row r="180" spans="1:36">
      <c r="A180" s="9" t="s">
        <v>724</v>
      </c>
      <c r="B180" s="9" t="s">
        <v>860</v>
      </c>
      <c r="C180" s="9" t="s">
        <v>550</v>
      </c>
      <c r="D180" s="15" t="s">
        <v>40</v>
      </c>
      <c r="E180" s="26" t="s">
        <v>40</v>
      </c>
      <c r="F180" s="15" t="s">
        <v>0</v>
      </c>
      <c r="G180" s="15" t="s">
        <v>28</v>
      </c>
      <c r="H180" s="9" t="s">
        <v>540</v>
      </c>
      <c r="I180" s="15" t="s">
        <v>66</v>
      </c>
      <c r="J180" s="15" t="s">
        <v>66</v>
      </c>
      <c r="K180" s="15" t="s">
        <v>66</v>
      </c>
      <c r="L180" s="93" t="s">
        <v>66</v>
      </c>
      <c r="M180" s="94" t="s">
        <v>567</v>
      </c>
      <c r="N180" s="15" t="s">
        <v>66</v>
      </c>
      <c r="O180" s="26" t="s">
        <v>1295</v>
      </c>
      <c r="P180" s="157" t="s">
        <v>1295</v>
      </c>
      <c r="Q180" s="26" t="s">
        <v>967</v>
      </c>
      <c r="R180" s="9" t="str">
        <f t="shared" si="22"/>
        <v/>
      </c>
      <c r="S180" s="9" t="str">
        <f t="shared" si="21"/>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0"/>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6"/>
        <v/>
      </c>
      <c r="AH180" s="13" t="str">
        <f t="shared" si="17"/>
        <v/>
      </c>
      <c r="AI180" s="13" t="str">
        <f>IF(
  AND($A180&lt;&gt;"",$Q180&lt;&gt;"-",$Q180&lt;&gt;""),
  (
    """"&amp;shortcut設定!$F$7&amp;""""&amp;
    " """&amp;$Q180&amp;".lnk"""&amp;
    " """&amp;$C180&amp;""""&amp;
    IF($D180="-"," """""," """&amp;$D180&amp;"""")&amp;
    IF($E180="-"," """""," """&amp;$E180&amp;"""")
  ),
  ""
)</f>
        <v/>
      </c>
      <c r="AJ180" s="91" t="s">
        <v>181</v>
      </c>
    </row>
    <row r="181" spans="1:36">
      <c r="A181" s="9" t="s">
        <v>725</v>
      </c>
      <c r="B181" s="9" t="s">
        <v>861</v>
      </c>
      <c r="C181" s="9" t="s">
        <v>551</v>
      </c>
      <c r="D181" s="15" t="s">
        <v>40</v>
      </c>
      <c r="E181" s="26" t="s">
        <v>40</v>
      </c>
      <c r="F181" s="15" t="s">
        <v>0</v>
      </c>
      <c r="G181" s="15" t="s">
        <v>0</v>
      </c>
      <c r="H181" s="9" t="s">
        <v>540</v>
      </c>
      <c r="I181" s="15" t="s">
        <v>66</v>
      </c>
      <c r="J181" s="15" t="s">
        <v>66</v>
      </c>
      <c r="K181" s="15" t="s">
        <v>66</v>
      </c>
      <c r="L181" s="93" t="s">
        <v>66</v>
      </c>
      <c r="M181" s="94" t="s">
        <v>567</v>
      </c>
      <c r="N181" s="15" t="s">
        <v>866</v>
      </c>
      <c r="O181" s="26" t="s">
        <v>1295</v>
      </c>
      <c r="P181" s="157" t="s">
        <v>1295</v>
      </c>
      <c r="Q181" s="26" t="s">
        <v>967</v>
      </c>
      <c r="R181" s="9" t="str">
        <f t="shared" si="22"/>
        <v/>
      </c>
      <c r="S181" s="9" t="str">
        <f t="shared" si="21"/>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
      </c>
      <c r="X181" s="14" t="str">
        <f>IF(
  AND($A181&lt;&gt;"",$J181&lt;&gt;"-",$J181&lt;&gt;""),
  shortcut設定!$F$4&amp;"\"&amp;shortcut設定!$F$8&amp;"\"&amp;$J181&amp;"（"&amp;$B181&amp;"）.lnk",
  ""
)</f>
        <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0"/>
        <v/>
      </c>
      <c r="AD181" s="13" t="str">
        <f>IF(
  AND($A181&lt;&gt;"",$L181="○"),
  shortcut設定!$F$5&amp;"\"&amp;AB181&amp;"_"&amp;A181&amp;"（"&amp;B181&amp;"）"&amp;AC181&amp;".lnk",
  ""
)</f>
        <v/>
      </c>
      <c r="AE181" s="13" t="str">
        <f>IF(
  AND($A181&lt;&gt;"",$N181="○"),
  (
    """"&amp;shortcut設定!$F$7&amp;""""&amp;
    " """&amp;$AF181&amp;""""&amp;
    " """&amp;$C181&amp;""""&amp;
    IF($D181="-"," """""," """&amp;$D181&amp;"""")&amp;
    IF($E181="-"," """""," """&amp;$E181&amp;"""")
  ),
  ""
)</f>
        <v>"C:\codes\vbs\command\CreateShortcutFile.vbs" "%USERPROFILE%\AppData\Roaming\Microsoft\Windows\Start Menu\Programs\Startup\XF_BackupIniToTabbak.bat（X-Finder.iniタブバックアップ）.lnk" "C:\prg_exe\X-Finder\BackupIniToTabbak.bat" "" ""</v>
      </c>
      <c r="AF181" s="9" t="str">
        <f>IF(
  AND($A181&lt;&gt;"",$N181="○"),
  shortcut設定!$F$6&amp;"\"&amp;A181&amp;"（"&amp;B181&amp;"）.lnk",
  ""
)</f>
        <v>%USERPROFILE%\AppData\Roaming\Microsoft\Windows\Start Menu\Programs\Startup\XF_BackupIniToTabbak.bat（X-Finder.iniタブバックアップ）.lnk</v>
      </c>
      <c r="AG181" s="13" t="str">
        <f t="shared" si="16"/>
        <v/>
      </c>
      <c r="AH181" s="13" t="str">
        <f t="shared" si="17"/>
        <v/>
      </c>
      <c r="AI181" s="13" t="str">
        <f>IF(
  AND($A181&lt;&gt;"",$Q181&lt;&gt;"-",$Q181&lt;&gt;""),
  (
    """"&amp;shortcut設定!$F$7&amp;""""&amp;
    " """&amp;$Q181&amp;".lnk"""&amp;
    " """&amp;$C181&amp;""""&amp;
    IF($D181="-"," """""," """&amp;$D181&amp;"""")&amp;
    IF($E181="-"," """""," """&amp;$E181&amp;"""")
  ),
  ""
)</f>
        <v/>
      </c>
      <c r="AJ181" s="91" t="s">
        <v>181</v>
      </c>
    </row>
    <row r="182" spans="1:36">
      <c r="A182" s="9" t="s">
        <v>726</v>
      </c>
      <c r="B182" s="9" t="s">
        <v>820</v>
      </c>
      <c r="C182" s="9" t="s">
        <v>552</v>
      </c>
      <c r="D182" s="15" t="s">
        <v>40</v>
      </c>
      <c r="E182" s="26" t="s">
        <v>40</v>
      </c>
      <c r="F182" s="15" t="s">
        <v>0</v>
      </c>
      <c r="G182" s="15" t="s">
        <v>28</v>
      </c>
      <c r="H182" s="9" t="s">
        <v>540</v>
      </c>
      <c r="I182" s="15" t="s">
        <v>66</v>
      </c>
      <c r="J182" s="15" t="s">
        <v>66</v>
      </c>
      <c r="K182" s="15" t="s">
        <v>66</v>
      </c>
      <c r="L182" s="93" t="s">
        <v>66</v>
      </c>
      <c r="M182" s="94" t="s">
        <v>567</v>
      </c>
      <c r="N182" s="15" t="s">
        <v>561</v>
      </c>
      <c r="O182" s="26" t="s">
        <v>1295</v>
      </c>
      <c r="P182" s="157" t="s">
        <v>1295</v>
      </c>
      <c r="Q182" s="26" t="s">
        <v>967</v>
      </c>
      <c r="R182" s="9" t="str">
        <f t="shared" si="22"/>
        <v/>
      </c>
      <c r="S182" s="9" t="str">
        <f t="shared" si="21"/>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0"/>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6"/>
        <v/>
      </c>
      <c r="AH182" s="13" t="str">
        <f t="shared" si="17"/>
        <v/>
      </c>
      <c r="AI182" s="13" t="str">
        <f>IF(
  AND($A182&lt;&gt;"",$Q182&lt;&gt;"-",$Q182&lt;&gt;""),
  (
    """"&amp;shortcut設定!$F$7&amp;""""&amp;
    " """&amp;$Q182&amp;".lnk"""&amp;
    " """&amp;$C182&amp;""""&amp;
    IF($D182="-"," """""," """&amp;$D182&amp;"""")&amp;
    IF($E182="-"," """""," """&amp;$E182&amp;"""")
  ),
  ""
)</f>
        <v/>
      </c>
      <c r="AJ182" s="91" t="s">
        <v>181</v>
      </c>
    </row>
    <row r="183" spans="1:36">
      <c r="A183" s="9" t="s">
        <v>727</v>
      </c>
      <c r="B183" s="9" t="s">
        <v>862</v>
      </c>
      <c r="C183" s="9" t="s">
        <v>553</v>
      </c>
      <c r="D183" s="15" t="s">
        <v>40</v>
      </c>
      <c r="E183" s="26" t="s">
        <v>40</v>
      </c>
      <c r="F183" s="15" t="s">
        <v>0</v>
      </c>
      <c r="G183" s="15" t="s">
        <v>28</v>
      </c>
      <c r="H183" s="9" t="s">
        <v>540</v>
      </c>
      <c r="I183" s="15" t="s">
        <v>66</v>
      </c>
      <c r="J183" s="15" t="s">
        <v>66</v>
      </c>
      <c r="K183" s="15" t="s">
        <v>66</v>
      </c>
      <c r="L183" s="93" t="s">
        <v>66</v>
      </c>
      <c r="M183" s="94" t="s">
        <v>567</v>
      </c>
      <c r="N183" s="15" t="s">
        <v>866</v>
      </c>
      <c r="O183" s="26" t="s">
        <v>1295</v>
      </c>
      <c r="P183" s="157" t="s">
        <v>1295</v>
      </c>
      <c r="Q183" s="26" t="s">
        <v>967</v>
      </c>
      <c r="R183" s="9" t="str">
        <f t="shared" si="22"/>
        <v/>
      </c>
      <c r="S183" s="9" t="str">
        <f t="shared" si="21"/>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0"/>
        <v/>
      </c>
      <c r="AD183" s="13" t="str">
        <f>IF(
  AND($A183&lt;&gt;"",$L183="○"),
  shortcut設定!$F$5&amp;"\"&amp;AB183&amp;"_"&amp;A183&amp;"（"&amp;B183&amp;"）"&amp;AC183&amp;".lnk",
  ""
)</f>
        <v/>
      </c>
      <c r="AE183" s="13" t="str">
        <f>IF(
  AND($A183&lt;&gt;"",$N183="○"),
  (
    """"&amp;shortcut設定!$F$7&amp;""""&amp;
    " """&amp;$AF183&amp;""""&amp;
    " """&amp;$C183&amp;""""&amp;
    IF($D183="-"," """""," """&amp;$D183&amp;"""")&amp;
    IF($E183="-"," """""," """&amp;$E183&amp;"""")
  ),
  ""
)</f>
        <v>"C:\codes\vbs\command\CreateShortcutFile.vbs" "%USERPROFILE%\AppData\Roaming\Microsoft\Windows\Start Menu\Programs\Startup\ScheduledBackup.bat（定期ファイルバックアップ）.lnk" "C:\root\30_tool\ScheduledBackup.bat" "" ""</v>
      </c>
      <c r="AF183" s="9" t="str">
        <f>IF(
  AND($A183&lt;&gt;"",$N183="○"),
  shortcut設定!$F$6&amp;"\"&amp;A183&amp;"（"&amp;B183&amp;"）.lnk",
  ""
)</f>
        <v>%USERPROFILE%\AppData\Roaming\Microsoft\Windows\Start Menu\Programs\Startup\ScheduledBackup.bat（定期ファイルバックアップ）.lnk</v>
      </c>
      <c r="AG183" s="13" t="str">
        <f t="shared" si="16"/>
        <v/>
      </c>
      <c r="AH183" s="13" t="str">
        <f t="shared" si="17"/>
        <v/>
      </c>
      <c r="AI183" s="13" t="str">
        <f>IF(
  AND($A183&lt;&gt;"",$Q183&lt;&gt;"-",$Q183&lt;&gt;""),
  (
    """"&amp;shortcut設定!$F$7&amp;""""&amp;
    " """&amp;$Q183&amp;".lnk"""&amp;
    " """&amp;$C183&amp;""""&amp;
    IF($D183="-"," """""," """&amp;$D183&amp;"""")&amp;
    IF($E183="-"," """""," """&amp;$E183&amp;"""")
  ),
  ""
)</f>
        <v/>
      </c>
      <c r="AJ183" s="91" t="s">
        <v>181</v>
      </c>
    </row>
    <row r="184" spans="1:36">
      <c r="A184" s="9" t="s">
        <v>728</v>
      </c>
      <c r="B184" s="9" t="s">
        <v>863</v>
      </c>
      <c r="C184" s="9" t="s">
        <v>554</v>
      </c>
      <c r="D184" s="15" t="s">
        <v>40</v>
      </c>
      <c r="E184" s="26" t="s">
        <v>40</v>
      </c>
      <c r="F184" s="15" t="s">
        <v>0</v>
      </c>
      <c r="G184" s="15" t="s">
        <v>28</v>
      </c>
      <c r="H184" s="9" t="s">
        <v>540</v>
      </c>
      <c r="I184" s="15" t="s">
        <v>66</v>
      </c>
      <c r="J184" s="15" t="s">
        <v>871</v>
      </c>
      <c r="K184" s="15" t="s">
        <v>66</v>
      </c>
      <c r="L184" s="93" t="s">
        <v>66</v>
      </c>
      <c r="M184" s="94" t="s">
        <v>567</v>
      </c>
      <c r="N184" s="15" t="s">
        <v>66</v>
      </c>
      <c r="O184" s="26" t="s">
        <v>1295</v>
      </c>
      <c r="P184" s="157" t="s">
        <v>1295</v>
      </c>
      <c r="Q184" s="26" t="s">
        <v>967</v>
      </c>
      <c r="R184" s="9" t="str">
        <f t="shared" si="22"/>
        <v/>
      </c>
      <c r="S184" s="9" t="str">
        <f t="shared" si="21"/>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4" s="14" t="str">
        <f>IF(
  AND($A184&lt;&gt;"",$J184&lt;&gt;"-",$J184&lt;&gt;""),
  shortcut設定!$F$4&amp;"\"&amp;shortcut設定!$F$8&amp;"\"&amp;$J184&amp;"（"&amp;$B184&amp;"）.lnk",
  ""
)</f>
        <v>%USERPROFILE%\AppData\Roaming\Microsoft\Windows\Start Menu\Programs\$QuickAccess\tvr（VNC接続toRobocipA1＠TurboVNC）.lnk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0"/>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16"/>
        <v/>
      </c>
      <c r="AH184" s="13" t="str">
        <f t="shared" si="17"/>
        <v/>
      </c>
      <c r="AI184" s="13" t="str">
        <f>IF(
  AND($A184&lt;&gt;"",$Q184&lt;&gt;"-",$Q184&lt;&gt;""),
  (
    """"&amp;shortcut設定!$F$7&amp;""""&amp;
    " """&amp;$Q184&amp;".lnk"""&amp;
    " """&amp;$C184&amp;""""&amp;
    IF($D184="-"," """""," """&amp;$D184&amp;"""")&amp;
    IF($E184="-"," """""," """&amp;$E184&amp;"""")
  ),
  ""
)</f>
        <v/>
      </c>
      <c r="AJ184" s="91" t="s">
        <v>181</v>
      </c>
    </row>
    <row r="185" spans="1:36">
      <c r="A185" s="9" t="s">
        <v>729</v>
      </c>
      <c r="B185" s="9" t="s">
        <v>864</v>
      </c>
      <c r="C185" s="9" t="s">
        <v>555</v>
      </c>
      <c r="D185" s="15" t="s">
        <v>40</v>
      </c>
      <c r="E185" s="26" t="s">
        <v>40</v>
      </c>
      <c r="F185" s="15" t="s">
        <v>0</v>
      </c>
      <c r="G185" s="15" t="s">
        <v>28</v>
      </c>
      <c r="H185" s="9" t="s">
        <v>540</v>
      </c>
      <c r="I185" s="15" t="s">
        <v>66</v>
      </c>
      <c r="J185" s="15" t="s">
        <v>868</v>
      </c>
      <c r="K185" s="15" t="s">
        <v>66</v>
      </c>
      <c r="L185" s="93" t="s">
        <v>66</v>
      </c>
      <c r="M185" s="94" t="s">
        <v>567</v>
      </c>
      <c r="N185" s="15" t="s">
        <v>66</v>
      </c>
      <c r="O185" s="26" t="s">
        <v>1295</v>
      </c>
      <c r="P185" s="157" t="s">
        <v>1295</v>
      </c>
      <c r="Q185" s="26" t="s">
        <v>967</v>
      </c>
      <c r="R185" s="9" t="str">
        <f t="shared" si="22"/>
        <v/>
      </c>
      <c r="S185" s="9" t="str">
        <f t="shared" si="21"/>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5" s="14" t="str">
        <f>IF(
  AND($A185&lt;&gt;"",$J185&lt;&gt;"-",$J185&lt;&gt;""),
  shortcut設定!$F$4&amp;"\"&amp;shortcut設定!$F$8&amp;"\"&amp;$J185&amp;"（"&amp;$B185&amp;"）.lnk",
  ""
)</f>
        <v>%USERPROFILE%\AppData\Roaming\Microsoft\Windows\Start Menu\Programs\$QuickAccess\ttr（SSH接続toRobocipA1＠Teraterm）.lnk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0"/>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6"/>
        <v/>
      </c>
      <c r="AH185" s="13" t="str">
        <f t="shared" si="17"/>
        <v/>
      </c>
      <c r="AI185" s="13" t="str">
        <f>IF(
  AND($A185&lt;&gt;"",$Q185&lt;&gt;"-",$Q185&lt;&gt;""),
  (
    """"&amp;shortcut設定!$F$7&amp;""""&amp;
    " """&amp;$Q185&amp;".lnk"""&amp;
    " """&amp;$C185&amp;""""&amp;
    IF($D185="-"," """""," """&amp;$D185&amp;"""")&amp;
    IF($E185="-"," """""," """&amp;$E185&amp;"""")
  ),
  ""
)</f>
        <v/>
      </c>
      <c r="AJ185" s="91" t="s">
        <v>181</v>
      </c>
    </row>
    <row r="186" spans="1:36">
      <c r="A186" s="9" t="s">
        <v>730</v>
      </c>
      <c r="B186" s="9" t="s">
        <v>865</v>
      </c>
      <c r="C186" s="9" t="s">
        <v>556</v>
      </c>
      <c r="D186" s="15" t="s">
        <v>40</v>
      </c>
      <c r="E186" s="26" t="s">
        <v>40</v>
      </c>
      <c r="F186" s="15" t="s">
        <v>0</v>
      </c>
      <c r="G186" s="15" t="s">
        <v>28</v>
      </c>
      <c r="H186" s="9" t="s">
        <v>540</v>
      </c>
      <c r="I186" s="15" t="s">
        <v>66</v>
      </c>
      <c r="J186" s="15" t="s">
        <v>870</v>
      </c>
      <c r="K186" s="15" t="s">
        <v>66</v>
      </c>
      <c r="L186" s="93" t="s">
        <v>66</v>
      </c>
      <c r="M186" s="94" t="s">
        <v>567</v>
      </c>
      <c r="N186" s="15" t="s">
        <v>66</v>
      </c>
      <c r="O186" s="26" t="s">
        <v>1295</v>
      </c>
      <c r="P186" s="157" t="s">
        <v>1295</v>
      </c>
      <c r="Q186" s="26" t="s">
        <v>967</v>
      </c>
      <c r="R186" s="9" t="str">
        <f t="shared" si="22"/>
        <v/>
      </c>
      <c r="S186" s="9" t="str">
        <f t="shared" si="21"/>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6" s="14" t="str">
        <f>IF(
  AND($A186&lt;&gt;"",$J186&lt;&gt;"-",$J186&lt;&gt;""),
  shortcut設定!$F$4&amp;"\"&amp;shortcut設定!$F$8&amp;"\"&amp;$J186&amp;"（"&amp;$B186&amp;"）.lnk",
  ""
)</f>
        <v>%USERPROFILE%\AppData\Roaming\Microsoft\Windows\Start Menu\Programs\$QuickAccess\wsr（SFTP接続toRobocipA1＠WinSCP）.lnk</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0"/>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6"/>
        <v/>
      </c>
      <c r="AH186" s="13" t="str">
        <f t="shared" si="17"/>
        <v/>
      </c>
      <c r="AI186" s="13" t="str">
        <f>IF(
  AND($A186&lt;&gt;"",$Q186&lt;&gt;"-",$Q186&lt;&gt;""),
  (
    """"&amp;shortcut設定!$F$7&amp;""""&amp;
    " """&amp;$Q186&amp;".lnk"""&amp;
    " """&amp;$C186&amp;""""&amp;
    IF($D186="-"," """""," """&amp;$D186&amp;"""")&amp;
    IF($E186="-"," """""," """&amp;$E186&amp;"""")
  ),
  ""
)</f>
        <v/>
      </c>
      <c r="AJ186" s="91" t="s">
        <v>181</v>
      </c>
    </row>
    <row r="187" spans="1:36">
      <c r="A187" s="9" t="s">
        <v>973</v>
      </c>
      <c r="B187" s="9" t="s">
        <v>974</v>
      </c>
      <c r="C187" s="9" t="s">
        <v>968</v>
      </c>
      <c r="D187" s="15" t="s">
        <v>966</v>
      </c>
      <c r="E187" s="26" t="s">
        <v>40</v>
      </c>
      <c r="F187" s="15" t="s">
        <v>28</v>
      </c>
      <c r="G187" s="15" t="s">
        <v>0</v>
      </c>
      <c r="H187" s="9" t="s">
        <v>540</v>
      </c>
      <c r="I187" s="15" t="s">
        <v>66</v>
      </c>
      <c r="J187" s="15" t="s">
        <v>66</v>
      </c>
      <c r="K187" s="15" t="s">
        <v>66</v>
      </c>
      <c r="L187" s="93" t="s">
        <v>66</v>
      </c>
      <c r="M187" s="94" t="s">
        <v>40</v>
      </c>
      <c r="N187" s="15" t="s">
        <v>966</v>
      </c>
      <c r="O187" s="26" t="s">
        <v>1295</v>
      </c>
      <c r="P187" s="157" t="s">
        <v>1295</v>
      </c>
      <c r="Q187" s="26" t="s">
        <v>969</v>
      </c>
      <c r="R187" s="9" t="str">
        <f t="shared" si="22"/>
        <v/>
      </c>
      <c r="S187" s="9" t="str">
        <f t="shared" si="21"/>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0"/>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16"/>
        <v/>
      </c>
      <c r="AH187" s="13" t="str">
        <f t="shared" si="17"/>
        <v/>
      </c>
      <c r="AI187" s="13" t="str">
        <f>IF(
  AND($A187&lt;&gt;"",$Q187&lt;&gt;"-",$Q187&lt;&gt;""),
  (
    """"&amp;shortcut設定!$F$7&amp;""""&amp;
    " """&amp;$Q187&amp;".lnk"""&amp;
    " """&amp;$C187&amp;""""&amp;
    IF($D187="-"," """""," """&amp;$D187&amp;"""")&amp;
    IF($E187="-"," """""," """&amp;$E187&amp;"""")
  ),
  ""
)</f>
        <v>"C:\codes\vbs\command\CreateShortcutFile.vbs" "C:\_push_all.bat.lnk" "C:\codes\bat\tools\tortoisegit\ShowGitPushWindows.bat" "" ""</v>
      </c>
      <c r="AJ187" s="91" t="s">
        <v>181</v>
      </c>
    </row>
    <row r="188" spans="1:36">
      <c r="A188" s="9" t="s">
        <v>1085</v>
      </c>
      <c r="B188" s="9" t="s">
        <v>1047</v>
      </c>
      <c r="C188" s="9" t="s">
        <v>1084</v>
      </c>
      <c r="D188" s="15" t="s">
        <v>966</v>
      </c>
      <c r="E188" s="26" t="s">
        <v>40</v>
      </c>
      <c r="F188" s="15" t="s">
        <v>28</v>
      </c>
      <c r="G188" s="15" t="s">
        <v>0</v>
      </c>
      <c r="H188" s="9" t="s">
        <v>540</v>
      </c>
      <c r="I188" s="15" t="s">
        <v>966</v>
      </c>
      <c r="J188" s="15" t="s">
        <v>1048</v>
      </c>
      <c r="K188" s="15" t="s">
        <v>1048</v>
      </c>
      <c r="L188" s="93" t="s">
        <v>1048</v>
      </c>
      <c r="M188" s="94" t="s">
        <v>1048</v>
      </c>
      <c r="N188" s="15" t="s">
        <v>0</v>
      </c>
      <c r="O188" s="26" t="s">
        <v>1295</v>
      </c>
      <c r="P188" s="157" t="s">
        <v>1295</v>
      </c>
      <c r="Q188" s="26" t="s">
        <v>40</v>
      </c>
      <c r="R188" s="9" t="str">
        <f t="shared" si="22"/>
        <v/>
      </c>
      <c r="S188" s="9" t="str">
        <f t="shared" si="21"/>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0"/>
        <v/>
      </c>
      <c r="AD188" s="13" t="str">
        <f>IF(
  AND($A188&lt;&gt;"",$L188="○"),
  shortcut設定!$F$5&amp;"\"&amp;AB188&amp;"_"&amp;A188&amp;"（"&amp;B188&amp;"）"&amp;AC188&amp;".lnk",
  ""
)</f>
        <v/>
      </c>
      <c r="AE188" s="13" t="str">
        <f>IF(
  AND($A188&lt;&gt;"",$N188="○"),
  (
    """"&amp;shortcut設定!$F$7&amp;""""&amp;
    " """&amp;$AF188&amp;""""&amp;
    " """&amp;$C188&amp;""""&amp;
    IF($D188="-"," """""," """&amp;$D188&amp;"""")&amp;
    IF($E188="-"," """""," """&amp;$E188&amp;"""")
  ),
  ""
)</f>
        <v>"C:\codes\vbs\command\CreateShortcutFile.vbs" "%USERPROFILE%\AppData\Roaming\Microsoft\Windows\Start Menu\Programs\Startup\CreateProgramList.bat（インストールプログラム一覧作成）.lnk" "C:\codes\bat\tools\other\CreateProgramList.bat" "" ""</v>
      </c>
      <c r="AF188" s="9" t="str">
        <f>IF(
  AND($A188&lt;&gt;"",$N188="○"),
  shortcut設定!$F$6&amp;"\"&amp;A188&amp;"（"&amp;B188&amp;"）.lnk",
  ""
)</f>
        <v>%USERPROFILE%\AppData\Roaming\Microsoft\Windows\Start Menu\Programs\Startup\CreateProgramList.bat（インストールプログラム一覧作成）.lnk</v>
      </c>
      <c r="AG188" s="13" t="str">
        <f t="shared" si="16"/>
        <v/>
      </c>
      <c r="AH188" s="13" t="str">
        <f t="shared" si="17"/>
        <v/>
      </c>
      <c r="AI188" s="13" t="str">
        <f>IF(
  AND($A188&lt;&gt;"",$Q188&lt;&gt;"-",$Q188&lt;&gt;""),
  (
    """"&amp;shortcut設定!$F$7&amp;""""&amp;
    " """&amp;$Q188&amp;".lnk"""&amp;
    " """&amp;$C188&amp;""""&amp;
    IF($D188="-"," """""," """&amp;$D188&amp;"""")&amp;
    IF($E188="-"," """""," """&amp;$E188&amp;"""")
  ),
  ""
)</f>
        <v/>
      </c>
      <c r="AJ188" s="91" t="s">
        <v>181</v>
      </c>
    </row>
    <row r="189" spans="1:36">
      <c r="A189" s="9" t="s">
        <v>1272</v>
      </c>
      <c r="B189" s="9" t="s">
        <v>1277</v>
      </c>
      <c r="C189" s="9" t="s">
        <v>1270</v>
      </c>
      <c r="D189" s="15" t="s">
        <v>966</v>
      </c>
      <c r="E189" s="26" t="s">
        <v>40</v>
      </c>
      <c r="F189" s="15" t="s">
        <v>28</v>
      </c>
      <c r="G189" s="15" t="s">
        <v>0</v>
      </c>
      <c r="H189" s="9" t="s">
        <v>540</v>
      </c>
      <c r="I189" s="15" t="s">
        <v>0</v>
      </c>
      <c r="J189" s="15" t="s">
        <v>966</v>
      </c>
      <c r="K189" s="15" t="s">
        <v>40</v>
      </c>
      <c r="L189" s="93" t="s">
        <v>40</v>
      </c>
      <c r="M189" s="94" t="s">
        <v>40</v>
      </c>
      <c r="N189" s="15" t="s">
        <v>966</v>
      </c>
      <c r="O189" s="26" t="s">
        <v>1295</v>
      </c>
      <c r="P189" s="157" t="s">
        <v>1295</v>
      </c>
      <c r="Q189" s="26" t="s">
        <v>40</v>
      </c>
      <c r="R189" s="9" t="str">
        <f t="shared" si="22"/>
        <v/>
      </c>
      <c r="S189" s="9" t="str">
        <f t="shared" si="21"/>
        <v/>
      </c>
      <c r="T189" s="13" t="str">
        <f ca="1">IF(
  AND($A189&lt;&gt;"",$I189="○"),
  (
    "mkdir """&amp;V189&amp;""" &amp; "
  )&amp;(
    """"&amp;shortcut設定!$F$7&amp;""""&amp;
    " """&amp;V189&amp;"\"&amp;$A189&amp;"（"&amp;$B189&amp;"）.lnk"""&amp;
    " """&amp;$C189&amp;""""&amp;
    IF($D189="-"," """""," """&amp;$D189&amp;"""")&amp;
    IF($E189="-"," """""," """&amp;$E189&amp;"""")
  ),
  ""
)</f>
        <v>mkdir "%USERPROFILE%\AppData\Roaming\Microsoft\Windows\Start Menu\Programs\200_Codes" &amp; "C:\codes\vbs\command\CreateShortcutFile.vbs" "%USERPROFILE%\AppData\Roaming\Microsoft\Windows\Start Menu\Programs\200_Codes\BackupAll.bat（HDDバックアップ（全て））.lnk" "C:\codes\bat\tools\other\BackupAll.bat" "" ""</v>
      </c>
      <c r="U189" s="9" t="str">
        <f ca="1">IFERROR(
  VLOOKUP(
    $H189,
    shortcut設定!$F:$J,
    MATCH(
      "ProgramsIndex",
      shortcut設定!$F$12:$J$12,
      0
    ),
    FALSE
  ),
  ""
)</f>
        <v>200</v>
      </c>
      <c r="V189" s="13" t="str">
        <f ca="1">IF(
  AND($A189&lt;&gt;"",$I189="○"),
  shortcut設定!$F$4&amp;"\"&amp;U189&amp;"_"&amp;H189,
  ""
)</f>
        <v>%USERPROFILE%\AppData\Roaming\Microsoft\Windows\Start Menu\Programs\200_Codes</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0"/>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16"/>
        <v/>
      </c>
      <c r="AH189" s="13" t="str">
        <f t="shared" si="17"/>
        <v/>
      </c>
      <c r="AI189" s="13" t="str">
        <f>IF(
  AND($A189&lt;&gt;"",$Q189&lt;&gt;"-",$Q189&lt;&gt;""),
  (
    """"&amp;shortcut設定!$F$7&amp;""""&amp;
    " """&amp;$Q189&amp;".lnk"""&amp;
    " """&amp;$C189&amp;""""&amp;
    IF($D189="-"," """""," """&amp;$D189&amp;"""")&amp;
    IF($E189="-"," """""," """&amp;$E189&amp;"""")
  ),
  ""
)</f>
        <v/>
      </c>
      <c r="AJ189" s="91" t="s">
        <v>181</v>
      </c>
    </row>
    <row r="190" spans="1:36">
      <c r="A190" s="9" t="s">
        <v>1273</v>
      </c>
      <c r="B190" s="9" t="s">
        <v>1278</v>
      </c>
      <c r="C190" s="9" t="s">
        <v>1083</v>
      </c>
      <c r="D190" s="15" t="s">
        <v>966</v>
      </c>
      <c r="E190" s="26" t="s">
        <v>40</v>
      </c>
      <c r="F190" s="15" t="s">
        <v>28</v>
      </c>
      <c r="G190" s="15" t="s">
        <v>0</v>
      </c>
      <c r="H190" s="9" t="s">
        <v>540</v>
      </c>
      <c r="I190" s="15" t="s">
        <v>1282</v>
      </c>
      <c r="J190" s="15" t="s">
        <v>966</v>
      </c>
      <c r="K190" s="15" t="s">
        <v>40</v>
      </c>
      <c r="L190" s="93" t="s">
        <v>40</v>
      </c>
      <c r="M190" s="94" t="s">
        <v>40</v>
      </c>
      <c r="N190" s="15" t="s">
        <v>966</v>
      </c>
      <c r="O190" s="26" t="s">
        <v>1295</v>
      </c>
      <c r="P190" s="157" t="s">
        <v>1295</v>
      </c>
      <c r="Q190" s="26" t="s">
        <v>40</v>
      </c>
      <c r="R190" s="9" t="str">
        <f t="shared" si="22"/>
        <v/>
      </c>
      <c r="S190" s="9" t="str">
        <f t="shared" si="21"/>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0"/>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6"/>
        <v/>
      </c>
      <c r="AH190" s="13" t="str">
        <f t="shared" si="17"/>
        <v/>
      </c>
      <c r="AI190" s="13" t="str">
        <f>IF(
  AND($A190&lt;&gt;"",$Q190&lt;&gt;"-",$Q190&lt;&gt;""),
  (
    """"&amp;shortcut設定!$F$7&amp;""""&amp;
    " """&amp;$Q190&amp;".lnk"""&amp;
    " """&amp;$C190&amp;""""&amp;
    IF($D190="-"," """""," """&amp;$D190&amp;"""")&amp;
    IF($E190="-"," """""," """&amp;$E190&amp;"""")
  ),
  ""
)</f>
        <v/>
      </c>
      <c r="AJ190" s="91" t="s">
        <v>181</v>
      </c>
    </row>
    <row r="191" spans="1:36">
      <c r="A191" s="9" t="s">
        <v>1274</v>
      </c>
      <c r="B191" s="9" t="s">
        <v>1279</v>
      </c>
      <c r="C191" s="9" t="s">
        <v>1088</v>
      </c>
      <c r="D191" s="15" t="s">
        <v>966</v>
      </c>
      <c r="E191" s="26" t="s">
        <v>40</v>
      </c>
      <c r="F191" s="15" t="s">
        <v>28</v>
      </c>
      <c r="G191" s="15" t="s">
        <v>0</v>
      </c>
      <c r="H191" s="9" t="s">
        <v>540</v>
      </c>
      <c r="I191" s="15" t="s">
        <v>1282</v>
      </c>
      <c r="J191" s="15" t="s">
        <v>966</v>
      </c>
      <c r="K191" s="15" t="s">
        <v>40</v>
      </c>
      <c r="L191" s="93" t="s">
        <v>40</v>
      </c>
      <c r="M191" s="94" t="s">
        <v>40</v>
      </c>
      <c r="N191" s="15" t="s">
        <v>966</v>
      </c>
      <c r="O191" s="26" t="s">
        <v>1295</v>
      </c>
      <c r="P191" s="157" t="s">
        <v>1295</v>
      </c>
      <c r="Q191" s="26" t="s">
        <v>40</v>
      </c>
      <c r="R191" s="9" t="str">
        <f t="shared" si="22"/>
        <v/>
      </c>
      <c r="S191" s="9" t="str">
        <f t="shared" si="21"/>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0"/>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16"/>
        <v/>
      </c>
      <c r="AH191" s="13" t="str">
        <f t="shared" si="17"/>
        <v/>
      </c>
      <c r="AI191" s="13" t="str">
        <f>IF(
  AND($A191&lt;&gt;"",$Q191&lt;&gt;"-",$Q191&lt;&gt;""),
  (
    """"&amp;shortcut設定!$F$7&amp;""""&amp;
    " """&amp;$Q191&amp;".lnk"""&amp;
    " """&amp;$C191&amp;""""&amp;
    IF($D191="-"," """""," """&amp;$D191&amp;"""")&amp;
    IF($E191="-"," """""," """&amp;$E191&amp;"""")
  ),
  ""
)</f>
        <v/>
      </c>
      <c r="AJ191" s="91" t="s">
        <v>181</v>
      </c>
    </row>
    <row r="192" spans="1:36">
      <c r="A192" s="9" t="s">
        <v>1275</v>
      </c>
      <c r="B192" s="9" t="s">
        <v>1280</v>
      </c>
      <c r="C192" s="9" t="s">
        <v>1089</v>
      </c>
      <c r="D192" s="15" t="s">
        <v>966</v>
      </c>
      <c r="E192" s="26" t="s">
        <v>40</v>
      </c>
      <c r="F192" s="15" t="s">
        <v>0</v>
      </c>
      <c r="G192" s="15" t="s">
        <v>0</v>
      </c>
      <c r="H192" s="9" t="s">
        <v>540</v>
      </c>
      <c r="I192" s="15" t="s">
        <v>1282</v>
      </c>
      <c r="J192" s="15" t="s">
        <v>966</v>
      </c>
      <c r="K192" s="15" t="s">
        <v>40</v>
      </c>
      <c r="L192" s="93" t="s">
        <v>40</v>
      </c>
      <c r="M192" s="94" t="s">
        <v>40</v>
      </c>
      <c r="N192" s="15" t="s">
        <v>966</v>
      </c>
      <c r="O192" s="26" t="s">
        <v>1295</v>
      </c>
      <c r="P192" s="157" t="s">
        <v>1295</v>
      </c>
      <c r="Q192" s="26" t="s">
        <v>40</v>
      </c>
      <c r="R192" s="9" t="str">
        <f t="shared" si="22"/>
        <v/>
      </c>
      <c r="S192" s="9" t="str">
        <f t="shared" si="21"/>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0"/>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6"/>
        <v/>
      </c>
      <c r="AH192" s="13" t="str">
        <f t="shared" si="17"/>
        <v/>
      </c>
      <c r="AI192" s="13" t="str">
        <f>IF(
  AND($A192&lt;&gt;"",$Q192&lt;&gt;"-",$Q192&lt;&gt;""),
  (
    """"&amp;shortcut設定!$F$7&amp;""""&amp;
    " """&amp;$Q192&amp;".lnk"""&amp;
    " """&amp;$C192&amp;""""&amp;
    IF($D192="-"," """""," """&amp;$D192&amp;"""")&amp;
    IF($E192="-"," """""," """&amp;$E192&amp;"""")
  ),
  ""
)</f>
        <v/>
      </c>
      <c r="AJ192" s="91" t="s">
        <v>181</v>
      </c>
    </row>
    <row r="193" spans="1:36">
      <c r="A193" s="9" t="s">
        <v>1276</v>
      </c>
      <c r="B193" s="9" t="s">
        <v>1281</v>
      </c>
      <c r="C193" s="9" t="s">
        <v>1271</v>
      </c>
      <c r="D193" s="15" t="s">
        <v>966</v>
      </c>
      <c r="E193" s="26" t="s">
        <v>40</v>
      </c>
      <c r="F193" s="15" t="s">
        <v>0</v>
      </c>
      <c r="G193" s="15" t="s">
        <v>28</v>
      </c>
      <c r="H193" s="9" t="s">
        <v>540</v>
      </c>
      <c r="I193" s="15" t="s">
        <v>1282</v>
      </c>
      <c r="J193" s="15" t="s">
        <v>966</v>
      </c>
      <c r="K193" s="15" t="s">
        <v>40</v>
      </c>
      <c r="L193" s="93" t="s">
        <v>40</v>
      </c>
      <c r="M193" s="94" t="s">
        <v>40</v>
      </c>
      <c r="N193" s="15" t="s">
        <v>966</v>
      </c>
      <c r="O193" s="26" t="s">
        <v>1296</v>
      </c>
      <c r="P193" s="157" t="s">
        <v>1299</v>
      </c>
      <c r="Q193" s="26" t="s">
        <v>40</v>
      </c>
      <c r="R193" s="9" t="str">
        <f t="shared" si="22"/>
        <v/>
      </c>
      <c r="S193" s="9" t="str">
        <f t="shared" si="21"/>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0"/>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IF(
  AND($A193&lt;&gt;"",$O193&lt;&gt;"-",$O193&lt;&gt;""),
  (
    "schtasks /create /tn """&amp;$O193&amp;""" /tr """&amp;$C193&amp;""" /sc daily /st "&amp;$P193&amp;" /rl highest"
  ),
  ""
)</f>
        <v>schtasks /create /tn "_scheduled_backup_root" /tr "C:\codes\bat\tools\other\BackupRoot.bat" /sc daily /st 17:56 /rl highest</v>
      </c>
      <c r="AH193" s="13" t="str">
        <f>IF(
  AND($A193&lt;&gt;"",$O193&lt;&gt;"-",$O193&lt;&gt;""),
  (
    "schtasks /delete /tn """&amp;$O193&amp;""""
  ),
  ""
)</f>
        <v>schtasks /delete /tn "_scheduled_backup_root"</v>
      </c>
      <c r="AI193" s="13" t="str">
        <f>IF(
  AND($A193&lt;&gt;"",$Q193&lt;&gt;"-",$Q193&lt;&gt;""),
  (
    """"&amp;shortcut設定!$F$7&amp;""""&amp;
    " """&amp;$Q193&amp;".lnk"""&amp;
    " """&amp;$C193&amp;""""&amp;
    IF($D193="-"," """""," """&amp;$D193&amp;"""")&amp;
    IF($E193="-"," """""," """&amp;$E193&amp;"""")
  ),
  ""
)</f>
        <v/>
      </c>
      <c r="AJ193" s="91" t="s">
        <v>181</v>
      </c>
    </row>
    <row r="194" spans="1:36">
      <c r="A194" s="9" t="s">
        <v>1316</v>
      </c>
      <c r="B194" s="9" t="s">
        <v>1317</v>
      </c>
      <c r="C194" s="9" t="s">
        <v>1315</v>
      </c>
      <c r="D194" s="15" t="s">
        <v>1318</v>
      </c>
      <c r="E194" s="26" t="s">
        <v>1318</v>
      </c>
      <c r="F194" s="15" t="s">
        <v>28</v>
      </c>
      <c r="G194" s="15" t="s">
        <v>0</v>
      </c>
      <c r="H194" s="9" t="s">
        <v>540</v>
      </c>
      <c r="I194" s="15" t="s">
        <v>1318</v>
      </c>
      <c r="J194" s="15" t="s">
        <v>1318</v>
      </c>
      <c r="K194" s="15" t="s">
        <v>1318</v>
      </c>
      <c r="L194" s="93" t="s">
        <v>1318</v>
      </c>
      <c r="M194" s="94" t="s">
        <v>1318</v>
      </c>
      <c r="N194" s="15" t="s">
        <v>0</v>
      </c>
      <c r="O194" s="26" t="s">
        <v>1318</v>
      </c>
      <c r="P194" s="157" t="s">
        <v>1318</v>
      </c>
      <c r="Q194" s="26" t="s">
        <v>1318</v>
      </c>
      <c r="R194" s="9" t="str">
        <f t="shared" si="22"/>
        <v/>
      </c>
      <c r="S194" s="9" t="str">
        <f t="shared" si="21"/>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0"/>
        <v/>
      </c>
      <c r="AD194" s="13" t="str">
        <f>IF(
  AND($A194&lt;&gt;"",$L194="○"),
  shortcut設定!$F$5&amp;"\"&amp;AB194&amp;"_"&amp;A194&amp;"（"&amp;B194&amp;"）"&amp;AC194&amp;".lnk",
  ""
)</f>
        <v/>
      </c>
      <c r="AE194" s="13" t="str">
        <f>IF(
  AND($A194&lt;&gt;"",$N194="○"),
  (
    """"&amp;shortcut設定!$F$7&amp;""""&amp;
    " """&amp;$AF194&amp;""""&amp;
    " """&amp;$C194&amp;""""&amp;
    IF($D194="-"," """""," """&amp;$D194&amp;"""")&amp;
    IF($E194="-"," """""," """&amp;$E194&amp;"""")
  ),
  ""
)</f>
        <v>"C:\codes\vbs\command\CreateShortcutFile.vbs" "%USERPROFILE%\AppData\Roaming\Microsoft\Windows\Start Menu\Programs\Startup\BackupOtherPrgSettings.bat（各種プログラム設定バックアップ）.lnk" "C:\codes\bat\tools\other\BackupOtherPrgSettings.bat" "" ""</v>
      </c>
      <c r="AF194" s="9" t="str">
        <f>IF(
  AND($A194&lt;&gt;"",$N194="○"),
  shortcut設定!$F$6&amp;"\"&amp;A194&amp;"（"&amp;B194&amp;"）.lnk",
  ""
)</f>
        <v>%USERPROFILE%\AppData\Roaming\Microsoft\Windows\Start Menu\Programs\Startup\BackupOtherPrgSettings.bat（各種プログラム設定バックアップ）.lnk</v>
      </c>
      <c r="AG194" s="13" t="str">
        <f t="shared" ref="AG194:AG208" si="23">IF(
  AND($A194&lt;&gt;"",$O194&lt;&gt;"-",$O194&lt;&gt;""),
  (
    "schtasks /create /tn """&amp;$O194&amp;""" /tr """&amp;$C194&amp;""" /sc daily /st "&amp;$P194&amp;" /rl highest"
  ),
  ""
)</f>
        <v/>
      </c>
      <c r="AH194" s="13" t="str">
        <f t="shared" ref="AH194:AH208" si="24">IF(
  AND($A194&lt;&gt;"",$O194&lt;&gt;"-",$O194&lt;&gt;""),
  (
    "schtasks /delete /tn """&amp;$O194&amp;""""
  ),
  ""
)</f>
        <v/>
      </c>
      <c r="AI194" s="13" t="str">
        <f>IF(
  AND($A194&lt;&gt;"",$Q194&lt;&gt;"-",$Q194&lt;&gt;""),
  (
    """"&amp;shortcut設定!$F$7&amp;""""&amp;
    " """&amp;$Q194&amp;".lnk"""&amp;
    " """&amp;$C194&amp;""""&amp;
    IF($D194="-"," """""," """&amp;$D194&amp;"""")&amp;
    IF($E194="-"," """""," """&amp;$E194&amp;"""")
  ),
  ""
)</f>
        <v/>
      </c>
      <c r="AJ194" s="91" t="s">
        <v>181</v>
      </c>
    </row>
    <row r="195" spans="1:36">
      <c r="A195" s="9"/>
      <c r="B195" s="9"/>
      <c r="C195" s="9"/>
      <c r="D195" s="15"/>
      <c r="E195" s="26"/>
      <c r="F195" s="15"/>
      <c r="G195" s="15"/>
      <c r="H195" s="9"/>
      <c r="I195" s="15"/>
      <c r="J195" s="15"/>
      <c r="K195" s="15"/>
      <c r="L195" s="93"/>
      <c r="M195" s="94"/>
      <c r="N195" s="15"/>
      <c r="O195" s="26"/>
      <c r="P195" s="157"/>
      <c r="Q195" s="26"/>
      <c r="R195" s="9" t="str">
        <f t="shared" si="22"/>
        <v/>
      </c>
      <c r="S195" s="9" t="str">
        <f t="shared" si="21"/>
        <v/>
      </c>
      <c r="T195" s="13" t="str">
        <f>IF(
  AND($A195&lt;&gt;"",$I195="○"),
  (
    "mkdir """&amp;V195&amp;""" &amp; "
  )&amp;(
    """"&amp;shortcut設定!$F$7&amp;""""&amp;
    " """&amp;V195&amp;"\"&amp;$A195&amp;"（"&amp;$B195&amp;"）.lnk"""&amp;
    " """&amp;$C195&amp;""""&amp;
    IF($D195="-"," """""," """&amp;$D195&amp;"""")&amp;
    IF($E195="-"," """""," """&amp;$E195&amp;"""")
  ),
  ""
)</f>
        <v/>
      </c>
      <c r="U195" s="9" t="str">
        <f>IFERROR(
  VLOOKUP(
    $H195,
    shortcut設定!$F:$J,
    MATCH(
      "ProgramsIndex",
      shortcut設定!$F$12:$J$12,
      0
    ),
    FALSE
  ),
  ""
)</f>
        <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IFERROR(
  VLOOKUP(
    $H195,
    shortcut設定!$F:$J,
    MATCH(
      "ProgramsIndex",
      shortcut設定!$F$12:$J$12,
      0
    ),
    FALSE
  ),
  ""
)</f>
        <v/>
      </c>
      <c r="AC195" s="20" t="str">
        <f t="shared" si="20"/>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23"/>
        <v/>
      </c>
      <c r="AH195" s="13" t="str">
        <f t="shared" si="24"/>
        <v/>
      </c>
      <c r="AI195" s="13" t="str">
        <f>IF(
  AND($A195&lt;&gt;"",$Q195&lt;&gt;"-",$Q195&lt;&gt;""),
  (
    """"&amp;shortcut設定!$F$7&amp;""""&amp;
    " """&amp;$Q195&amp;".lnk"""&amp;
    " """&amp;$C195&amp;""""&amp;
    IF($D195="-"," """""," """&amp;$D195&amp;"""")&amp;
    IF($E195="-"," """""," """&amp;$E195&amp;"""")
  ),
  ""
)</f>
        <v/>
      </c>
      <c r="AJ195" s="91" t="s">
        <v>181</v>
      </c>
    </row>
    <row r="196" spans="1:36">
      <c r="A196" s="9"/>
      <c r="B196" s="9"/>
      <c r="C196" s="9"/>
      <c r="D196" s="15"/>
      <c r="E196" s="26"/>
      <c r="F196" s="15"/>
      <c r="G196" s="15"/>
      <c r="H196" s="9"/>
      <c r="I196" s="15"/>
      <c r="J196" s="15"/>
      <c r="K196" s="15"/>
      <c r="L196" s="93"/>
      <c r="M196" s="94"/>
      <c r="N196" s="15"/>
      <c r="O196" s="26"/>
      <c r="P196" s="157"/>
      <c r="Q196" s="26"/>
      <c r="R196" s="9" t="str">
        <f t="shared" si="22"/>
        <v/>
      </c>
      <c r="S196" s="9" t="str">
        <f t="shared" si="21"/>
        <v/>
      </c>
      <c r="T196" s="13" t="str">
        <f>IF(
  AND($A196&lt;&gt;"",$I196="○"),
  (
    "mkdir """&amp;V196&amp;""" &amp; "
  )&amp;(
    """"&amp;shortcut設定!$F$7&amp;""""&amp;
    " """&amp;V196&amp;"\"&amp;$A196&amp;"（"&amp;$B196&amp;"）.lnk"""&amp;
    " """&amp;$C196&amp;""""&amp;
    IF($D196="-"," """""," """&amp;$D196&amp;"""")&amp;
    IF($E196="-"," """""," """&amp;$E196&amp;"""")
  ),
  ""
)</f>
        <v/>
      </c>
      <c r="U196" s="9" t="str">
        <f>IFERROR(
  VLOOKUP(
    $H196,
    shortcut設定!$F:$J,
    MATCH(
      "ProgramsIndex",
      shortcut設定!$F$12:$J$12,
      0
    ),
    FALSE
  ),
  ""
)</f>
        <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IFERROR(
  VLOOKUP(
    $H196,
    shortcut設定!$F:$J,
    MATCH(
      "ProgramsIndex",
      shortcut設定!$F$12:$J$12,
      0
    ),
    FALSE
  ),
  ""
)</f>
        <v/>
      </c>
      <c r="AC196" s="20" t="str">
        <f t="shared" si="20"/>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23"/>
        <v/>
      </c>
      <c r="AH196" s="13" t="str">
        <f t="shared" si="24"/>
        <v/>
      </c>
      <c r="AI196" s="13" t="str">
        <f>IF(
  AND($A196&lt;&gt;"",$Q196&lt;&gt;"-",$Q196&lt;&gt;""),
  (
    """"&amp;shortcut設定!$F$7&amp;""""&amp;
    " """&amp;$Q196&amp;".lnk"""&amp;
    " """&amp;$C196&amp;""""&amp;
    IF($D196="-"," """""," """&amp;$D196&amp;"""")&amp;
    IF($E196="-"," """""," """&amp;$E196&amp;"""")
  ),
  ""
)</f>
        <v/>
      </c>
      <c r="AJ196" s="91" t="s">
        <v>181</v>
      </c>
    </row>
    <row r="197" spans="1:36">
      <c r="A197" s="9"/>
      <c r="B197" s="9"/>
      <c r="C197" s="9"/>
      <c r="D197" s="15"/>
      <c r="E197" s="26"/>
      <c r="F197" s="15"/>
      <c r="G197" s="15"/>
      <c r="H197" s="9"/>
      <c r="I197" s="15"/>
      <c r="J197" s="15"/>
      <c r="K197" s="15"/>
      <c r="L197" s="93"/>
      <c r="M197" s="94"/>
      <c r="N197" s="15"/>
      <c r="O197" s="26"/>
      <c r="P197" s="157"/>
      <c r="Q197" s="26"/>
      <c r="R197" s="9" t="str">
        <f t="shared" si="22"/>
        <v/>
      </c>
      <c r="S197" s="9" t="str">
        <f t="shared" si="21"/>
        <v/>
      </c>
      <c r="T197" s="13" t="str">
        <f>IF(
  AND($A197&lt;&gt;"",$I197="○"),
  (
    "mkdir """&amp;V197&amp;""" &amp; "
  )&amp;(
    """"&amp;shortcut設定!$F$7&amp;""""&amp;
    " """&amp;V197&amp;"\"&amp;$A197&amp;"（"&amp;$B197&amp;"）.lnk"""&amp;
    " """&amp;$C197&amp;""""&amp;
    IF($D197="-"," """""," """&amp;$D197&amp;"""")&amp;
    IF($E197="-"," """""," """&amp;$E197&amp;"""")
  ),
  ""
)</f>
        <v/>
      </c>
      <c r="U197" s="9" t="str">
        <f>IFERROR(
  VLOOKUP(
    $H197,
    shortcut設定!$F:$J,
    MATCH(
      "ProgramsIndex",
      shortcut設定!$F$12:$J$12,
      0
    ),
    FALSE
  ),
  ""
)</f>
        <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IFERROR(
  VLOOKUP(
    $H197,
    shortcut設定!$F:$J,
    MATCH(
      "ProgramsIndex",
      shortcut設定!$F$12:$J$12,
      0
    ),
    FALSE
  ),
  ""
)</f>
        <v/>
      </c>
      <c r="AC197" s="20" t="str">
        <f t="shared" si="20"/>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23"/>
        <v/>
      </c>
      <c r="AH197" s="13" t="str">
        <f t="shared" si="24"/>
        <v/>
      </c>
      <c r="AI197" s="13" t="str">
        <f>IF(
  AND($A197&lt;&gt;"",$Q197&lt;&gt;"-",$Q197&lt;&gt;""),
  (
    """"&amp;shortcut設定!$F$7&amp;""""&amp;
    " """&amp;$Q197&amp;".lnk"""&amp;
    " """&amp;$C197&amp;""""&amp;
    IF($D197="-"," """""," """&amp;$D197&amp;"""")&amp;
    IF($E197="-"," """""," """&amp;$E197&amp;"""")
  ),
  ""
)</f>
        <v/>
      </c>
      <c r="AJ197" s="91" t="s">
        <v>181</v>
      </c>
    </row>
    <row r="198" spans="1:36">
      <c r="A198" s="9"/>
      <c r="B198" s="9"/>
      <c r="C198" s="9"/>
      <c r="D198" s="15"/>
      <c r="E198" s="26"/>
      <c r="F198" s="15"/>
      <c r="G198" s="15"/>
      <c r="H198" s="9"/>
      <c r="I198" s="15"/>
      <c r="J198" s="15"/>
      <c r="K198" s="15"/>
      <c r="L198" s="93"/>
      <c r="M198" s="94"/>
      <c r="N198" s="15"/>
      <c r="O198" s="26"/>
      <c r="P198" s="157"/>
      <c r="Q198" s="26"/>
      <c r="R198" s="9" t="str">
        <f t="shared" si="22"/>
        <v/>
      </c>
      <c r="S198" s="9" t="str">
        <f t="shared" si="21"/>
        <v/>
      </c>
      <c r="T198" s="13" t="str">
        <f>IF(
  AND($A198&lt;&gt;"",$I198="○"),
  (
    "mkdir """&amp;V198&amp;""" &amp; "
  )&amp;(
    """"&amp;shortcut設定!$F$7&amp;""""&amp;
    " """&amp;V198&amp;"\"&amp;$A198&amp;"（"&amp;$B198&amp;"）.lnk"""&amp;
    " """&amp;$C198&amp;""""&amp;
    IF($D198="-"," """""," """&amp;$D198&amp;"""")&amp;
    IF($E198="-"," """""," """&amp;$E198&amp;"""")
  ),
  ""
)</f>
        <v/>
      </c>
      <c r="U198" s="9" t="str">
        <f>IFERROR(
  VLOOKUP(
    $H198,
    shortcut設定!$F:$J,
    MATCH(
      "ProgramsIndex",
      shortcut設定!$F$12:$J$12,
      0
    ),
    FALSE
  ),
  ""
)</f>
        <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IFERROR(
  VLOOKUP(
    $H198,
    shortcut設定!$F:$J,
    MATCH(
      "ProgramsIndex",
      shortcut設定!$F$12:$J$12,
      0
    ),
    FALSE
  ),
  ""
)</f>
        <v/>
      </c>
      <c r="AC198" s="20" t="str">
        <f t="shared" si="20"/>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3"/>
        <v/>
      </c>
      <c r="AH198" s="13" t="str">
        <f t="shared" si="24"/>
        <v/>
      </c>
      <c r="AI198" s="13" t="str">
        <f>IF(
  AND($A198&lt;&gt;"",$Q198&lt;&gt;"-",$Q198&lt;&gt;""),
  (
    """"&amp;shortcut設定!$F$7&amp;""""&amp;
    " """&amp;$Q198&amp;".lnk"""&amp;
    " """&amp;$C198&amp;""""&amp;
    IF($D198="-"," """""," """&amp;$D198&amp;"""")&amp;
    IF($E198="-"," """""," """&amp;$E198&amp;"""")
  ),
  ""
)</f>
        <v/>
      </c>
      <c r="AJ198" s="91" t="s">
        <v>181</v>
      </c>
    </row>
    <row r="199" spans="1:36">
      <c r="A199" s="9"/>
      <c r="B199" s="9"/>
      <c r="C199" s="9"/>
      <c r="D199" s="15"/>
      <c r="E199" s="26"/>
      <c r="F199" s="15"/>
      <c r="G199" s="15"/>
      <c r="H199" s="9"/>
      <c r="I199" s="15"/>
      <c r="J199" s="15"/>
      <c r="K199" s="15"/>
      <c r="L199" s="93"/>
      <c r="M199" s="94"/>
      <c r="N199" s="15"/>
      <c r="O199" s="26"/>
      <c r="P199" s="157"/>
      <c r="Q199" s="26"/>
      <c r="R199" s="9" t="str">
        <f t="shared" si="22"/>
        <v/>
      </c>
      <c r="S199" s="9" t="str">
        <f t="shared" si="21"/>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20"/>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3"/>
        <v/>
      </c>
      <c r="AH199" s="13" t="str">
        <f t="shared" si="24"/>
        <v/>
      </c>
      <c r="AI199" s="13" t="str">
        <f>IF(
  AND($A199&lt;&gt;"",$Q199&lt;&gt;"-",$Q199&lt;&gt;""),
  (
    """"&amp;shortcut設定!$F$7&amp;""""&amp;
    " """&amp;$Q199&amp;".lnk"""&amp;
    " """&amp;$C199&amp;""""&amp;
    IF($D199="-"," """""," """&amp;$D199&amp;"""")&amp;
    IF($E199="-"," """""," """&amp;$E199&amp;"""")
  ),
  ""
)</f>
        <v/>
      </c>
      <c r="AJ199" s="91" t="s">
        <v>181</v>
      </c>
    </row>
    <row r="200" spans="1:36">
      <c r="A200" s="9"/>
      <c r="B200" s="9"/>
      <c r="C200" s="9"/>
      <c r="D200" s="15"/>
      <c r="E200" s="26"/>
      <c r="F200" s="15"/>
      <c r="G200" s="15"/>
      <c r="H200" s="9"/>
      <c r="I200" s="15"/>
      <c r="J200" s="15"/>
      <c r="K200" s="15"/>
      <c r="L200" s="93"/>
      <c r="M200" s="94"/>
      <c r="N200" s="15"/>
      <c r="O200" s="26"/>
      <c r="P200" s="157"/>
      <c r="Q200" s="26"/>
      <c r="R200" s="9" t="str">
        <f t="shared" si="22"/>
        <v/>
      </c>
      <c r="S200" s="9" t="str">
        <f t="shared" si="21"/>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20"/>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3"/>
        <v/>
      </c>
      <c r="AH200" s="13" t="str">
        <f t="shared" si="24"/>
        <v/>
      </c>
      <c r="AI200" s="13" t="str">
        <f>IF(
  AND($A200&lt;&gt;"",$Q200&lt;&gt;"-",$Q200&lt;&gt;""),
  (
    """"&amp;shortcut設定!$F$7&amp;""""&amp;
    " """&amp;$Q200&amp;".lnk"""&amp;
    " """&amp;$C200&amp;""""&amp;
    IF($D200="-"," """""," """&amp;$D200&amp;"""")&amp;
    IF($E200="-"," """""," """&amp;$E200&amp;"""")
  ),
  ""
)</f>
        <v/>
      </c>
      <c r="AJ200" s="91" t="s">
        <v>181</v>
      </c>
    </row>
    <row r="201" spans="1:36">
      <c r="A201" s="9"/>
      <c r="B201" s="9"/>
      <c r="C201" s="9"/>
      <c r="D201" s="15"/>
      <c r="E201" s="26"/>
      <c r="F201" s="15"/>
      <c r="G201" s="15"/>
      <c r="H201" s="9"/>
      <c r="I201" s="15"/>
      <c r="J201" s="15"/>
      <c r="K201" s="15"/>
      <c r="L201" s="93"/>
      <c r="M201" s="94"/>
      <c r="N201" s="15"/>
      <c r="O201" s="26"/>
      <c r="P201" s="157"/>
      <c r="Q201" s="26"/>
      <c r="R201" s="9" t="str">
        <f t="shared" si="22"/>
        <v/>
      </c>
      <c r="S201" s="9" t="str">
        <f t="shared" si="21"/>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20"/>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3"/>
        <v/>
      </c>
      <c r="AH201" s="13" t="str">
        <f t="shared" si="24"/>
        <v/>
      </c>
      <c r="AI201" s="13" t="str">
        <f>IF(
  AND($A201&lt;&gt;"",$Q201&lt;&gt;"-",$Q201&lt;&gt;""),
  (
    """"&amp;shortcut設定!$F$7&amp;""""&amp;
    " """&amp;$Q201&amp;".lnk"""&amp;
    " """&amp;$C201&amp;""""&amp;
    IF($D201="-"," """""," """&amp;$D201&amp;"""")&amp;
    IF($E201="-"," """""," """&amp;$E201&amp;"""")
  ),
  ""
)</f>
        <v/>
      </c>
      <c r="AJ201" s="91" t="s">
        <v>181</v>
      </c>
    </row>
    <row r="202" spans="1:36">
      <c r="A202" s="9"/>
      <c r="B202" s="9"/>
      <c r="C202" s="9"/>
      <c r="D202" s="15"/>
      <c r="E202" s="26"/>
      <c r="F202" s="15"/>
      <c r="G202" s="15"/>
      <c r="H202" s="9"/>
      <c r="I202" s="15"/>
      <c r="J202" s="15"/>
      <c r="K202" s="15"/>
      <c r="L202" s="93"/>
      <c r="M202" s="94"/>
      <c r="N202" s="15"/>
      <c r="O202" s="26"/>
      <c r="P202" s="157"/>
      <c r="Q202" s="26"/>
      <c r="R202" s="9" t="str">
        <f t="shared" si="22"/>
        <v/>
      </c>
      <c r="S202" s="9" t="str">
        <f t="shared" si="21"/>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20"/>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3"/>
        <v/>
      </c>
      <c r="AH202" s="13" t="str">
        <f t="shared" si="24"/>
        <v/>
      </c>
      <c r="AI202" s="13" t="str">
        <f>IF(
  AND($A202&lt;&gt;"",$Q202&lt;&gt;"-",$Q202&lt;&gt;""),
  (
    """"&amp;shortcut設定!$F$7&amp;""""&amp;
    " """&amp;$Q202&amp;".lnk"""&amp;
    " """&amp;$C202&amp;""""&amp;
    IF($D202="-"," """""," """&amp;$D202&amp;"""")&amp;
    IF($E202="-"," """""," """&amp;$E202&amp;"""")
  ),
  ""
)</f>
        <v/>
      </c>
      <c r="AJ202" s="91" t="s">
        <v>181</v>
      </c>
    </row>
    <row r="203" spans="1:36">
      <c r="A203" s="9"/>
      <c r="B203" s="9"/>
      <c r="C203" s="9"/>
      <c r="D203" s="15"/>
      <c r="E203" s="26"/>
      <c r="F203" s="15"/>
      <c r="G203" s="15"/>
      <c r="H203" s="9"/>
      <c r="I203" s="15"/>
      <c r="J203" s="15"/>
      <c r="K203" s="15"/>
      <c r="L203" s="93"/>
      <c r="M203" s="94"/>
      <c r="N203" s="15"/>
      <c r="O203" s="26"/>
      <c r="P203" s="157"/>
      <c r="Q203" s="26"/>
      <c r="R203" s="9" t="str">
        <f t="shared" ref="R203:R208" si="25">IF(
  AND(
    $A203&lt;&gt;"",
    COUNTIF(C:C,$A203)&gt;1
  ),
  "★NG★",
  ""
)</f>
        <v/>
      </c>
      <c r="S203" s="9" t="str">
        <f t="shared" si="21"/>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si="20"/>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3"/>
        <v/>
      </c>
      <c r="AH203" s="13" t="str">
        <f t="shared" si="24"/>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 t="shared" si="25"/>
        <v/>
      </c>
      <c r="S204" s="9" t="str">
        <f t="shared" si="21"/>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20"/>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23"/>
        <v/>
      </c>
      <c r="AH204" s="13" t="str">
        <f t="shared" si="24"/>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 t="shared" si="25"/>
        <v/>
      </c>
      <c r="S205" s="9" t="str">
        <f t="shared" si="21"/>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20"/>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23"/>
        <v/>
      </c>
      <c r="AH205" s="13" t="str">
        <f t="shared" si="24"/>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 t="shared" si="25"/>
        <v/>
      </c>
      <c r="S206" s="9" t="str">
        <f t="shared" si="21"/>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20"/>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23"/>
        <v/>
      </c>
      <c r="AH206" s="13" t="str">
        <f t="shared" si="24"/>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 t="shared" si="25"/>
        <v/>
      </c>
      <c r="S207" s="9" t="str">
        <f t="shared" si="21"/>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20"/>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23"/>
        <v/>
      </c>
      <c r="AH207" s="13" t="str">
        <f t="shared" si="24"/>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 t="shared" si="25"/>
        <v/>
      </c>
      <c r="S208" s="9" t="str">
        <f t="shared" si="21"/>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20"/>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23"/>
        <v/>
      </c>
      <c r="AH208" s="13" t="str">
        <f t="shared" si="24"/>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671</v>
      </c>
      <c r="B211" s="9" t="s">
        <v>810</v>
      </c>
      <c r="C211" s="9" t="s">
        <v>168</v>
      </c>
      <c r="D211" s="15" t="s">
        <v>40</v>
      </c>
      <c r="E211" s="26" t="s">
        <v>40</v>
      </c>
      <c r="F211" s="15" t="s">
        <v>173</v>
      </c>
      <c r="G211" s="15" t="s">
        <v>156</v>
      </c>
      <c r="H211" s="9" t="s">
        <v>81</v>
      </c>
      <c r="I211" s="15" t="s">
        <v>866</v>
      </c>
      <c r="J211" s="15" t="s">
        <v>66</v>
      </c>
      <c r="K211" s="15" t="s">
        <v>66</v>
      </c>
      <c r="L211" s="93" t="s">
        <v>66</v>
      </c>
      <c r="M211" s="94" t="s">
        <v>567</v>
      </c>
      <c r="N211" s="15" t="s">
        <v>66</v>
      </c>
      <c r="O211" s="26" t="s">
        <v>1295</v>
      </c>
      <c r="P211" s="157" t="s">
        <v>1295</v>
      </c>
      <c r="Q211" s="26" t="s">
        <v>967</v>
      </c>
      <c r="R211" s="9" t="str">
        <f t="shared" ref="R211:R216" si="26">IF(
  AND(
    $A211&lt;&gt;"",
    COUNTIF(C:C,$A211)&gt;1
  ),
  "★NG★",
  ""
)</f>
        <v/>
      </c>
      <c r="S211" s="9" t="str">
        <f t="shared" ref="S211:S216" si="27">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28">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29">IF(
  AND($A211&lt;&gt;"",$O211&lt;&gt;"-",$O211&lt;&gt;""),
  (
    "schtasks /create /tn """&amp;$O211&amp;""" /tr """&amp;$C211&amp;""" /sc daily /st "&amp;$P211&amp;" /rl highest"
  ),
  ""
)</f>
        <v/>
      </c>
      <c r="AH211" s="13" t="str">
        <f t="shared" ref="AH211:AH216" si="30">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672</v>
      </c>
      <c r="B212" s="9" t="s">
        <v>811</v>
      </c>
      <c r="C212" s="9" t="s">
        <v>169</v>
      </c>
      <c r="D212" s="15" t="s">
        <v>40</v>
      </c>
      <c r="E212" s="26" t="s">
        <v>40</v>
      </c>
      <c r="F212" s="15" t="s">
        <v>156</v>
      </c>
      <c r="G212" s="15" t="s">
        <v>173</v>
      </c>
      <c r="H212" s="9" t="s">
        <v>71</v>
      </c>
      <c r="I212" s="15" t="s">
        <v>866</v>
      </c>
      <c r="J212" s="15" t="s">
        <v>66</v>
      </c>
      <c r="K212" s="15" t="s">
        <v>66</v>
      </c>
      <c r="L212" s="93" t="s">
        <v>66</v>
      </c>
      <c r="M212" s="94" t="s">
        <v>567</v>
      </c>
      <c r="N212" s="15" t="s">
        <v>66</v>
      </c>
      <c r="O212" s="26" t="s">
        <v>1295</v>
      </c>
      <c r="P212" s="157" t="s">
        <v>1295</v>
      </c>
      <c r="Q212" s="26" t="s">
        <v>967</v>
      </c>
      <c r="R212" s="9" t="str">
        <f t="shared" si="26"/>
        <v/>
      </c>
      <c r="S212" s="9" t="str">
        <f t="shared" si="27"/>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28"/>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29"/>
        <v/>
      </c>
      <c r="AH212" s="13" t="str">
        <f t="shared" si="30"/>
        <v/>
      </c>
      <c r="AI212" s="13" t="str">
        <f>IF(
  AND($A212&lt;&gt;"",$Q212&lt;&gt;"-",$Q212&lt;&gt;""),
  (
    """"&amp;shortcut設定!$F$7&amp;""""&amp;
    " """&amp;$Q212&amp;".lnk"""&amp;
    " """&amp;$C212&amp;""""&amp;
    IF($D212="-"," """""," """&amp;$D212&amp;"""")&amp;
    IF($E212="-"," """""," """&amp;$E212&amp;"""")
  ),
  ""
)</f>
        <v/>
      </c>
      <c r="AJ212" s="91" t="s">
        <v>181</v>
      </c>
    </row>
    <row r="213" spans="1:36">
      <c r="A213" s="9" t="s">
        <v>1333</v>
      </c>
      <c r="B213" s="9" t="s">
        <v>1334</v>
      </c>
      <c r="C213" s="9" t="s">
        <v>1332</v>
      </c>
      <c r="D213" s="15" t="s">
        <v>40</v>
      </c>
      <c r="E213" s="26" t="s">
        <v>1335</v>
      </c>
      <c r="F213" s="15" t="s">
        <v>28</v>
      </c>
      <c r="G213" s="15" t="s">
        <v>0</v>
      </c>
      <c r="H213" s="9" t="s">
        <v>70</v>
      </c>
      <c r="I213" s="15" t="s">
        <v>0</v>
      </c>
      <c r="J213" s="15" t="s">
        <v>40</v>
      </c>
      <c r="K213" s="15" t="s">
        <v>40</v>
      </c>
      <c r="L213" s="93" t="s">
        <v>40</v>
      </c>
      <c r="M213" s="94" t="s">
        <v>40</v>
      </c>
      <c r="N213" s="15" t="s">
        <v>966</v>
      </c>
      <c r="O213" s="26" t="s">
        <v>40</v>
      </c>
      <c r="P213" s="157" t="s">
        <v>40</v>
      </c>
      <c r="Q213" s="26" t="s">
        <v>40</v>
      </c>
      <c r="R213" s="9" t="str">
        <f t="shared" si="26"/>
        <v/>
      </c>
      <c r="S213" s="9" t="str">
        <f t="shared" si="27"/>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28"/>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29"/>
        <v/>
      </c>
      <c r="AH213" s="13" t="str">
        <f t="shared" si="30"/>
        <v/>
      </c>
      <c r="AI213" s="13" t="str">
        <f>IF(
  AND($A213&lt;&gt;"",$Q213&lt;&gt;"-",$Q213&lt;&gt;""),
  (
    """"&amp;shortcut設定!$F$7&amp;""""&amp;
    " """&amp;$Q213&amp;".lnk"""&amp;
    " """&amp;$C213&amp;""""&amp;
    IF($D213="-"," """""," """&amp;$D213&amp;"""")&amp;
    IF($E213="-"," """""," """&amp;$E213&amp;"""")
  ),
  ""
)</f>
        <v/>
      </c>
      <c r="AJ213" s="91" t="s">
        <v>181</v>
      </c>
    </row>
    <row r="214" spans="1:36">
      <c r="A214" s="9" t="s">
        <v>56</v>
      </c>
      <c r="B214" s="9" t="s">
        <v>808</v>
      </c>
      <c r="C214" s="9" t="s">
        <v>95</v>
      </c>
      <c r="D214" s="15" t="s">
        <v>40</v>
      </c>
      <c r="E214" s="26" t="s">
        <v>40</v>
      </c>
      <c r="F214" s="15" t="s">
        <v>173</v>
      </c>
      <c r="G214" s="15" t="s">
        <v>156</v>
      </c>
      <c r="H214" s="9" t="s">
        <v>84</v>
      </c>
      <c r="I214" s="15" t="s">
        <v>866</v>
      </c>
      <c r="J214" s="15" t="s">
        <v>66</v>
      </c>
      <c r="K214" s="15" t="s">
        <v>66</v>
      </c>
      <c r="L214" s="93" t="s">
        <v>66</v>
      </c>
      <c r="M214" s="94" t="s">
        <v>567</v>
      </c>
      <c r="N214" s="15" t="s">
        <v>66</v>
      </c>
      <c r="O214" s="26" t="s">
        <v>1295</v>
      </c>
      <c r="P214" s="157" t="s">
        <v>1295</v>
      </c>
      <c r="Q214" s="26" t="s">
        <v>967</v>
      </c>
      <c r="R214" s="9" t="str">
        <f t="shared" si="26"/>
        <v/>
      </c>
      <c r="S214" s="9" t="str">
        <f t="shared" si="27"/>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28"/>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29"/>
        <v/>
      </c>
      <c r="AH214" s="13" t="str">
        <f t="shared" si="30"/>
        <v/>
      </c>
      <c r="AI214" s="13" t="str">
        <f>IF(
  AND($A214&lt;&gt;"",$Q214&lt;&gt;"-",$Q214&lt;&gt;""),
  (
    """"&amp;shortcut設定!$F$7&amp;""""&amp;
    " """&amp;$Q214&amp;".lnk"""&amp;
    " """&amp;$C214&amp;""""&amp;
    IF($D214="-"," """""," """&amp;$D214&amp;"""")&amp;
    IF($E214="-"," """""," """&amp;$E214&amp;"""")
  ),
  ""
)</f>
        <v/>
      </c>
      <c r="AJ214" s="91" t="s">
        <v>181</v>
      </c>
    </row>
    <row r="215" spans="1:36">
      <c r="A215" s="9" t="s">
        <v>669</v>
      </c>
      <c r="B215" s="9" t="s">
        <v>806</v>
      </c>
      <c r="C215" s="9" t="s">
        <v>163</v>
      </c>
      <c r="D215" s="15" t="s">
        <v>40</v>
      </c>
      <c r="E215" s="26" t="s">
        <v>40</v>
      </c>
      <c r="F215" s="15" t="s">
        <v>173</v>
      </c>
      <c r="G215" s="15" t="s">
        <v>156</v>
      </c>
      <c r="H215" s="9" t="s">
        <v>87</v>
      </c>
      <c r="I215" s="15" t="s">
        <v>866</v>
      </c>
      <c r="J215" s="15" t="s">
        <v>66</v>
      </c>
      <c r="K215" s="15" t="s">
        <v>66</v>
      </c>
      <c r="L215" s="93" t="s">
        <v>66</v>
      </c>
      <c r="M215" s="94" t="s">
        <v>567</v>
      </c>
      <c r="N215" s="15" t="s">
        <v>66</v>
      </c>
      <c r="O215" s="26" t="s">
        <v>1295</v>
      </c>
      <c r="P215" s="157" t="s">
        <v>1295</v>
      </c>
      <c r="Q215" s="26" t="s">
        <v>967</v>
      </c>
      <c r="R215" s="9" t="str">
        <f t="shared" si="26"/>
        <v/>
      </c>
      <c r="S215" s="9" t="str">
        <f t="shared" si="27"/>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28"/>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29"/>
        <v/>
      </c>
      <c r="AH215" s="13" t="str">
        <f t="shared" si="30"/>
        <v/>
      </c>
      <c r="AI215" s="13" t="str">
        <f>IF(
  AND($A215&lt;&gt;"",$Q215&lt;&gt;"-",$Q215&lt;&gt;""),
  (
    """"&amp;shortcut設定!$F$7&amp;""""&amp;
    " """&amp;$Q215&amp;".lnk"""&amp;
    " """&amp;$C215&amp;""""&amp;
    IF($D215="-"," """""," """&amp;$D215&amp;"""")&amp;
    IF($E215="-"," """""," """&amp;$E215&amp;"""")
  ),
  ""
)</f>
        <v/>
      </c>
      <c r="AJ215" s="91" t="s">
        <v>181</v>
      </c>
    </row>
    <row r="216" spans="1:36">
      <c r="A216" s="9" t="s">
        <v>1211</v>
      </c>
      <c r="B216" s="9" t="s">
        <v>1212</v>
      </c>
      <c r="C216" s="9" t="s">
        <v>1210</v>
      </c>
      <c r="D216" s="15" t="s">
        <v>966</v>
      </c>
      <c r="E216" s="26" t="s">
        <v>40</v>
      </c>
      <c r="F216" s="15" t="s">
        <v>28</v>
      </c>
      <c r="G216" s="15" t="s">
        <v>0</v>
      </c>
      <c r="H216" s="9" t="s">
        <v>71</v>
      </c>
      <c r="I216" s="15" t="s">
        <v>0</v>
      </c>
      <c r="J216" s="15" t="s">
        <v>966</v>
      </c>
      <c r="K216" s="15" t="s">
        <v>966</v>
      </c>
      <c r="L216" s="93" t="s">
        <v>966</v>
      </c>
      <c r="M216" s="94" t="s">
        <v>966</v>
      </c>
      <c r="N216" s="15" t="s">
        <v>966</v>
      </c>
      <c r="O216" s="26" t="s">
        <v>1295</v>
      </c>
      <c r="P216" s="157" t="s">
        <v>1295</v>
      </c>
      <c r="Q216" s="26" t="s">
        <v>40</v>
      </c>
      <c r="R216" s="9" t="str">
        <f t="shared" si="26"/>
        <v/>
      </c>
      <c r="S216" s="9" t="str">
        <f t="shared" si="27"/>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28"/>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29"/>
        <v/>
      </c>
      <c r="AH216" s="13" t="str">
        <f t="shared" si="30"/>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1:H122 H123:H208" xr:uid="{00000000-0002-0000-0200-000000000000}">
      <formula1>カテゴリ</formula1>
    </dataValidation>
    <dataValidation type="list" allowBlank="1" showInputMessage="1" showErrorMessage="1" sqref="F211:G216 F11:G122 F123:G208" xr:uid="{00000000-0002-0000-0200-000001000000}">
      <formula1>"○,×"</formula1>
    </dataValidation>
    <dataValidation type="list" allowBlank="1" showInputMessage="1" showErrorMessage="1" sqref="I211:I216 I11:I122 I123:I208 L211:L216 L11:L122 L123:L208 N211:N216 N11:N122 N123:N208" xr:uid="{00000000-0002-0000-0200-000002000000}">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G52" sqref="G5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962</v>
      </c>
    </row>
    <row r="3" spans="1:13">
      <c r="A3" s="95" t="s">
        <v>963</v>
      </c>
    </row>
    <row r="4" spans="1:13">
      <c r="A4" s="95" t="s">
        <v>964</v>
      </c>
    </row>
    <row r="5" spans="1:13">
      <c r="A5" s="95" t="s">
        <v>959</v>
      </c>
    </row>
    <row r="7" spans="1:13">
      <c r="A7" t="s">
        <v>960</v>
      </c>
    </row>
    <row r="8" spans="1:13">
      <c r="A8" s="95" t="s">
        <v>961</v>
      </c>
    </row>
    <row r="10" spans="1:13">
      <c r="C10" s="5" t="s">
        <v>172</v>
      </c>
      <c r="D10" s="5"/>
      <c r="G10" s="5" t="s">
        <v>43</v>
      </c>
      <c r="H10" s="5"/>
      <c r="I10" s="11" t="s">
        <v>955</v>
      </c>
      <c r="J10" s="11"/>
      <c r="K10" s="11" t="s">
        <v>954</v>
      </c>
      <c r="L10" s="11"/>
      <c r="M10" t="s">
        <v>29</v>
      </c>
    </row>
    <row r="11" spans="1:13" s="4" customFormat="1">
      <c r="A11" s="3" t="s">
        <v>32</v>
      </c>
      <c r="B11" s="3" t="s">
        <v>33</v>
      </c>
      <c r="C11" s="3" t="s">
        <v>174</v>
      </c>
      <c r="D11" s="3" t="s">
        <v>175</v>
      </c>
      <c r="E11" s="3" t="s">
        <v>18</v>
      </c>
      <c r="F11" s="5" t="s">
        <v>46</v>
      </c>
      <c r="G11" s="3" t="s">
        <v>44</v>
      </c>
      <c r="H11" s="3" t="s">
        <v>45</v>
      </c>
      <c r="I11" s="12" t="s">
        <v>1126</v>
      </c>
      <c r="J11" s="12" t="s">
        <v>1127</v>
      </c>
      <c r="K11" s="12" t="s">
        <v>187</v>
      </c>
      <c r="L11" s="12" t="s">
        <v>188</v>
      </c>
      <c r="M11" s="4" t="s">
        <v>29</v>
      </c>
    </row>
    <row r="12" spans="1:13">
      <c r="A12" s="1" t="s">
        <v>1181</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1343</v>
      </c>
    </row>
    <row r="13" spans="1:13">
      <c r="A13" s="1" t="s">
        <v>1181</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1343</v>
      </c>
    </row>
    <row r="14" spans="1:13">
      <c r="A14" s="1" t="s">
        <v>1181</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1343</v>
      </c>
    </row>
    <row r="15" spans="1:13">
      <c r="A15" s="1" t="s">
        <v>1181</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1343</v>
      </c>
    </row>
    <row r="16" spans="1:13">
      <c r="A16" s="6" t="s">
        <v>1182</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1343</v>
      </c>
    </row>
    <row r="17" spans="1:13">
      <c r="A17" s="6" t="s">
        <v>1182</v>
      </c>
      <c r="B17" s="1" t="s">
        <v>36</v>
      </c>
      <c r="C17" s="2" t="s">
        <v>28</v>
      </c>
      <c r="D17" s="2" t="s">
        <v>28</v>
      </c>
      <c r="E17" s="2" t="s">
        <v>17</v>
      </c>
      <c r="F17" s="2" t="s">
        <v>28</v>
      </c>
      <c r="G17" s="97" t="s">
        <v>983</v>
      </c>
      <c r="H17" s="97" t="s">
        <v>984</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1343</v>
      </c>
    </row>
    <row r="18" spans="1:13">
      <c r="A18" s="6" t="s">
        <v>1182</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1343</v>
      </c>
    </row>
    <row r="19" spans="1:13">
      <c r="A19" s="1" t="s">
        <v>164</v>
      </c>
      <c r="B19" s="1" t="s">
        <v>1183</v>
      </c>
      <c r="C19" s="2" t="s">
        <v>156</v>
      </c>
      <c r="D19" s="2" t="s">
        <v>156</v>
      </c>
      <c r="E19" s="2" t="s">
        <v>16</v>
      </c>
      <c r="F19" s="2" t="s">
        <v>0</v>
      </c>
      <c r="G19" s="1" t="s">
        <v>986</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1343</v>
      </c>
    </row>
    <row r="20" spans="1:13">
      <c r="A20" s="6" t="s">
        <v>906</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1343</v>
      </c>
    </row>
    <row r="21" spans="1:13">
      <c r="A21" s="6" t="s">
        <v>906</v>
      </c>
      <c r="B21" s="1" t="s">
        <v>39</v>
      </c>
      <c r="C21" s="2" t="s">
        <v>156</v>
      </c>
      <c r="D21" s="2" t="s">
        <v>156</v>
      </c>
      <c r="E21" s="2" t="s">
        <v>17</v>
      </c>
      <c r="F21" s="2" t="s">
        <v>0</v>
      </c>
      <c r="G21" s="1" t="s">
        <v>911</v>
      </c>
      <c r="H21" s="1" t="s">
        <v>912</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1343</v>
      </c>
    </row>
    <row r="22" spans="1:13">
      <c r="A22" s="6" t="s">
        <v>906</v>
      </c>
      <c r="B22" s="1" t="s">
        <v>910</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1343</v>
      </c>
    </row>
    <row r="23" spans="1:13">
      <c r="A23" s="6" t="s">
        <v>906</v>
      </c>
      <c r="B23" s="1" t="s">
        <v>909</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1343</v>
      </c>
    </row>
    <row r="24" spans="1:13">
      <c r="A24" s="6" t="s">
        <v>906</v>
      </c>
      <c r="B24" s="1" t="s">
        <v>913</v>
      </c>
      <c r="C24" s="2" t="s">
        <v>156</v>
      </c>
      <c r="D24" s="2" t="s">
        <v>156</v>
      </c>
      <c r="E24" s="2" t="s">
        <v>16</v>
      </c>
      <c r="F24" s="2" t="s">
        <v>0</v>
      </c>
      <c r="G24" s="1" t="s">
        <v>926</v>
      </c>
      <c r="H24" s="1" t="s">
        <v>925</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1343</v>
      </c>
    </row>
    <row r="25" spans="1:13">
      <c r="A25" s="6" t="s">
        <v>906</v>
      </c>
      <c r="B25" s="1" t="s">
        <v>914</v>
      </c>
      <c r="C25" s="2" t="s">
        <v>156</v>
      </c>
      <c r="D25" s="2" t="s">
        <v>156</v>
      </c>
      <c r="E25" s="2" t="s">
        <v>16</v>
      </c>
      <c r="F25" s="2" t="s">
        <v>0</v>
      </c>
      <c r="G25" s="1" t="s">
        <v>927</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1343</v>
      </c>
    </row>
    <row r="26" spans="1:13">
      <c r="A26" s="6" t="s">
        <v>906</v>
      </c>
      <c r="B26" s="1" t="s">
        <v>915</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1343</v>
      </c>
    </row>
    <row r="27" spans="1:13">
      <c r="A27" s="6" t="s">
        <v>906</v>
      </c>
      <c r="B27" s="1" t="s">
        <v>916</v>
      </c>
      <c r="C27" s="2" t="s">
        <v>156</v>
      </c>
      <c r="D27" s="2" t="s">
        <v>156</v>
      </c>
      <c r="E27" s="2" t="s">
        <v>16</v>
      </c>
      <c r="F27" s="2" t="s">
        <v>0</v>
      </c>
      <c r="G27" s="1" t="s">
        <v>928</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1343</v>
      </c>
    </row>
    <row r="28" spans="1:13">
      <c r="A28" s="6" t="s">
        <v>906</v>
      </c>
      <c r="B28" s="1" t="s">
        <v>917</v>
      </c>
      <c r="C28" s="2" t="s">
        <v>156</v>
      </c>
      <c r="D28" s="2" t="s">
        <v>156</v>
      </c>
      <c r="E28" s="2" t="s">
        <v>16</v>
      </c>
      <c r="F28" s="2" t="s">
        <v>0</v>
      </c>
      <c r="G28" s="1" t="s">
        <v>929</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1343</v>
      </c>
    </row>
    <row r="29" spans="1:13">
      <c r="A29" s="6" t="s">
        <v>906</v>
      </c>
      <c r="B29" s="1" t="s">
        <v>918</v>
      </c>
      <c r="C29" s="2" t="s">
        <v>156</v>
      </c>
      <c r="D29" s="2" t="s">
        <v>156</v>
      </c>
      <c r="E29" s="2" t="s">
        <v>16</v>
      </c>
      <c r="F29" s="2" t="s">
        <v>0</v>
      </c>
      <c r="G29" s="1" t="s">
        <v>930</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1343</v>
      </c>
    </row>
    <row r="30" spans="1:13">
      <c r="A30" s="6" t="s">
        <v>906</v>
      </c>
      <c r="B30" s="1" t="s">
        <v>907</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1343</v>
      </c>
    </row>
    <row r="31" spans="1:13">
      <c r="A31" s="6" t="s">
        <v>906</v>
      </c>
      <c r="B31" s="1" t="s">
        <v>908</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1343</v>
      </c>
    </row>
    <row r="32" spans="1:13">
      <c r="A32" s="6" t="s">
        <v>906</v>
      </c>
      <c r="B32" s="1" t="s">
        <v>1168</v>
      </c>
      <c r="C32" s="2" t="s">
        <v>156</v>
      </c>
      <c r="D32" s="2" t="s">
        <v>156</v>
      </c>
      <c r="E32" s="2" t="s">
        <v>16</v>
      </c>
      <c r="F32" s="2" t="s">
        <v>0</v>
      </c>
      <c r="G32" s="1" t="s">
        <v>1167</v>
      </c>
      <c r="H32" s="1" t="s">
        <v>1166</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1343</v>
      </c>
    </row>
    <row r="33" spans="1:13">
      <c r="A33" s="6" t="s">
        <v>906</v>
      </c>
      <c r="B33" s="1" t="s">
        <v>1180</v>
      </c>
      <c r="C33" s="2" t="s">
        <v>0</v>
      </c>
      <c r="D33" s="2" t="s">
        <v>0</v>
      </c>
      <c r="E33" s="2" t="s">
        <v>16</v>
      </c>
      <c r="F33" s="2" t="s">
        <v>0</v>
      </c>
      <c r="G33" s="1" t="s">
        <v>1179</v>
      </c>
      <c r="H33" s="1" t="s">
        <v>1175</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1343</v>
      </c>
    </row>
    <row r="34" spans="1:13">
      <c r="A34" s="6" t="s">
        <v>906</v>
      </c>
      <c r="B34" s="1" t="s">
        <v>1178</v>
      </c>
      <c r="C34" s="2" t="s">
        <v>0</v>
      </c>
      <c r="D34" s="2" t="s">
        <v>0</v>
      </c>
      <c r="E34" s="2" t="s">
        <v>16</v>
      </c>
      <c r="F34" s="2" t="s">
        <v>0</v>
      </c>
      <c r="G34" s="1" t="s">
        <v>1177</v>
      </c>
      <c r="H34" s="1" t="s">
        <v>1176</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1343</v>
      </c>
    </row>
    <row r="35" spans="1:13">
      <c r="A35" s="6" t="s">
        <v>906</v>
      </c>
      <c r="B35" s="1" t="s">
        <v>905</v>
      </c>
      <c r="C35" s="2" t="s">
        <v>156</v>
      </c>
      <c r="D35" s="2" t="s">
        <v>156</v>
      </c>
      <c r="E35" s="2" t="s">
        <v>16</v>
      </c>
      <c r="F35" s="2" t="s">
        <v>0</v>
      </c>
      <c r="G35" s="1" t="s">
        <v>1162</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1343</v>
      </c>
    </row>
    <row r="36" spans="1:13">
      <c r="A36" s="6" t="s">
        <v>906</v>
      </c>
      <c r="B36" s="1" t="s">
        <v>1189</v>
      </c>
      <c r="C36" s="2" t="s">
        <v>331</v>
      </c>
      <c r="D36" s="2" t="s">
        <v>332</v>
      </c>
      <c r="E36" s="2" t="s">
        <v>16</v>
      </c>
      <c r="F36" s="2" t="s">
        <v>0</v>
      </c>
      <c r="G36" s="1" t="s">
        <v>898</v>
      </c>
      <c r="H36" s="6" t="s">
        <v>1191</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1343</v>
      </c>
    </row>
    <row r="37" spans="1:13">
      <c r="A37" s="6" t="s">
        <v>906</v>
      </c>
      <c r="B37" s="1" t="s">
        <v>1188</v>
      </c>
      <c r="C37" s="2" t="s">
        <v>331</v>
      </c>
      <c r="D37" s="2" t="s">
        <v>332</v>
      </c>
      <c r="E37" s="2" t="s">
        <v>16</v>
      </c>
      <c r="F37" s="2" t="s">
        <v>0</v>
      </c>
      <c r="G37" s="1" t="s">
        <v>900</v>
      </c>
      <c r="H37" s="1" t="s">
        <v>1190</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1343</v>
      </c>
    </row>
    <row r="38" spans="1:13">
      <c r="A38" s="1" t="s">
        <v>904</v>
      </c>
      <c r="B38" s="1" t="s">
        <v>82</v>
      </c>
      <c r="C38" s="2" t="s">
        <v>331</v>
      </c>
      <c r="D38" s="2" t="s">
        <v>332</v>
      </c>
      <c r="E38" s="2" t="s">
        <v>17</v>
      </c>
      <c r="F38" s="2" t="s">
        <v>0</v>
      </c>
      <c r="G38" s="1" t="s">
        <v>893</v>
      </c>
      <c r="H38" s="1" t="s">
        <v>1101</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1343</v>
      </c>
    </row>
    <row r="39" spans="1:13">
      <c r="A39" s="1" t="s">
        <v>904</v>
      </c>
      <c r="B39" s="1" t="s">
        <v>83</v>
      </c>
      <c r="C39" s="2" t="s">
        <v>331</v>
      </c>
      <c r="D39" s="2" t="s">
        <v>332</v>
      </c>
      <c r="E39" s="2" t="s">
        <v>17</v>
      </c>
      <c r="F39" s="2" t="s">
        <v>0</v>
      </c>
      <c r="G39" s="1" t="s">
        <v>931</v>
      </c>
      <c r="H39" s="1" t="s">
        <v>1102</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1343</v>
      </c>
    </row>
    <row r="40" spans="1:13">
      <c r="A40" s="1" t="s">
        <v>904</v>
      </c>
      <c r="B40" s="1" t="s">
        <v>78</v>
      </c>
      <c r="C40" s="2" t="s">
        <v>331</v>
      </c>
      <c r="D40" s="2" t="s">
        <v>332</v>
      </c>
      <c r="E40" s="2" t="s">
        <v>17</v>
      </c>
      <c r="F40" s="2" t="s">
        <v>0</v>
      </c>
      <c r="G40" s="1" t="s">
        <v>902</v>
      </c>
      <c r="H40" s="1" t="s">
        <v>1103</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1343</v>
      </c>
    </row>
    <row r="41" spans="1:13">
      <c r="A41" s="1" t="s">
        <v>904</v>
      </c>
      <c r="B41" s="1" t="s">
        <v>76</v>
      </c>
      <c r="C41" s="2" t="s">
        <v>331</v>
      </c>
      <c r="D41" s="2" t="s">
        <v>332</v>
      </c>
      <c r="E41" s="2" t="s">
        <v>17</v>
      </c>
      <c r="F41" s="2" t="s">
        <v>0</v>
      </c>
      <c r="G41" s="1" t="s">
        <v>932</v>
      </c>
      <c r="H41" s="1" t="s">
        <v>1104</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1343</v>
      </c>
    </row>
    <row r="42" spans="1:13">
      <c r="A42" s="1" t="s">
        <v>904</v>
      </c>
      <c r="B42" s="1" t="s">
        <v>479</v>
      </c>
      <c r="C42" s="2" t="s">
        <v>331</v>
      </c>
      <c r="D42" s="2" t="s">
        <v>332</v>
      </c>
      <c r="E42" s="2" t="s">
        <v>17</v>
      </c>
      <c r="F42" s="2" t="s">
        <v>0</v>
      </c>
      <c r="G42" s="1" t="s">
        <v>1312</v>
      </c>
      <c r="H42" s="1" t="s">
        <v>1105</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1343</v>
      </c>
    </row>
    <row r="43" spans="1:13">
      <c r="A43" s="1" t="s">
        <v>904</v>
      </c>
      <c r="B43" s="1" t="s">
        <v>88</v>
      </c>
      <c r="C43" s="2" t="s">
        <v>331</v>
      </c>
      <c r="D43" s="2" t="s">
        <v>332</v>
      </c>
      <c r="E43" s="2" t="s">
        <v>17</v>
      </c>
      <c r="F43" s="2" t="s">
        <v>28</v>
      </c>
      <c r="G43" s="97" t="s">
        <v>1313</v>
      </c>
      <c r="H43" s="97" t="s">
        <v>1314</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1343</v>
      </c>
    </row>
    <row r="44" spans="1:13">
      <c r="A44" s="1" t="s">
        <v>904</v>
      </c>
      <c r="B44" s="1" t="s">
        <v>72</v>
      </c>
      <c r="C44" s="2" t="s">
        <v>331</v>
      </c>
      <c r="D44" s="2" t="s">
        <v>332</v>
      </c>
      <c r="E44" s="2" t="s">
        <v>17</v>
      </c>
      <c r="F44" s="2" t="s">
        <v>0</v>
      </c>
      <c r="G44" s="1" t="s">
        <v>894</v>
      </c>
      <c r="H44" s="1" t="s">
        <v>1106</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1343</v>
      </c>
    </row>
    <row r="45" spans="1:13">
      <c r="A45" s="1" t="s">
        <v>904</v>
      </c>
      <c r="B45" s="1" t="s">
        <v>481</v>
      </c>
      <c r="C45" s="2" t="s">
        <v>331</v>
      </c>
      <c r="D45" s="2" t="s">
        <v>332</v>
      </c>
      <c r="E45" s="2" t="s">
        <v>17</v>
      </c>
      <c r="F45" s="2" t="s">
        <v>0</v>
      </c>
      <c r="G45" s="1" t="s">
        <v>895</v>
      </c>
      <c r="H45" s="1" t="s">
        <v>1107</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1343</v>
      </c>
    </row>
    <row r="46" spans="1:13">
      <c r="A46" s="1" t="s">
        <v>904</v>
      </c>
      <c r="B46" s="1" t="s">
        <v>51</v>
      </c>
      <c r="C46" s="2" t="s">
        <v>331</v>
      </c>
      <c r="D46" s="2" t="s">
        <v>332</v>
      </c>
      <c r="E46" s="2" t="s">
        <v>17</v>
      </c>
      <c r="F46" s="2" t="s">
        <v>0</v>
      </c>
      <c r="G46" s="1" t="s">
        <v>920</v>
      </c>
      <c r="H46" s="1" t="s">
        <v>1108</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1343</v>
      </c>
    </row>
    <row r="47" spans="1:13">
      <c r="A47" s="1" t="s">
        <v>904</v>
      </c>
      <c r="B47" s="1" t="s">
        <v>55</v>
      </c>
      <c r="C47" s="2" t="s">
        <v>331</v>
      </c>
      <c r="D47" s="2" t="s">
        <v>332</v>
      </c>
      <c r="E47" s="2" t="s">
        <v>17</v>
      </c>
      <c r="F47" s="2" t="s">
        <v>0</v>
      </c>
      <c r="G47" s="1" t="s">
        <v>897</v>
      </c>
      <c r="H47" s="1" t="s">
        <v>1109</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1343</v>
      </c>
    </row>
    <row r="48" spans="1:13">
      <c r="A48" s="1" t="s">
        <v>904</v>
      </c>
      <c r="B48" s="1" t="s">
        <v>480</v>
      </c>
      <c r="C48" s="2" t="s">
        <v>331</v>
      </c>
      <c r="D48" s="2" t="s">
        <v>332</v>
      </c>
      <c r="E48" s="2" t="s">
        <v>17</v>
      </c>
      <c r="F48" s="2" t="s">
        <v>0</v>
      </c>
      <c r="G48" s="1" t="s">
        <v>896</v>
      </c>
      <c r="H48" s="1" t="s">
        <v>1110</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1343</v>
      </c>
    </row>
    <row r="49" spans="1:13">
      <c r="A49" s="1" t="s">
        <v>904</v>
      </c>
      <c r="B49" s="1" t="s">
        <v>903</v>
      </c>
      <c r="C49" s="2" t="s">
        <v>331</v>
      </c>
      <c r="D49" s="2" t="s">
        <v>332</v>
      </c>
      <c r="E49" s="2" t="s">
        <v>17</v>
      </c>
      <c r="F49" s="2" t="s">
        <v>0</v>
      </c>
      <c r="G49" s="1" t="s">
        <v>899</v>
      </c>
      <c r="H49" s="1" t="s">
        <v>1111</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1343</v>
      </c>
    </row>
    <row r="50" spans="1:13">
      <c r="A50" s="1" t="s">
        <v>904</v>
      </c>
      <c r="B50" s="1" t="s">
        <v>980</v>
      </c>
      <c r="C50" s="2" t="s">
        <v>0</v>
      </c>
      <c r="D50" s="2" t="s">
        <v>0</v>
      </c>
      <c r="E50" s="2" t="s">
        <v>17</v>
      </c>
      <c r="F50" s="2" t="s">
        <v>28</v>
      </c>
      <c r="G50" s="97" t="s">
        <v>979</v>
      </c>
      <c r="H50" s="97" t="s">
        <v>1118</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1343</v>
      </c>
    </row>
    <row r="51" spans="1:13">
      <c r="A51" s="1" t="s">
        <v>904</v>
      </c>
      <c r="B51" s="1" t="s">
        <v>980</v>
      </c>
      <c r="C51" s="2" t="s">
        <v>0</v>
      </c>
      <c r="D51" s="2" t="s">
        <v>0</v>
      </c>
      <c r="E51" s="2" t="s">
        <v>16</v>
      </c>
      <c r="F51" s="2" t="s">
        <v>28</v>
      </c>
      <c r="G51" s="97" t="s">
        <v>1204</v>
      </c>
      <c r="H51" s="97" t="s">
        <v>1205</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1343</v>
      </c>
    </row>
    <row r="52" spans="1:13">
      <c r="A52" s="1" t="s">
        <v>904</v>
      </c>
      <c r="B52" s="1" t="s">
        <v>981</v>
      </c>
      <c r="C52" s="2" t="s">
        <v>0</v>
      </c>
      <c r="D52" s="2" t="s">
        <v>0</v>
      </c>
      <c r="E52" s="2" t="s">
        <v>17</v>
      </c>
      <c r="F52" s="2" t="s">
        <v>0</v>
      </c>
      <c r="G52" s="1" t="s">
        <v>978</v>
      </c>
      <c r="H52" s="1" t="s">
        <v>1185</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1343</v>
      </c>
    </row>
    <row r="53" spans="1:13">
      <c r="A53" s="1" t="s">
        <v>904</v>
      </c>
      <c r="B53" s="1" t="s">
        <v>1184</v>
      </c>
      <c r="C53" s="2" t="s">
        <v>0</v>
      </c>
      <c r="D53" s="2" t="s">
        <v>332</v>
      </c>
      <c r="E53" s="2" t="s">
        <v>16</v>
      </c>
      <c r="F53" s="2" t="s">
        <v>0</v>
      </c>
      <c r="G53" s="1" t="s">
        <v>1186</v>
      </c>
      <c r="H53" s="1" t="s">
        <v>1187</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1343</v>
      </c>
    </row>
    <row r="54" spans="1:13">
      <c r="A54" s="1" t="s">
        <v>904</v>
      </c>
      <c r="B54" s="1" t="s">
        <v>938</v>
      </c>
      <c r="C54" s="2" t="s">
        <v>331</v>
      </c>
      <c r="D54" s="2" t="s">
        <v>332</v>
      </c>
      <c r="E54" s="2" t="s">
        <v>17</v>
      </c>
      <c r="F54" s="2" t="s">
        <v>0</v>
      </c>
      <c r="G54" s="1" t="s">
        <v>934</v>
      </c>
      <c r="H54" s="1" t="s">
        <v>1112</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1343</v>
      </c>
    </row>
    <row r="55" spans="1:13">
      <c r="A55" s="1" t="s">
        <v>904</v>
      </c>
      <c r="B55" s="1" t="s">
        <v>939</v>
      </c>
      <c r="C55" s="2" t="s">
        <v>331</v>
      </c>
      <c r="D55" s="2" t="s">
        <v>332</v>
      </c>
      <c r="E55" s="2" t="s">
        <v>16</v>
      </c>
      <c r="F55" s="2" t="s">
        <v>0</v>
      </c>
      <c r="G55" s="1" t="s">
        <v>935</v>
      </c>
      <c r="H55" s="1" t="s">
        <v>1113</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1343</v>
      </c>
    </row>
    <row r="56" spans="1:13">
      <c r="A56" s="1" t="s">
        <v>904</v>
      </c>
      <c r="B56" s="1" t="s">
        <v>940</v>
      </c>
      <c r="C56" s="2" t="s">
        <v>331</v>
      </c>
      <c r="D56" s="2" t="s">
        <v>332</v>
      </c>
      <c r="E56" s="2" t="s">
        <v>16</v>
      </c>
      <c r="F56" s="2" t="s">
        <v>0</v>
      </c>
      <c r="G56" s="1" t="s">
        <v>936</v>
      </c>
      <c r="H56" s="1" t="s">
        <v>1114</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1343</v>
      </c>
    </row>
    <row r="57" spans="1:13">
      <c r="A57" s="1" t="s">
        <v>904</v>
      </c>
      <c r="B57" s="1" t="s">
        <v>941</v>
      </c>
      <c r="C57" s="2" t="s">
        <v>331</v>
      </c>
      <c r="D57" s="2" t="s">
        <v>332</v>
      </c>
      <c r="E57" s="2" t="s">
        <v>16</v>
      </c>
      <c r="F57" s="2" t="s">
        <v>0</v>
      </c>
      <c r="G57" s="1" t="s">
        <v>937</v>
      </c>
      <c r="H57" s="1" t="s">
        <v>1115</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1343</v>
      </c>
    </row>
    <row r="58" spans="1:13">
      <c r="A58" s="1" t="s">
        <v>904</v>
      </c>
      <c r="B58" s="1" t="s">
        <v>942</v>
      </c>
      <c r="C58" s="2" t="s">
        <v>331</v>
      </c>
      <c r="D58" s="2" t="s">
        <v>332</v>
      </c>
      <c r="E58" s="2" t="s">
        <v>16</v>
      </c>
      <c r="F58" s="2" t="s">
        <v>0</v>
      </c>
      <c r="G58" s="1" t="s">
        <v>943</v>
      </c>
      <c r="H58" s="1" t="s">
        <v>1116</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1343</v>
      </c>
    </row>
    <row r="59" spans="1:13">
      <c r="A59" s="1" t="s">
        <v>904</v>
      </c>
      <c r="B59" s="1" t="s">
        <v>945</v>
      </c>
      <c r="C59" s="2" t="s">
        <v>331</v>
      </c>
      <c r="D59" s="2" t="s">
        <v>332</v>
      </c>
      <c r="E59" s="2" t="s">
        <v>16</v>
      </c>
      <c r="F59" s="2" t="s">
        <v>0</v>
      </c>
      <c r="G59" s="1" t="s">
        <v>944</v>
      </c>
      <c r="H59" s="1" t="s">
        <v>1117</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1343</v>
      </c>
    </row>
    <row r="60" spans="1:13">
      <c r="A60" s="1" t="s">
        <v>919</v>
      </c>
      <c r="B60" s="1" t="s">
        <v>946</v>
      </c>
      <c r="C60" s="2" t="s">
        <v>331</v>
      </c>
      <c r="D60" s="2" t="s">
        <v>332</v>
      </c>
      <c r="E60" s="2" t="s">
        <v>17</v>
      </c>
      <c r="F60" s="2" t="s">
        <v>0</v>
      </c>
      <c r="G60" s="1" t="s">
        <v>329</v>
      </c>
      <c r="H60" s="1" t="s">
        <v>330</v>
      </c>
      <c r="I60" s="1" t="str">
        <f>IF($F60="○","mkdir """&amp;[2]!getdirpath($H60)&amp;"""","")</f>
        <v>mkdir "X:\720_Evacuate_iTunes\MobileSync"</v>
      </c>
      <c r="J60" s="1" t="str">
        <f>IF(
  $F60="○",
  IF(
    $E60="file",
    "copy """&amp;$G60&amp;""" """&amp;[2]!getdirpath($H60)&amp;"""",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1343</v>
      </c>
    </row>
    <row r="61" spans="1:13">
      <c r="A61" s="1" t="s">
        <v>919</v>
      </c>
      <c r="B61" s="1" t="s">
        <v>948</v>
      </c>
      <c r="C61" s="2" t="s">
        <v>331</v>
      </c>
      <c r="D61" s="2" t="s">
        <v>332</v>
      </c>
      <c r="E61" s="2" t="s">
        <v>17</v>
      </c>
      <c r="F61" s="2" t="s">
        <v>0</v>
      </c>
      <c r="G61" s="1" t="s">
        <v>333</v>
      </c>
      <c r="H61" s="1" t="s">
        <v>335</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1343</v>
      </c>
    </row>
    <row r="62" spans="1:13">
      <c r="A62" s="1" t="s">
        <v>919</v>
      </c>
      <c r="B62" s="1" t="s">
        <v>947</v>
      </c>
      <c r="C62" s="2" t="s">
        <v>331</v>
      </c>
      <c r="D62" s="2" t="s">
        <v>332</v>
      </c>
      <c r="E62" s="2" t="s">
        <v>17</v>
      </c>
      <c r="F62" s="2" t="s">
        <v>0</v>
      </c>
      <c r="G62" s="1" t="s">
        <v>334</v>
      </c>
      <c r="H62" s="1" t="s">
        <v>336</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1343</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1343</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1343</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1343</v>
      </c>
    </row>
    <row r="67" spans="1:13">
      <c r="A67" t="s">
        <v>958</v>
      </c>
    </row>
    <row r="68" spans="1:13">
      <c r="A68" s="95" t="s">
        <v>957</v>
      </c>
    </row>
    <row r="69" spans="1:13">
      <c r="A69" t="s">
        <v>922</v>
      </c>
    </row>
    <row r="70" spans="1:13">
      <c r="A70" s="95" t="s">
        <v>921</v>
      </c>
    </row>
    <row r="71" spans="1:13">
      <c r="A71" t="s">
        <v>923</v>
      </c>
    </row>
    <row r="72" spans="1:13">
      <c r="A72" t="s">
        <v>924</v>
      </c>
    </row>
    <row r="73" spans="1:13">
      <c r="A73" t="s">
        <v>950</v>
      </c>
    </row>
    <row r="74" spans="1:13">
      <c r="A74" t="s">
        <v>949</v>
      </c>
    </row>
    <row r="75" spans="1:13">
      <c r="A75" t="s">
        <v>951</v>
      </c>
    </row>
    <row r="76" spans="1:13">
      <c r="A76" t="s">
        <v>956</v>
      </c>
    </row>
    <row r="77" spans="1:13">
      <c r="A77" t="s">
        <v>976</v>
      </c>
    </row>
    <row r="78" spans="1:13">
      <c r="A78" s="95" t="s">
        <v>953</v>
      </c>
    </row>
    <row r="79" spans="1:13">
      <c r="A79" s="95" t="s">
        <v>933</v>
      </c>
    </row>
    <row r="80" spans="1:13">
      <c r="A80" t="s">
        <v>977</v>
      </c>
    </row>
    <row r="81" spans="1:1">
      <c r="A81" t="s">
        <v>985</v>
      </c>
    </row>
    <row r="82" spans="1:1">
      <c r="A82" t="s">
        <v>987</v>
      </c>
    </row>
    <row r="83" spans="1:1">
      <c r="A83" t="s">
        <v>1128</v>
      </c>
    </row>
    <row r="84" spans="1:1">
      <c r="A84" t="s">
        <v>1163</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tabSelected="1"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A47" sqref="A4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1154</v>
      </c>
    </row>
    <row r="3" spans="1:9">
      <c r="A3" s="95" t="s">
        <v>1156</v>
      </c>
    </row>
    <row r="4" spans="1:9">
      <c r="A4" s="95" t="s">
        <v>1155</v>
      </c>
    </row>
    <row r="6" spans="1:9">
      <c r="F6" s="5" t="s">
        <v>172</v>
      </c>
      <c r="G6" s="5"/>
      <c r="I6" t="s">
        <v>1157</v>
      </c>
    </row>
    <row r="7" spans="1:9">
      <c r="A7" s="3" t="s">
        <v>32</v>
      </c>
      <c r="B7" s="3" t="s">
        <v>1130</v>
      </c>
      <c r="C7" s="3" t="s">
        <v>191</v>
      </c>
      <c r="D7" s="3" t="s">
        <v>192</v>
      </c>
      <c r="E7" s="3" t="s">
        <v>1249</v>
      </c>
      <c r="F7" s="3" t="s">
        <v>170</v>
      </c>
      <c r="G7" s="3" t="s">
        <v>171</v>
      </c>
      <c r="H7" s="3" t="s">
        <v>198</v>
      </c>
      <c r="I7" t="s">
        <v>1157</v>
      </c>
    </row>
    <row r="8" spans="1:9" ht="3" customHeight="1">
      <c r="A8" s="16"/>
      <c r="B8" s="16"/>
      <c r="C8" s="16"/>
      <c r="D8" s="16"/>
      <c r="E8" s="16"/>
      <c r="F8" s="16"/>
      <c r="G8" s="16"/>
      <c r="H8" s="16"/>
      <c r="I8" t="s">
        <v>1157</v>
      </c>
    </row>
    <row r="9" spans="1:9" ht="22.5">
      <c r="A9" s="137" t="s">
        <v>1250</v>
      </c>
      <c r="B9" s="32"/>
      <c r="C9" s="141" t="s">
        <v>1255</v>
      </c>
      <c r="D9" s="141" t="s">
        <v>1255</v>
      </c>
      <c r="E9" s="141" t="s">
        <v>1251</v>
      </c>
      <c r="F9" s="99" t="s">
        <v>156</v>
      </c>
      <c r="G9" s="99" t="s">
        <v>156</v>
      </c>
      <c r="H9" s="32" t="s">
        <v>1252</v>
      </c>
      <c r="I9" t="s">
        <v>29</v>
      </c>
    </row>
    <row r="10" spans="1:9">
      <c r="A10" s="135" t="s">
        <v>313</v>
      </c>
      <c r="B10" s="32"/>
      <c r="C10" s="141" t="s">
        <v>318</v>
      </c>
      <c r="D10" s="141" t="s">
        <v>318</v>
      </c>
      <c r="E10" s="141" t="s">
        <v>1255</v>
      </c>
      <c r="F10" s="99" t="s">
        <v>156</v>
      </c>
      <c r="G10" s="99" t="s">
        <v>156</v>
      </c>
      <c r="H10" s="32"/>
      <c r="I10" t="s">
        <v>1157</v>
      </c>
    </row>
    <row r="11" spans="1:9">
      <c r="A11" s="140" t="s">
        <v>327</v>
      </c>
      <c r="B11" s="41"/>
      <c r="C11" s="161" t="s">
        <v>1283</v>
      </c>
      <c r="D11" s="40" t="s">
        <v>1283</v>
      </c>
      <c r="E11" s="40" t="s">
        <v>1253</v>
      </c>
      <c r="F11" s="37" t="s">
        <v>156</v>
      </c>
      <c r="G11" s="37" t="s">
        <v>156</v>
      </c>
      <c r="H11" s="36"/>
      <c r="I11" t="s">
        <v>29</v>
      </c>
    </row>
    <row r="12" spans="1:9">
      <c r="A12" s="140" t="s">
        <v>327</v>
      </c>
      <c r="B12" s="41"/>
      <c r="C12" s="161" t="s">
        <v>1284</v>
      </c>
      <c r="D12" s="40" t="s">
        <v>1284</v>
      </c>
      <c r="E12" s="146"/>
      <c r="F12" s="37" t="s">
        <v>156</v>
      </c>
      <c r="G12" s="37" t="s">
        <v>156</v>
      </c>
      <c r="H12" s="36"/>
      <c r="I12" t="s">
        <v>29</v>
      </c>
    </row>
    <row r="13" spans="1:9">
      <c r="A13" s="140" t="s">
        <v>327</v>
      </c>
      <c r="B13" s="41"/>
      <c r="C13" s="161" t="s">
        <v>1285</v>
      </c>
      <c r="D13" s="40" t="s">
        <v>1285</v>
      </c>
      <c r="E13" s="146"/>
      <c r="F13" s="37" t="s">
        <v>156</v>
      </c>
      <c r="G13" s="37" t="s">
        <v>156</v>
      </c>
      <c r="H13" s="36"/>
      <c r="I13" t="s">
        <v>29</v>
      </c>
    </row>
    <row r="14" spans="1:9">
      <c r="A14" s="140" t="s">
        <v>327</v>
      </c>
      <c r="B14" s="41"/>
      <c r="C14" s="161" t="s">
        <v>1286</v>
      </c>
      <c r="D14" s="40" t="s">
        <v>1286</v>
      </c>
      <c r="E14" s="146"/>
      <c r="F14" s="37" t="s">
        <v>156</v>
      </c>
      <c r="G14" s="37" t="s">
        <v>156</v>
      </c>
      <c r="H14" s="36"/>
      <c r="I14" t="s">
        <v>29</v>
      </c>
    </row>
    <row r="15" spans="1:9">
      <c r="A15" s="140" t="s">
        <v>327</v>
      </c>
      <c r="B15" s="41"/>
      <c r="C15" s="161" t="s">
        <v>1287</v>
      </c>
      <c r="D15" s="40" t="s">
        <v>1287</v>
      </c>
      <c r="E15" s="146"/>
      <c r="F15" s="37" t="s">
        <v>156</v>
      </c>
      <c r="G15" s="37" t="s">
        <v>156</v>
      </c>
      <c r="H15" s="36"/>
      <c r="I15" t="s">
        <v>29</v>
      </c>
    </row>
    <row r="16" spans="1:9">
      <c r="A16" s="140" t="s">
        <v>327</v>
      </c>
      <c r="B16" s="41"/>
      <c r="C16" s="161" t="s">
        <v>1288</v>
      </c>
      <c r="D16" s="40" t="s">
        <v>1288</v>
      </c>
      <c r="E16" s="146"/>
      <c r="F16" s="37" t="s">
        <v>156</v>
      </c>
      <c r="G16" s="37" t="s">
        <v>156</v>
      </c>
      <c r="H16" s="36"/>
      <c r="I16" t="s">
        <v>29</v>
      </c>
    </row>
    <row r="17" spans="1:9">
      <c r="A17" s="140" t="s">
        <v>327</v>
      </c>
      <c r="B17" s="41"/>
      <c r="C17" s="161" t="s">
        <v>1289</v>
      </c>
      <c r="D17" s="40" t="s">
        <v>1289</v>
      </c>
      <c r="E17" s="40" t="s">
        <v>1265</v>
      </c>
      <c r="F17" s="37" t="s">
        <v>156</v>
      </c>
      <c r="G17" s="37" t="s">
        <v>156</v>
      </c>
      <c r="H17" s="36"/>
      <c r="I17" t="s">
        <v>1157</v>
      </c>
    </row>
    <row r="18" spans="1:9">
      <c r="A18" s="140" t="s">
        <v>327</v>
      </c>
      <c r="B18" s="41"/>
      <c r="C18" s="161" t="s">
        <v>1290</v>
      </c>
      <c r="D18" s="40" t="s">
        <v>1290</v>
      </c>
      <c r="E18" s="40" t="s">
        <v>1266</v>
      </c>
      <c r="F18" s="37" t="s">
        <v>156</v>
      </c>
      <c r="G18" s="37" t="s">
        <v>156</v>
      </c>
      <c r="H18" s="36"/>
      <c r="I18" t="s">
        <v>29</v>
      </c>
    </row>
    <row r="19" spans="1:9">
      <c r="A19" s="140" t="s">
        <v>327</v>
      </c>
      <c r="B19" s="41"/>
      <c r="C19" s="161" t="s">
        <v>1291</v>
      </c>
      <c r="D19" s="40" t="s">
        <v>1291</v>
      </c>
      <c r="E19" s="147" t="s">
        <v>1254</v>
      </c>
      <c r="F19" s="37" t="s">
        <v>156</v>
      </c>
      <c r="G19" s="37" t="s">
        <v>156</v>
      </c>
      <c r="H19" s="36"/>
      <c r="I19" t="s">
        <v>29</v>
      </c>
    </row>
    <row r="20" spans="1:9">
      <c r="A20" s="140" t="s">
        <v>327</v>
      </c>
      <c r="B20" s="41"/>
      <c r="C20" s="161" t="s">
        <v>1329</v>
      </c>
      <c r="D20" s="40" t="s">
        <v>1329</v>
      </c>
      <c r="E20" s="40" t="s">
        <v>1255</v>
      </c>
      <c r="F20" s="39" t="s">
        <v>156</v>
      </c>
      <c r="G20" s="39" t="s">
        <v>156</v>
      </c>
      <c r="H20" s="38"/>
      <c r="I20" t="s">
        <v>29</v>
      </c>
    </row>
    <row r="21" spans="1:9">
      <c r="A21" s="42" t="s">
        <v>308</v>
      </c>
      <c r="B21" s="42"/>
      <c r="C21" s="162" t="s">
        <v>1328</v>
      </c>
      <c r="D21" s="38" t="s">
        <v>1328</v>
      </c>
      <c r="E21" s="38" t="s">
        <v>40</v>
      </c>
      <c r="F21" s="37" t="s">
        <v>156</v>
      </c>
      <c r="G21" s="37" t="s">
        <v>156</v>
      </c>
      <c r="H21" s="36"/>
      <c r="I21" t="s">
        <v>29</v>
      </c>
    </row>
    <row r="22" spans="1:9">
      <c r="A22" s="32" t="s">
        <v>1327</v>
      </c>
      <c r="B22" s="32"/>
      <c r="C22" s="34" t="s">
        <v>1413</v>
      </c>
      <c r="D22" s="34" t="str">
        <f>C22</f>
        <v>sudo apt install -y python3-pip</v>
      </c>
      <c r="E22" s="152" t="s">
        <v>40</v>
      </c>
      <c r="F22" s="35" t="s">
        <v>156</v>
      </c>
      <c r="G22" s="35" t="s">
        <v>156</v>
      </c>
      <c r="H22" s="34"/>
      <c r="I22" t="s">
        <v>29</v>
      </c>
    </row>
    <row r="23" spans="1:9">
      <c r="A23" s="41" t="s">
        <v>308</v>
      </c>
      <c r="B23" s="41"/>
      <c r="C23" s="36" t="s">
        <v>1346</v>
      </c>
      <c r="D23" s="36" t="str">
        <f t="shared" ref="D23:D26" si="0">C23</f>
        <v>python3 -m pip install mypy</v>
      </c>
      <c r="E23" s="153" t="s">
        <v>40</v>
      </c>
      <c r="F23" s="37" t="s">
        <v>156</v>
      </c>
      <c r="G23" s="37" t="s">
        <v>156</v>
      </c>
      <c r="H23" s="36" t="s">
        <v>1330</v>
      </c>
      <c r="I23" t="s">
        <v>29</v>
      </c>
    </row>
    <row r="24" spans="1:9">
      <c r="A24" s="41" t="s">
        <v>308</v>
      </c>
      <c r="B24" s="41"/>
      <c r="C24" s="36" t="s">
        <v>1347</v>
      </c>
      <c r="D24" s="36" t="str">
        <f t="shared" si="0"/>
        <v>python3 -m pip install pylint</v>
      </c>
      <c r="E24" s="153" t="s">
        <v>40</v>
      </c>
      <c r="F24" s="37" t="s">
        <v>156</v>
      </c>
      <c r="G24" s="37" t="s">
        <v>156</v>
      </c>
      <c r="H24" s="36" t="s">
        <v>1331</v>
      </c>
      <c r="I24" t="s">
        <v>29</v>
      </c>
    </row>
    <row r="25" spans="1:9">
      <c r="A25" s="41" t="s">
        <v>308</v>
      </c>
      <c r="B25" s="41"/>
      <c r="C25" s="36" t="s">
        <v>1348</v>
      </c>
      <c r="D25" s="36" t="str">
        <f t="shared" si="0"/>
        <v>python3 -m pip install black</v>
      </c>
      <c r="E25" s="153" t="s">
        <v>40</v>
      </c>
      <c r="F25" s="37" t="s">
        <v>156</v>
      </c>
      <c r="G25" s="37" t="s">
        <v>156</v>
      </c>
      <c r="H25" s="36" t="s">
        <v>1330</v>
      </c>
      <c r="I25" t="s">
        <v>29</v>
      </c>
    </row>
    <row r="26" spans="1:9">
      <c r="A26" s="41" t="s">
        <v>308</v>
      </c>
      <c r="B26" s="41"/>
      <c r="C26" s="36" t="s">
        <v>1349</v>
      </c>
      <c r="D26" s="36" t="str">
        <f t="shared" si="0"/>
        <v>python3 -m pip install flake8</v>
      </c>
      <c r="E26" s="153" t="s">
        <v>40</v>
      </c>
      <c r="F26" s="37" t="s">
        <v>156</v>
      </c>
      <c r="G26" s="37" t="s">
        <v>156</v>
      </c>
      <c r="H26" s="36" t="s">
        <v>1330</v>
      </c>
      <c r="I26" t="s">
        <v>29</v>
      </c>
    </row>
    <row r="27" spans="1:9">
      <c r="A27" s="32" t="s">
        <v>308</v>
      </c>
      <c r="B27" s="32" t="s">
        <v>1200</v>
      </c>
      <c r="C27" s="34" t="s">
        <v>190</v>
      </c>
      <c r="D27" s="34" t="s">
        <v>307</v>
      </c>
      <c r="E27" s="34" t="s">
        <v>1255</v>
      </c>
      <c r="F27" s="35" t="s">
        <v>156</v>
      </c>
      <c r="G27" s="35" t="s">
        <v>156</v>
      </c>
      <c r="H27" s="34"/>
      <c r="I27" t="s">
        <v>1157</v>
      </c>
    </row>
    <row r="28" spans="1:9">
      <c r="A28" s="41" t="s">
        <v>308</v>
      </c>
      <c r="B28" s="41"/>
      <c r="C28" s="36" t="s">
        <v>193</v>
      </c>
      <c r="D28" s="36" t="s">
        <v>307</v>
      </c>
      <c r="E28" s="36" t="s">
        <v>1255</v>
      </c>
      <c r="F28" s="37" t="s">
        <v>156</v>
      </c>
      <c r="G28" s="37" t="s">
        <v>156</v>
      </c>
      <c r="H28" s="36"/>
      <c r="I28" t="s">
        <v>1157</v>
      </c>
    </row>
    <row r="29" spans="1:9">
      <c r="A29" s="41" t="s">
        <v>308</v>
      </c>
      <c r="B29" s="41"/>
      <c r="C29" s="36" t="s">
        <v>194</v>
      </c>
      <c r="D29" s="36" t="s">
        <v>307</v>
      </c>
      <c r="E29" s="36" t="s">
        <v>1255</v>
      </c>
      <c r="F29" s="37" t="s">
        <v>156</v>
      </c>
      <c r="G29" s="37" t="s">
        <v>156</v>
      </c>
      <c r="H29" s="36"/>
      <c r="I29" t="s">
        <v>1157</v>
      </c>
    </row>
    <row r="30" spans="1:9">
      <c r="A30" s="41" t="s">
        <v>308</v>
      </c>
      <c r="B30" s="41"/>
      <c r="C30" s="36" t="s">
        <v>195</v>
      </c>
      <c r="D30" s="36" t="s">
        <v>307</v>
      </c>
      <c r="E30" s="36" t="s">
        <v>1255</v>
      </c>
      <c r="F30" s="37" t="s">
        <v>156</v>
      </c>
      <c r="G30" s="37" t="s">
        <v>156</v>
      </c>
      <c r="H30" s="36"/>
      <c r="I30" t="s">
        <v>1157</v>
      </c>
    </row>
    <row r="31" spans="1:9">
      <c r="A31" s="41" t="s">
        <v>308</v>
      </c>
      <c r="B31" s="41"/>
      <c r="C31" s="36" t="s">
        <v>196</v>
      </c>
      <c r="D31" s="36" t="s">
        <v>307</v>
      </c>
      <c r="E31" s="36" t="s">
        <v>1255</v>
      </c>
      <c r="F31" s="37" t="s">
        <v>156</v>
      </c>
      <c r="G31" s="37" t="s">
        <v>156</v>
      </c>
      <c r="H31" s="36"/>
      <c r="I31" t="s">
        <v>1157</v>
      </c>
    </row>
    <row r="32" spans="1:9">
      <c r="A32" s="41" t="s">
        <v>308</v>
      </c>
      <c r="B32" s="41"/>
      <c r="C32" s="36" t="s">
        <v>197</v>
      </c>
      <c r="D32" s="36" t="s">
        <v>307</v>
      </c>
      <c r="E32" s="36" t="s">
        <v>1255</v>
      </c>
      <c r="F32" s="37" t="s">
        <v>156</v>
      </c>
      <c r="G32" s="37" t="s">
        <v>156</v>
      </c>
      <c r="H32" s="36"/>
      <c r="I32" t="s">
        <v>1157</v>
      </c>
    </row>
    <row r="33" spans="1:9">
      <c r="A33" s="41" t="s">
        <v>308</v>
      </c>
      <c r="B33" s="41"/>
      <c r="C33" s="45" t="s">
        <v>1192</v>
      </c>
      <c r="D33" s="45" t="s">
        <v>40</v>
      </c>
      <c r="E33" s="45" t="s">
        <v>1255</v>
      </c>
      <c r="F33" s="46" t="s">
        <v>156</v>
      </c>
      <c r="G33" s="46" t="s">
        <v>156</v>
      </c>
      <c r="H33" s="45"/>
      <c r="I33" t="s">
        <v>29</v>
      </c>
    </row>
    <row r="34" spans="1:9">
      <c r="A34" s="41" t="s">
        <v>308</v>
      </c>
      <c r="B34" s="45" t="s">
        <v>1201</v>
      </c>
      <c r="C34" s="36" t="s">
        <v>1194</v>
      </c>
      <c r="D34" s="36" t="s">
        <v>307</v>
      </c>
      <c r="E34" s="36" t="s">
        <v>1258</v>
      </c>
      <c r="F34" s="37" t="s">
        <v>156</v>
      </c>
      <c r="G34" s="37" t="s">
        <v>156</v>
      </c>
      <c r="H34" s="36"/>
      <c r="I34" t="s">
        <v>1157</v>
      </c>
    </row>
    <row r="35" spans="1:9">
      <c r="A35" s="41" t="s">
        <v>308</v>
      </c>
      <c r="B35" s="41"/>
      <c r="C35" s="36" t="s">
        <v>1195</v>
      </c>
      <c r="D35" s="36" t="s">
        <v>307</v>
      </c>
      <c r="E35" s="36" t="s">
        <v>1259</v>
      </c>
      <c r="F35" s="37" t="s">
        <v>156</v>
      </c>
      <c r="G35" s="37" t="s">
        <v>156</v>
      </c>
      <c r="H35" s="36"/>
      <c r="I35" t="s">
        <v>1157</v>
      </c>
    </row>
    <row r="36" spans="1:9">
      <c r="A36" s="41" t="s">
        <v>308</v>
      </c>
      <c r="B36" s="41"/>
      <c r="C36" s="36" t="s">
        <v>1196</v>
      </c>
      <c r="D36" s="36" t="s">
        <v>307</v>
      </c>
      <c r="E36" s="36" t="s">
        <v>1260</v>
      </c>
      <c r="F36" s="37" t="s">
        <v>156</v>
      </c>
      <c r="G36" s="37" t="s">
        <v>156</v>
      </c>
      <c r="H36" s="36"/>
      <c r="I36" t="s">
        <v>1157</v>
      </c>
    </row>
    <row r="37" spans="1:9">
      <c r="A37" s="41" t="s">
        <v>308</v>
      </c>
      <c r="B37" s="41"/>
      <c r="C37" s="36" t="s">
        <v>1197</v>
      </c>
      <c r="D37" s="36" t="s">
        <v>307</v>
      </c>
      <c r="E37" s="36" t="s">
        <v>1261</v>
      </c>
      <c r="F37" s="37" t="s">
        <v>156</v>
      </c>
      <c r="G37" s="37" t="s">
        <v>156</v>
      </c>
      <c r="H37" s="36"/>
      <c r="I37" t="s">
        <v>1157</v>
      </c>
    </row>
    <row r="38" spans="1:9">
      <c r="A38" s="41" t="s">
        <v>308</v>
      </c>
      <c r="B38" s="41"/>
      <c r="C38" s="36" t="s">
        <v>1198</v>
      </c>
      <c r="D38" s="36" t="s">
        <v>307</v>
      </c>
      <c r="E38" s="36" t="s">
        <v>1262</v>
      </c>
      <c r="F38" s="37" t="s">
        <v>156</v>
      </c>
      <c r="G38" s="37" t="s">
        <v>156</v>
      </c>
      <c r="H38" s="36"/>
      <c r="I38" t="s">
        <v>1157</v>
      </c>
    </row>
    <row r="39" spans="1:9">
      <c r="A39" s="41" t="s">
        <v>308</v>
      </c>
      <c r="B39" s="41"/>
      <c r="C39" s="36" t="s">
        <v>1199</v>
      </c>
      <c r="D39" s="36" t="s">
        <v>40</v>
      </c>
      <c r="E39" s="36" t="s">
        <v>1263</v>
      </c>
      <c r="F39" s="37" t="s">
        <v>156</v>
      </c>
      <c r="G39" s="37" t="s">
        <v>156</v>
      </c>
      <c r="H39" s="36"/>
      <c r="I39" t="s">
        <v>1157</v>
      </c>
    </row>
    <row r="40" spans="1:9">
      <c r="A40" s="42" t="s">
        <v>308</v>
      </c>
      <c r="B40" s="42"/>
      <c r="C40" s="38" t="s">
        <v>1193</v>
      </c>
      <c r="D40" s="38" t="s">
        <v>40</v>
      </c>
      <c r="E40" s="38" t="s">
        <v>1264</v>
      </c>
      <c r="F40" s="39" t="s">
        <v>156</v>
      </c>
      <c r="G40" s="39" t="s">
        <v>156</v>
      </c>
      <c r="H40" s="38"/>
      <c r="I40" t="s">
        <v>29</v>
      </c>
    </row>
    <row r="41" spans="1:9">
      <c r="A41" s="26" t="s">
        <v>309</v>
      </c>
      <c r="B41" s="26"/>
      <c r="C41" s="26" t="s">
        <v>1344</v>
      </c>
      <c r="D41" s="26" t="s">
        <v>535</v>
      </c>
      <c r="E41" s="26" t="s">
        <v>1255</v>
      </c>
      <c r="F41" s="15" t="s">
        <v>156</v>
      </c>
      <c r="G41" s="15" t="s">
        <v>156</v>
      </c>
      <c r="H41" s="134" t="s">
        <v>1165</v>
      </c>
      <c r="I41" t="s">
        <v>1157</v>
      </c>
    </row>
    <row r="42" spans="1:9">
      <c r="A42" s="32" t="s">
        <v>534</v>
      </c>
      <c r="B42" s="32" t="s">
        <v>1256</v>
      </c>
      <c r="C42" s="34" t="s">
        <v>1414</v>
      </c>
      <c r="D42" s="34" t="s">
        <v>535</v>
      </c>
      <c r="E42" s="34" t="s">
        <v>1255</v>
      </c>
      <c r="F42" s="35" t="s">
        <v>0</v>
      </c>
      <c r="G42" s="35" t="s">
        <v>0</v>
      </c>
      <c r="H42" s="34" t="s">
        <v>1164</v>
      </c>
      <c r="I42" t="s">
        <v>1157</v>
      </c>
    </row>
    <row r="43" spans="1:9">
      <c r="A43" s="41" t="s">
        <v>534</v>
      </c>
      <c r="B43" s="41"/>
      <c r="C43" s="36" t="s">
        <v>1424</v>
      </c>
      <c r="D43" s="36" t="s">
        <v>40</v>
      </c>
      <c r="E43" s="36" t="s">
        <v>40</v>
      </c>
      <c r="F43" s="37" t="s">
        <v>0</v>
      </c>
      <c r="G43" s="37" t="s">
        <v>0</v>
      </c>
      <c r="H43" s="36" t="s">
        <v>559</v>
      </c>
      <c r="I43" t="s">
        <v>29</v>
      </c>
    </row>
    <row r="44" spans="1:9">
      <c r="A44" s="41" t="s">
        <v>534</v>
      </c>
      <c r="B44" s="41"/>
      <c r="C44" s="36" t="s">
        <v>538</v>
      </c>
      <c r="D44" s="36" t="s">
        <v>535</v>
      </c>
      <c r="E44" s="36" t="s">
        <v>1255</v>
      </c>
      <c r="F44" s="37" t="s">
        <v>0</v>
      </c>
      <c r="G44" s="37" t="s">
        <v>0</v>
      </c>
      <c r="H44" s="36" t="s">
        <v>559</v>
      </c>
      <c r="I44" t="s">
        <v>1157</v>
      </c>
    </row>
    <row r="45" spans="1:9">
      <c r="A45" s="41" t="s">
        <v>534</v>
      </c>
      <c r="B45" s="41"/>
      <c r="C45" s="45" t="s">
        <v>539</v>
      </c>
      <c r="D45" s="45" t="s">
        <v>535</v>
      </c>
      <c r="E45" s="45" t="s">
        <v>1255</v>
      </c>
      <c r="F45" s="46" t="s">
        <v>0</v>
      </c>
      <c r="G45" s="46" t="s">
        <v>0</v>
      </c>
      <c r="H45" s="45" t="s">
        <v>559</v>
      </c>
      <c r="I45" t="s">
        <v>1157</v>
      </c>
    </row>
    <row r="46" spans="1:9">
      <c r="A46" s="41" t="s">
        <v>534</v>
      </c>
      <c r="B46" s="41"/>
      <c r="C46" s="36" t="s">
        <v>558</v>
      </c>
      <c r="D46" s="36" t="s">
        <v>40</v>
      </c>
      <c r="E46" s="36" t="s">
        <v>1255</v>
      </c>
      <c r="F46" s="37" t="s">
        <v>0</v>
      </c>
      <c r="G46" s="37" t="s">
        <v>0</v>
      </c>
      <c r="H46" s="36" t="s">
        <v>559</v>
      </c>
      <c r="I46" t="s">
        <v>1157</v>
      </c>
    </row>
    <row r="47" spans="1:9">
      <c r="A47" s="41" t="s">
        <v>534</v>
      </c>
      <c r="B47" s="132"/>
      <c r="C47" s="36" t="s">
        <v>1423</v>
      </c>
      <c r="D47" s="36" t="s">
        <v>40</v>
      </c>
      <c r="E47" s="36" t="s">
        <v>40</v>
      </c>
      <c r="F47" s="37" t="s">
        <v>0</v>
      </c>
      <c r="G47" s="37" t="s">
        <v>0</v>
      </c>
      <c r="H47" s="36" t="s">
        <v>559</v>
      </c>
      <c r="I47" t="s">
        <v>29</v>
      </c>
    </row>
    <row r="48" spans="1:9" s="150" customFormat="1">
      <c r="A48" s="42" t="s">
        <v>534</v>
      </c>
      <c r="B48" s="148" t="s">
        <v>1257</v>
      </c>
      <c r="C48" s="148" t="s">
        <v>1255</v>
      </c>
      <c r="D48" s="151" t="s">
        <v>1267</v>
      </c>
      <c r="E48" s="151" t="s">
        <v>1267</v>
      </c>
      <c r="F48" s="149" t="s">
        <v>0</v>
      </c>
      <c r="G48" s="149" t="s">
        <v>0</v>
      </c>
      <c r="H48" s="148" t="s">
        <v>559</v>
      </c>
      <c r="I48" s="150" t="s">
        <v>29</v>
      </c>
    </row>
    <row r="49" spans="1:9">
      <c r="A49" s="135" t="s">
        <v>536</v>
      </c>
      <c r="B49" s="32"/>
      <c r="C49" s="32" t="s">
        <v>537</v>
      </c>
      <c r="D49" s="32" t="str">
        <f>C$49</f>
        <v>vim ~/.ssh/config</v>
      </c>
      <c r="E49" s="32" t="str">
        <f>D$49</f>
        <v>vim ~/.ssh/config</v>
      </c>
      <c r="F49" s="99" t="s">
        <v>0</v>
      </c>
      <c r="G49" s="99" t="s">
        <v>0</v>
      </c>
      <c r="H49" s="32"/>
      <c r="I49" t="s">
        <v>1157</v>
      </c>
    </row>
    <row r="50" spans="1:9">
      <c r="A50" s="100" t="s">
        <v>1071</v>
      </c>
      <c r="B50" s="1"/>
      <c r="C50" s="98" t="s">
        <v>1075</v>
      </c>
      <c r="D50" s="98" t="s">
        <v>1075</v>
      </c>
      <c r="E50" s="98" t="s">
        <v>1269</v>
      </c>
      <c r="F50" s="15" t="s">
        <v>156</v>
      </c>
      <c r="G50" s="15" t="s">
        <v>156</v>
      </c>
      <c r="H50" s="26" t="s">
        <v>1073</v>
      </c>
      <c r="I50" t="s">
        <v>1157</v>
      </c>
    </row>
    <row r="51" spans="1:9">
      <c r="A51" s="100" t="s">
        <v>1072</v>
      </c>
      <c r="B51" s="1"/>
      <c r="C51" s="98" t="s">
        <v>1075</v>
      </c>
      <c r="D51" s="26" t="s">
        <v>40</v>
      </c>
      <c r="E51" s="26" t="s">
        <v>1255</v>
      </c>
      <c r="F51" s="15" t="s">
        <v>156</v>
      </c>
      <c r="G51" s="15" t="s">
        <v>156</v>
      </c>
      <c r="H51" s="26" t="s">
        <v>1074</v>
      </c>
      <c r="I51" t="s">
        <v>1157</v>
      </c>
    </row>
    <row r="52" spans="1:9">
      <c r="A52" s="136" t="s">
        <v>315</v>
      </c>
      <c r="B52" s="26"/>
      <c r="C52" s="167" t="s">
        <v>316</v>
      </c>
      <c r="D52" s="26" t="str">
        <f>C52</f>
        <v>省略（~/.tmux.conf参照）</v>
      </c>
      <c r="E52" s="26" t="str">
        <f>D52</f>
        <v>省略（~/.tmux.conf参照）</v>
      </c>
      <c r="F52" s="15" t="s">
        <v>156</v>
      </c>
      <c r="G52" s="15" t="s">
        <v>156</v>
      </c>
      <c r="H52" s="26"/>
      <c r="I52" t="s">
        <v>1157</v>
      </c>
    </row>
    <row r="53" spans="1:9">
      <c r="A53" s="137" t="s">
        <v>310</v>
      </c>
      <c r="B53" s="32" t="s">
        <v>1416</v>
      </c>
      <c r="C53" s="168" t="s">
        <v>1345</v>
      </c>
      <c r="D53" s="34" t="str">
        <f>C53</f>
        <v>sudo apt install -y software-properties-common</v>
      </c>
      <c r="E53" s="34" t="s">
        <v>1268</v>
      </c>
      <c r="F53" s="35" t="s">
        <v>156</v>
      </c>
      <c r="G53" s="35" t="s">
        <v>156</v>
      </c>
      <c r="H53" s="34"/>
      <c r="I53" t="s">
        <v>1157</v>
      </c>
    </row>
    <row r="54" spans="1:9">
      <c r="A54" s="138" t="s">
        <v>310</v>
      </c>
      <c r="B54" s="43"/>
      <c r="C54" s="40" t="s">
        <v>317</v>
      </c>
      <c r="D54" s="36" t="str">
        <f t="shared" ref="D54:E64" si="1">C54</f>
        <v>sudo add-apt-repository ppa:greymd/tmux-xpanes</v>
      </c>
      <c r="E54" s="36" t="s">
        <v>40</v>
      </c>
      <c r="F54" s="37" t="s">
        <v>156</v>
      </c>
      <c r="G54" s="37" t="s">
        <v>156</v>
      </c>
      <c r="H54" s="36"/>
      <c r="I54" t="s">
        <v>1157</v>
      </c>
    </row>
    <row r="55" spans="1:9">
      <c r="A55" s="139" t="s">
        <v>310</v>
      </c>
      <c r="B55" s="44"/>
      <c r="C55" s="40" t="s">
        <v>318</v>
      </c>
      <c r="D55" s="36" t="str">
        <f t="shared" si="1"/>
        <v>sudo apt update</v>
      </c>
      <c r="E55" s="36" t="s">
        <v>40</v>
      </c>
      <c r="F55" s="37" t="s">
        <v>156</v>
      </c>
      <c r="G55" s="37" t="s">
        <v>156</v>
      </c>
      <c r="H55" s="36"/>
      <c r="I55" t="s">
        <v>1157</v>
      </c>
    </row>
    <row r="56" spans="1:9">
      <c r="A56" s="44" t="s">
        <v>310</v>
      </c>
      <c r="B56" s="170"/>
      <c r="C56" s="40" t="s">
        <v>319</v>
      </c>
      <c r="D56" s="36" t="str">
        <f t="shared" si="1"/>
        <v>sudo apt install -y tmux-xpanes</v>
      </c>
      <c r="E56" s="36" t="s">
        <v>40</v>
      </c>
      <c r="F56" s="39" t="s">
        <v>156</v>
      </c>
      <c r="G56" s="39" t="s">
        <v>156</v>
      </c>
      <c r="H56" s="38"/>
      <c r="I56" t="s">
        <v>1157</v>
      </c>
    </row>
    <row r="57" spans="1:9">
      <c r="A57" s="145"/>
      <c r="B57" s="38" t="s">
        <v>1415</v>
      </c>
      <c r="C57" s="169" t="s">
        <v>1417</v>
      </c>
      <c r="D57" s="38" t="str">
        <f>C57</f>
        <v>xpanes -e "top" "vmstat 1" "watch -n 1 free"</v>
      </c>
      <c r="E57" s="38" t="s">
        <v>1268</v>
      </c>
      <c r="F57" s="35" t="s">
        <v>156</v>
      </c>
      <c r="G57" s="35" t="s">
        <v>156</v>
      </c>
      <c r="H57" s="34"/>
      <c r="I57" t="s">
        <v>29</v>
      </c>
    </row>
    <row r="58" spans="1:9">
      <c r="A58" s="32" t="s">
        <v>314</v>
      </c>
      <c r="B58" s="32"/>
      <c r="C58" s="34" t="s">
        <v>325</v>
      </c>
      <c r="D58" s="34" t="s">
        <v>325</v>
      </c>
      <c r="E58" s="34" t="s">
        <v>325</v>
      </c>
      <c r="F58" s="35" t="s">
        <v>156</v>
      </c>
      <c r="G58" s="35" t="s">
        <v>156</v>
      </c>
      <c r="H58" s="34"/>
      <c r="I58" t="s">
        <v>1157</v>
      </c>
    </row>
    <row r="59" spans="1:9">
      <c r="A59" s="41" t="s">
        <v>314</v>
      </c>
      <c r="B59" s="41"/>
      <c r="C59" s="36" t="s">
        <v>326</v>
      </c>
      <c r="D59" s="36" t="s">
        <v>326</v>
      </c>
      <c r="E59" s="36" t="s">
        <v>326</v>
      </c>
      <c r="F59" s="37" t="s">
        <v>0</v>
      </c>
      <c r="G59" s="37" t="s">
        <v>0</v>
      </c>
      <c r="H59" s="36"/>
      <c r="I59" t="s">
        <v>1157</v>
      </c>
    </row>
    <row r="60" spans="1:9">
      <c r="A60" s="41" t="s">
        <v>314</v>
      </c>
      <c r="B60" s="41"/>
      <c r="C60" s="36" t="s">
        <v>320</v>
      </c>
      <c r="D60" s="36" t="str">
        <f t="shared" si="1"/>
        <v>git config --global core.editor vim</v>
      </c>
      <c r="E60" s="36" t="str">
        <f t="shared" si="1"/>
        <v>git config --global core.editor vim</v>
      </c>
      <c r="F60" s="37" t="s">
        <v>0</v>
      </c>
      <c r="G60" s="37" t="s">
        <v>0</v>
      </c>
      <c r="H60" s="36"/>
      <c r="I60" t="s">
        <v>1157</v>
      </c>
    </row>
    <row r="61" spans="1:9">
      <c r="A61" s="41" t="s">
        <v>314</v>
      </c>
      <c r="B61" s="41"/>
      <c r="C61" s="36" t="s">
        <v>321</v>
      </c>
      <c r="D61" s="36" t="str">
        <f t="shared" si="1"/>
        <v>git config --global diff.tool vimdiff</v>
      </c>
      <c r="E61" s="36" t="str">
        <f t="shared" si="1"/>
        <v>git config --global diff.tool vimdiff</v>
      </c>
      <c r="F61" s="37" t="s">
        <v>0</v>
      </c>
      <c r="G61" s="37" t="s">
        <v>0</v>
      </c>
      <c r="H61" s="36"/>
      <c r="I61" t="s">
        <v>1157</v>
      </c>
    </row>
    <row r="62" spans="1:9">
      <c r="A62" s="41" t="s">
        <v>314</v>
      </c>
      <c r="B62" s="41"/>
      <c r="C62" s="36" t="s">
        <v>322</v>
      </c>
      <c r="D62" s="36" t="str">
        <f t="shared" si="1"/>
        <v>git config --global difftool.prompt false</v>
      </c>
      <c r="E62" s="36" t="str">
        <f t="shared" si="1"/>
        <v>git config --global difftool.prompt false</v>
      </c>
      <c r="F62" s="37" t="s">
        <v>0</v>
      </c>
      <c r="G62" s="37" t="s">
        <v>0</v>
      </c>
      <c r="H62" s="36"/>
      <c r="I62" t="s">
        <v>1157</v>
      </c>
    </row>
    <row r="63" spans="1:9">
      <c r="A63" s="41" t="s">
        <v>314</v>
      </c>
      <c r="B63" s="41"/>
      <c r="C63" s="36" t="s">
        <v>323</v>
      </c>
      <c r="D63" s="36" t="str">
        <f t="shared" si="1"/>
        <v>git config --global merge.tool vimdiff</v>
      </c>
      <c r="E63" s="36" t="str">
        <f t="shared" si="1"/>
        <v>git config --global merge.tool vimdiff</v>
      </c>
      <c r="F63" s="37" t="s">
        <v>0</v>
      </c>
      <c r="G63" s="37" t="s">
        <v>0</v>
      </c>
      <c r="H63" s="36"/>
      <c r="I63" t="s">
        <v>1157</v>
      </c>
    </row>
    <row r="64" spans="1:9">
      <c r="A64" s="41" t="s">
        <v>314</v>
      </c>
      <c r="B64" s="41"/>
      <c r="C64" s="45" t="s">
        <v>324</v>
      </c>
      <c r="D64" s="45" t="str">
        <f t="shared" si="1"/>
        <v>git config --global mergetool.prompt false</v>
      </c>
      <c r="E64" s="45" t="str">
        <f t="shared" si="1"/>
        <v>git config --global mergetool.prompt false</v>
      </c>
      <c r="F64" s="46" t="s">
        <v>0</v>
      </c>
      <c r="G64" s="46" t="s">
        <v>0</v>
      </c>
      <c r="H64" s="45"/>
      <c r="I64" t="s">
        <v>1157</v>
      </c>
    </row>
    <row r="65" spans="1:9">
      <c r="A65" s="42" t="s">
        <v>314</v>
      </c>
      <c r="B65" s="42"/>
      <c r="C65" s="38" t="s">
        <v>328</v>
      </c>
      <c r="D65" s="38" t="str">
        <f t="shared" ref="D65:E65" si="2">C65</f>
        <v>git config --global credential.helper store</v>
      </c>
      <c r="E65" s="38" t="str">
        <f t="shared" si="2"/>
        <v>git config --global credential.helper store</v>
      </c>
      <c r="F65" s="39" t="s">
        <v>0</v>
      </c>
      <c r="G65" s="39" t="s">
        <v>0</v>
      </c>
      <c r="H65" s="38"/>
      <c r="I65" t="s">
        <v>1157</v>
      </c>
    </row>
    <row r="66" spans="1:9">
      <c r="A66" s="32" t="s">
        <v>1144</v>
      </c>
      <c r="B66" s="32" t="s">
        <v>1145</v>
      </c>
      <c r="C66" s="34" t="s">
        <v>1143</v>
      </c>
      <c r="D66" s="34" t="s">
        <v>1131</v>
      </c>
      <c r="E66" s="34" t="s">
        <v>1255</v>
      </c>
      <c r="F66" s="35" t="s">
        <v>0</v>
      </c>
      <c r="G66" s="35" t="s">
        <v>0</v>
      </c>
      <c r="H66" s="34"/>
      <c r="I66" t="s">
        <v>1157</v>
      </c>
    </row>
    <row r="67" spans="1:9">
      <c r="A67" s="41" t="s">
        <v>1144</v>
      </c>
      <c r="B67" s="41" t="s">
        <v>1145</v>
      </c>
      <c r="C67" s="36" t="s">
        <v>1143</v>
      </c>
      <c r="D67" s="36" t="s">
        <v>1132</v>
      </c>
      <c r="E67" s="36" t="s">
        <v>1255</v>
      </c>
      <c r="F67" s="37" t="s">
        <v>0</v>
      </c>
      <c r="G67" s="37" t="s">
        <v>0</v>
      </c>
      <c r="H67" s="36"/>
      <c r="I67" t="s">
        <v>1157</v>
      </c>
    </row>
    <row r="68" spans="1:9">
      <c r="A68" s="41" t="s">
        <v>1144</v>
      </c>
      <c r="B68" s="41" t="s">
        <v>1145</v>
      </c>
      <c r="C68" s="36" t="s">
        <v>1143</v>
      </c>
      <c r="D68" s="133" t="s">
        <v>1133</v>
      </c>
      <c r="E68" s="36" t="s">
        <v>1255</v>
      </c>
      <c r="F68" s="37" t="s">
        <v>0</v>
      </c>
      <c r="G68" s="37" t="s">
        <v>0</v>
      </c>
      <c r="H68" s="36"/>
      <c r="I68" t="s">
        <v>1157</v>
      </c>
    </row>
    <row r="69" spans="1:9">
      <c r="A69" s="41" t="s">
        <v>1144</v>
      </c>
      <c r="B69" s="41" t="s">
        <v>1145</v>
      </c>
      <c r="C69" s="36" t="s">
        <v>1143</v>
      </c>
      <c r="D69" s="36" t="s">
        <v>1134</v>
      </c>
      <c r="E69" s="36" t="s">
        <v>1255</v>
      </c>
      <c r="F69" s="37" t="s">
        <v>0</v>
      </c>
      <c r="G69" s="37" t="s">
        <v>0</v>
      </c>
      <c r="H69" s="36"/>
      <c r="I69" t="s">
        <v>1157</v>
      </c>
    </row>
    <row r="70" spans="1:9">
      <c r="A70" s="41" t="s">
        <v>1144</v>
      </c>
      <c r="B70" s="41" t="s">
        <v>1145</v>
      </c>
      <c r="C70" s="36" t="s">
        <v>1143</v>
      </c>
      <c r="D70" s="36" t="s">
        <v>1135</v>
      </c>
      <c r="E70" s="36" t="s">
        <v>1255</v>
      </c>
      <c r="F70" s="37" t="s">
        <v>0</v>
      </c>
      <c r="G70" s="37" t="s">
        <v>0</v>
      </c>
      <c r="H70" s="36"/>
      <c r="I70" t="s">
        <v>1157</v>
      </c>
    </row>
    <row r="71" spans="1:9">
      <c r="A71" s="41" t="s">
        <v>1144</v>
      </c>
      <c r="B71" s="41" t="s">
        <v>1145</v>
      </c>
      <c r="C71" s="36" t="s">
        <v>1143</v>
      </c>
      <c r="D71" s="36" t="s">
        <v>1136</v>
      </c>
      <c r="E71" s="36" t="s">
        <v>1255</v>
      </c>
      <c r="F71" s="37" t="s">
        <v>0</v>
      </c>
      <c r="G71" s="37" t="s">
        <v>0</v>
      </c>
      <c r="H71" s="36"/>
      <c r="I71" t="s">
        <v>1157</v>
      </c>
    </row>
    <row r="72" spans="1:9">
      <c r="A72" s="41" t="s">
        <v>1144</v>
      </c>
      <c r="B72" s="41" t="s">
        <v>1145</v>
      </c>
      <c r="C72" s="36" t="s">
        <v>1143</v>
      </c>
      <c r="D72" s="36" t="s">
        <v>1137</v>
      </c>
      <c r="E72" s="36" t="s">
        <v>1255</v>
      </c>
      <c r="F72" s="37" t="s">
        <v>0</v>
      </c>
      <c r="G72" s="37" t="s">
        <v>0</v>
      </c>
      <c r="H72" s="36"/>
      <c r="I72" t="s">
        <v>1157</v>
      </c>
    </row>
    <row r="73" spans="1:9">
      <c r="A73" s="41" t="s">
        <v>1144</v>
      </c>
      <c r="B73" s="41" t="s">
        <v>1145</v>
      </c>
      <c r="C73" s="36" t="s">
        <v>1143</v>
      </c>
      <c r="D73" s="36" t="s">
        <v>1138</v>
      </c>
      <c r="E73" s="36" t="s">
        <v>1255</v>
      </c>
      <c r="F73" s="37" t="s">
        <v>0</v>
      </c>
      <c r="G73" s="37" t="s">
        <v>0</v>
      </c>
      <c r="H73" s="36"/>
      <c r="I73" t="s">
        <v>1157</v>
      </c>
    </row>
    <row r="74" spans="1:9">
      <c r="A74" s="41" t="s">
        <v>1144</v>
      </c>
      <c r="B74" s="132" t="s">
        <v>1145</v>
      </c>
      <c r="C74" s="36" t="s">
        <v>1143</v>
      </c>
      <c r="D74" s="36" t="s">
        <v>1139</v>
      </c>
      <c r="E74" s="36" t="s">
        <v>1255</v>
      </c>
      <c r="F74" s="37" t="s">
        <v>0</v>
      </c>
      <c r="G74" s="37" t="s">
        <v>0</v>
      </c>
      <c r="H74" s="36"/>
      <c r="I74" t="s">
        <v>1157</v>
      </c>
    </row>
    <row r="75" spans="1:9">
      <c r="A75" s="41" t="s">
        <v>1144</v>
      </c>
      <c r="B75" s="45" t="s">
        <v>1142</v>
      </c>
      <c r="C75" s="36" t="s">
        <v>1143</v>
      </c>
      <c r="D75" s="36" t="s">
        <v>1140</v>
      </c>
      <c r="E75" s="36" t="s">
        <v>1255</v>
      </c>
      <c r="F75" s="37" t="s">
        <v>0</v>
      </c>
      <c r="G75" s="37" t="s">
        <v>0</v>
      </c>
      <c r="H75" s="36"/>
      <c r="I75" t="s">
        <v>1157</v>
      </c>
    </row>
    <row r="76" spans="1:9">
      <c r="A76" s="41" t="s">
        <v>1144</v>
      </c>
      <c r="B76" s="132" t="s">
        <v>1142</v>
      </c>
      <c r="C76" s="36" t="s">
        <v>1143</v>
      </c>
      <c r="D76" s="36" t="s">
        <v>1141</v>
      </c>
      <c r="E76" s="36" t="s">
        <v>1255</v>
      </c>
      <c r="F76" s="37" t="s">
        <v>0</v>
      </c>
      <c r="G76" s="37" t="s">
        <v>0</v>
      </c>
      <c r="H76" s="36"/>
      <c r="I76" t="s">
        <v>1157</v>
      </c>
    </row>
    <row r="77" spans="1:9">
      <c r="A77" s="42" t="s">
        <v>1144</v>
      </c>
      <c r="B77" s="38" t="s">
        <v>1147</v>
      </c>
      <c r="C77" s="38" t="s">
        <v>1143</v>
      </c>
      <c r="D77" s="38" t="s">
        <v>1146</v>
      </c>
      <c r="E77" s="38" t="s">
        <v>1255</v>
      </c>
      <c r="F77" s="39" t="s">
        <v>0</v>
      </c>
      <c r="G77" s="39" t="s">
        <v>0</v>
      </c>
      <c r="H77" s="38"/>
      <c r="I77" t="s">
        <v>1157</v>
      </c>
    </row>
    <row r="78" spans="1:9">
      <c r="A78" t="s">
        <v>1305</v>
      </c>
      <c r="B78" s="33" t="s">
        <v>1304</v>
      </c>
      <c r="C78" s="34" t="s">
        <v>1238</v>
      </c>
      <c r="D78" s="34" t="str">
        <f>C78</f>
        <v>sudo apt-get update</v>
      </c>
      <c r="E78" s="152" t="s">
        <v>1255</v>
      </c>
      <c r="F78" s="35" t="s">
        <v>1248</v>
      </c>
      <c r="G78" s="35" t="s">
        <v>1248</v>
      </c>
      <c r="H78" s="34"/>
      <c r="I78" t="s">
        <v>1157</v>
      </c>
    </row>
    <row r="79" spans="1:9">
      <c r="A79" s="144"/>
      <c r="B79" s="144"/>
      <c r="C79" s="36" t="s">
        <v>1239</v>
      </c>
      <c r="D79" s="36" t="str">
        <f t="shared" ref="D79:D86" si="3">C79</f>
        <v>sudo apt-get install -y ca-certificates curl gnupg lsb-release</v>
      </c>
      <c r="E79" s="153" t="s">
        <v>1255</v>
      </c>
      <c r="F79" s="37" t="s">
        <v>1248</v>
      </c>
      <c r="G79" s="37" t="s">
        <v>1248</v>
      </c>
      <c r="H79" s="36"/>
      <c r="I79" t="s">
        <v>1157</v>
      </c>
    </row>
    <row r="80" spans="1:9">
      <c r="A80" s="144"/>
      <c r="B80" s="144"/>
      <c r="C80" s="36" t="s">
        <v>1240</v>
      </c>
      <c r="D80" s="36" t="str">
        <f t="shared" si="3"/>
        <v>sudo mkdir -p /etc/apt/keyrings</v>
      </c>
      <c r="E80" s="153" t="s">
        <v>1255</v>
      </c>
      <c r="F80" s="37" t="s">
        <v>1248</v>
      </c>
      <c r="G80" s="37" t="s">
        <v>1248</v>
      </c>
      <c r="H80" s="36"/>
      <c r="I80" t="s">
        <v>1157</v>
      </c>
    </row>
    <row r="81" spans="1:9">
      <c r="A81" s="144"/>
      <c r="B81" s="144"/>
      <c r="C81" s="36" t="s">
        <v>1241</v>
      </c>
      <c r="D81" s="36" t="str">
        <f t="shared" si="3"/>
        <v>curl -fsSL https://download.docker.com/linux/ubuntu/gpg | sudo gpg --dearmor -o /etc/apt/keyrings/docker.gpg</v>
      </c>
      <c r="E81" s="153" t="s">
        <v>1255</v>
      </c>
      <c r="F81" s="37" t="s">
        <v>1248</v>
      </c>
      <c r="G81" s="37" t="s">
        <v>1248</v>
      </c>
      <c r="H81" s="36"/>
      <c r="I81" t="s">
        <v>29</v>
      </c>
    </row>
    <row r="82" spans="1:9">
      <c r="A82" s="144"/>
      <c r="B82" s="144"/>
      <c r="C82" s="36" t="s">
        <v>1242</v>
      </c>
      <c r="D82" s="36" t="str">
        <f t="shared" si="3"/>
        <v>echo "deb [arch=$(dpkg --print-architecture) signed-by=/etc/apt/keyrings/docker.gpg] https://download.docker.com/linux/ubuntu $(lsb_release -cs) stable" | sudo tee /etc/apt/sources.list.d/docker.list &gt; /dev/null</v>
      </c>
      <c r="E82" s="153" t="s">
        <v>1255</v>
      </c>
      <c r="F82" s="37" t="s">
        <v>1248</v>
      </c>
      <c r="G82" s="37" t="s">
        <v>1248</v>
      </c>
      <c r="H82" s="36"/>
      <c r="I82" t="s">
        <v>29</v>
      </c>
    </row>
    <row r="83" spans="1:9">
      <c r="A83" s="144"/>
      <c r="B83" s="144"/>
      <c r="C83" s="36" t="s">
        <v>1238</v>
      </c>
      <c r="D83" s="36" t="str">
        <f t="shared" si="3"/>
        <v>sudo apt-get update</v>
      </c>
      <c r="E83" s="153" t="s">
        <v>1255</v>
      </c>
      <c r="F83" s="37" t="s">
        <v>1248</v>
      </c>
      <c r="G83" s="37" t="s">
        <v>1248</v>
      </c>
      <c r="H83" s="36"/>
      <c r="I83" t="s">
        <v>29</v>
      </c>
    </row>
    <row r="84" spans="1:9">
      <c r="A84" s="144"/>
      <c r="B84" s="144"/>
      <c r="C84" s="36" t="s">
        <v>1243</v>
      </c>
      <c r="D84" s="36" t="str">
        <f t="shared" si="3"/>
        <v>sudo apt-get install -y docker-ce docker-ce-cli containerd.io docker-compose-plugin</v>
      </c>
      <c r="E84" s="153" t="s">
        <v>1255</v>
      </c>
      <c r="F84" s="37" t="s">
        <v>1248</v>
      </c>
      <c r="G84" s="37" t="s">
        <v>1248</v>
      </c>
      <c r="H84" s="36"/>
      <c r="I84" t="s">
        <v>29</v>
      </c>
    </row>
    <row r="85" spans="1:9">
      <c r="A85" s="144"/>
      <c r="B85" s="144"/>
      <c r="C85" s="36" t="s">
        <v>1244</v>
      </c>
      <c r="D85" s="36" t="str">
        <f t="shared" si="3"/>
        <v>sudo groupadd docker</v>
      </c>
      <c r="E85" s="153" t="s">
        <v>1255</v>
      </c>
      <c r="F85" s="37" t="s">
        <v>1248</v>
      </c>
      <c r="G85" s="37" t="s">
        <v>1248</v>
      </c>
      <c r="H85" s="36"/>
      <c r="I85" t="s">
        <v>29</v>
      </c>
    </row>
    <row r="86" spans="1:9">
      <c r="A86" s="144"/>
      <c r="B86" s="144"/>
      <c r="C86" s="36" t="s">
        <v>1245</v>
      </c>
      <c r="D86" s="36" t="str">
        <f t="shared" si="3"/>
        <v>sudo usermod -aG docker $USER</v>
      </c>
      <c r="E86" s="153" t="s">
        <v>1255</v>
      </c>
      <c r="F86" s="37" t="s">
        <v>1248</v>
      </c>
      <c r="G86" s="37" t="s">
        <v>1248</v>
      </c>
      <c r="H86" s="36"/>
      <c r="I86" t="s">
        <v>29</v>
      </c>
    </row>
    <row r="87" spans="1:9">
      <c r="A87" s="144"/>
      <c r="B87" s="145"/>
      <c r="C87" s="38" t="s">
        <v>1246</v>
      </c>
      <c r="D87" s="38" t="s">
        <v>40</v>
      </c>
      <c r="E87" s="154" t="s">
        <v>1255</v>
      </c>
      <c r="F87" s="39" t="s">
        <v>1248</v>
      </c>
      <c r="G87" s="39" t="s">
        <v>1248</v>
      </c>
      <c r="H87" s="38" t="s">
        <v>1247</v>
      </c>
      <c r="I87" t="s">
        <v>29</v>
      </c>
    </row>
    <row r="88" spans="1:9">
      <c r="A88" s="144"/>
      <c r="B88" s="144" t="s">
        <v>1303</v>
      </c>
      <c r="C88" s="144" t="s">
        <v>1307</v>
      </c>
      <c r="D88" s="144" t="str">
        <f>$C88</f>
        <v>echo -e "{\n    \"detachKeys\": \"ctrl-\\\\\\\\,ctrl-\\\\\\\\\"\n}" &gt; ${HOME}/.docker/config.json</v>
      </c>
      <c r="E88" s="160" t="s">
        <v>1306</v>
      </c>
      <c r="F88" s="39" t="s">
        <v>156</v>
      </c>
      <c r="G88" s="39" t="s">
        <v>156</v>
      </c>
      <c r="H88" s="144"/>
    </row>
    <row r="89" spans="1:9">
      <c r="A89" s="144"/>
      <c r="B89" s="32" t="s">
        <v>1301</v>
      </c>
      <c r="C89" s="34" t="s">
        <v>1151</v>
      </c>
      <c r="D89" s="34" t="s">
        <v>1149</v>
      </c>
      <c r="E89" s="152" t="s">
        <v>1255</v>
      </c>
      <c r="F89" s="35" t="s">
        <v>0</v>
      </c>
      <c r="G89" s="35" t="s">
        <v>0</v>
      </c>
      <c r="H89" s="34"/>
      <c r="I89" t="s">
        <v>1157</v>
      </c>
    </row>
    <row r="90" spans="1:9">
      <c r="A90" s="41" t="s">
        <v>1150</v>
      </c>
      <c r="B90" s="42" t="s">
        <v>1148</v>
      </c>
      <c r="C90" s="38" t="s">
        <v>1152</v>
      </c>
      <c r="D90" s="38" t="s">
        <v>1153</v>
      </c>
      <c r="E90" s="154" t="s">
        <v>1255</v>
      </c>
      <c r="F90" s="39" t="s">
        <v>0</v>
      </c>
      <c r="G90" s="39" t="s">
        <v>0</v>
      </c>
      <c r="H90" s="38"/>
      <c r="I90" t="s">
        <v>1157</v>
      </c>
    </row>
    <row r="91" spans="1:9">
      <c r="A91" s="42" t="s">
        <v>1150</v>
      </c>
      <c r="B91" s="26" t="s">
        <v>1302</v>
      </c>
      <c r="C91" s="26" t="s">
        <v>1221</v>
      </c>
      <c r="D91" s="26" t="s">
        <v>1221</v>
      </c>
      <c r="E91" s="155" t="s">
        <v>1255</v>
      </c>
      <c r="F91" s="39" t="s">
        <v>0</v>
      </c>
      <c r="G91" s="39" t="s">
        <v>0</v>
      </c>
      <c r="H91" s="26" t="s">
        <v>1222</v>
      </c>
      <c r="I91" t="s">
        <v>1157</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1157</v>
      </c>
    </row>
    <row r="97" spans="1:9">
      <c r="A97" s="26"/>
      <c r="B97" s="26"/>
      <c r="C97" s="26"/>
      <c r="D97" s="26"/>
      <c r="E97" s="26"/>
      <c r="F97" s="15"/>
      <c r="G97" s="15"/>
      <c r="H97" s="26"/>
      <c r="I97" t="s">
        <v>1157</v>
      </c>
    </row>
    <row r="98" spans="1:9">
      <c r="A98" s="26"/>
      <c r="B98" s="26"/>
      <c r="C98" s="26"/>
      <c r="D98" s="26"/>
      <c r="E98" s="26"/>
      <c r="F98" s="15"/>
      <c r="G98" s="15"/>
      <c r="H98" s="26"/>
      <c r="I98" t="s">
        <v>1157</v>
      </c>
    </row>
    <row r="99" spans="1:9">
      <c r="A99" s="26"/>
      <c r="B99" s="26"/>
      <c r="C99" s="26"/>
      <c r="D99" s="26"/>
      <c r="E99" s="26"/>
      <c r="F99" s="15"/>
      <c r="G99" s="15"/>
      <c r="H99" s="26"/>
      <c r="I99" t="s">
        <v>1157</v>
      </c>
    </row>
    <row r="100" spans="1:9">
      <c r="A100" s="26"/>
      <c r="B100" s="26"/>
      <c r="C100" s="26"/>
      <c r="D100" s="26"/>
      <c r="E100" s="26"/>
      <c r="F100" s="15"/>
      <c r="G100" s="15"/>
      <c r="H100" s="26"/>
      <c r="I100" t="s">
        <v>1157</v>
      </c>
    </row>
    <row r="101" spans="1:9">
      <c r="A101" s="26"/>
      <c r="B101" s="26"/>
      <c r="C101" s="26"/>
      <c r="D101" s="26"/>
      <c r="E101" s="26"/>
      <c r="F101" s="15"/>
      <c r="G101" s="15"/>
      <c r="H101" s="26"/>
      <c r="I101" t="s">
        <v>1157</v>
      </c>
    </row>
    <row r="102" spans="1:9">
      <c r="A102" s="26"/>
      <c r="B102" s="26"/>
      <c r="C102" s="26"/>
      <c r="D102" s="26"/>
      <c r="E102" s="26"/>
      <c r="F102" s="15"/>
      <c r="G102" s="15"/>
      <c r="H102" s="26"/>
      <c r="I102" t="s">
        <v>1157</v>
      </c>
    </row>
    <row r="103" spans="1:9">
      <c r="A103" s="26"/>
      <c r="B103" s="26"/>
      <c r="C103" s="26"/>
      <c r="D103" s="26"/>
      <c r="E103" s="26"/>
      <c r="F103" s="15"/>
      <c r="G103" s="15"/>
      <c r="H103" s="26"/>
      <c r="I103" t="s">
        <v>1157</v>
      </c>
    </row>
    <row r="104" spans="1:9">
      <c r="A104" s="26"/>
      <c r="B104" s="26"/>
      <c r="C104" s="26"/>
      <c r="D104" s="26"/>
      <c r="E104" s="26"/>
      <c r="F104" s="15"/>
      <c r="G104" s="15"/>
      <c r="H104" s="26"/>
      <c r="I104" t="s">
        <v>1157</v>
      </c>
    </row>
    <row r="105" spans="1:9">
      <c r="A105" s="26"/>
      <c r="B105" s="26"/>
      <c r="C105" s="26"/>
      <c r="D105" s="26"/>
      <c r="E105" s="26"/>
      <c r="F105" s="15"/>
      <c r="G105" s="15"/>
      <c r="H105" s="26"/>
      <c r="I105" t="s">
        <v>1157</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1129</v>
      </c>
      <c r="L2" s="51"/>
      <c r="M2" s="51"/>
      <c r="N2" s="51"/>
      <c r="O2" s="51"/>
    </row>
    <row r="3" spans="2:20">
      <c r="E3" s="52" t="s">
        <v>362</v>
      </c>
      <c r="F3" s="52"/>
      <c r="G3" s="52"/>
      <c r="H3" s="52"/>
      <c r="I3" s="52"/>
      <c r="J3" s="52"/>
      <c r="K3" s="52"/>
    </row>
    <row r="4" spans="2:20">
      <c r="E4" s="52" t="s">
        <v>363</v>
      </c>
      <c r="F4" s="52" t="s">
        <v>364</v>
      </c>
      <c r="G4" s="52"/>
      <c r="H4" s="52"/>
      <c r="I4" s="52"/>
      <c r="J4" s="52"/>
      <c r="K4" s="52"/>
    </row>
    <row r="5" spans="2:20">
      <c r="E5" s="52" t="s">
        <v>363</v>
      </c>
      <c r="F5" s="52" t="s">
        <v>363</v>
      </c>
      <c r="G5" s="52" t="s">
        <v>365</v>
      </c>
      <c r="H5" s="52"/>
      <c r="I5" s="52"/>
      <c r="J5" s="52"/>
      <c r="K5" s="52"/>
    </row>
    <row r="6" spans="2:20">
      <c r="E6" s="52" t="s">
        <v>363</v>
      </c>
      <c r="F6" s="52" t="s">
        <v>363</v>
      </c>
      <c r="G6" s="52" t="s">
        <v>363</v>
      </c>
      <c r="H6" s="52" t="s">
        <v>366</v>
      </c>
      <c r="I6" s="52"/>
      <c r="J6" s="52"/>
      <c r="K6" s="52"/>
      <c r="L6" s="52"/>
    </row>
    <row r="7" spans="2:20">
      <c r="E7" s="52" t="s">
        <v>363</v>
      </c>
      <c r="F7" s="52" t="s">
        <v>363</v>
      </c>
      <c r="G7" s="52" t="s">
        <v>363</v>
      </c>
      <c r="H7" s="52" t="s">
        <v>363</v>
      </c>
      <c r="I7" s="52" t="s">
        <v>367</v>
      </c>
      <c r="J7" s="52"/>
      <c r="K7" s="52"/>
      <c r="L7" s="52"/>
    </row>
    <row r="8" spans="2:20">
      <c r="E8" s="52" t="s">
        <v>363</v>
      </c>
      <c r="F8" s="52" t="s">
        <v>363</v>
      </c>
      <c r="G8" s="52" t="s">
        <v>363</v>
      </c>
      <c r="H8" s="52" t="s">
        <v>363</v>
      </c>
      <c r="I8" s="52" t="s">
        <v>363</v>
      </c>
      <c r="J8" s="52" t="s">
        <v>368</v>
      </c>
      <c r="K8" s="52"/>
      <c r="L8" s="52"/>
    </row>
    <row r="9" spans="2:20">
      <c r="E9" s="52" t="s">
        <v>363</v>
      </c>
      <c r="F9" s="52" t="s">
        <v>363</v>
      </c>
      <c r="G9" s="52" t="s">
        <v>363</v>
      </c>
      <c r="H9" s="52" t="s">
        <v>363</v>
      </c>
      <c r="I9" s="52" t="s">
        <v>363</v>
      </c>
      <c r="J9" s="52" t="s">
        <v>363</v>
      </c>
      <c r="K9" s="52" t="s">
        <v>369</v>
      </c>
      <c r="L9" s="52"/>
    </row>
    <row r="10" spans="2:20">
      <c r="E10" s="52" t="s">
        <v>370</v>
      </c>
      <c r="F10" s="52" t="s">
        <v>370</v>
      </c>
      <c r="G10" s="52" t="s">
        <v>370</v>
      </c>
      <c r="H10" s="52" t="s">
        <v>370</v>
      </c>
      <c r="I10" s="52" t="s">
        <v>370</v>
      </c>
      <c r="J10" s="52" t="s">
        <v>370</v>
      </c>
      <c r="K10" s="52" t="s">
        <v>370</v>
      </c>
      <c r="L10" s="52"/>
    </row>
    <row r="11" spans="2:20">
      <c r="E11" s="53" t="s">
        <v>371</v>
      </c>
      <c r="F11" s="53"/>
      <c r="G11" s="53"/>
      <c r="H11" s="53"/>
      <c r="I11" s="53"/>
      <c r="J11" s="53"/>
      <c r="K11" s="53"/>
      <c r="L11" s="53" t="s">
        <v>1125</v>
      </c>
      <c r="M11" s="53"/>
      <c r="N11" s="53"/>
      <c r="O11" s="53"/>
      <c r="P11" s="53"/>
      <c r="Q11" s="53"/>
      <c r="R11" s="53"/>
      <c r="S11" s="53"/>
    </row>
    <row r="12" spans="2:20" ht="22.5">
      <c r="E12" s="54" t="s">
        <v>372</v>
      </c>
      <c r="F12" s="54" t="s">
        <v>373</v>
      </c>
      <c r="G12" s="55" t="s">
        <v>374</v>
      </c>
      <c r="H12" s="54" t="s">
        <v>375</v>
      </c>
      <c r="I12" s="54" t="s">
        <v>376</v>
      </c>
      <c r="J12" s="54" t="s">
        <v>377</v>
      </c>
      <c r="K12" s="55" t="s">
        <v>378</v>
      </c>
      <c r="L12" s="53" t="s">
        <v>1391</v>
      </c>
      <c r="M12" s="53"/>
      <c r="N12" s="53"/>
      <c r="O12" s="53" t="s">
        <v>1392</v>
      </c>
      <c r="P12" s="53"/>
      <c r="Q12" s="53"/>
      <c r="R12" s="53"/>
      <c r="S12" s="53"/>
    </row>
    <row r="13" spans="2:20" ht="22.5">
      <c r="C13" s="55" t="s">
        <v>379</v>
      </c>
      <c r="D13" s="55" t="s">
        <v>380</v>
      </c>
      <c r="E13" s="55" t="s">
        <v>381</v>
      </c>
      <c r="F13" s="55" t="s">
        <v>382</v>
      </c>
      <c r="G13" s="55" t="s">
        <v>383</v>
      </c>
      <c r="H13" s="55" t="s">
        <v>384</v>
      </c>
      <c r="I13" s="55" t="s">
        <v>385</v>
      </c>
      <c r="J13" s="55" t="s">
        <v>386</v>
      </c>
      <c r="K13" s="55" t="s">
        <v>387</v>
      </c>
      <c r="L13" s="55" t="s">
        <v>388</v>
      </c>
      <c r="M13" s="55" t="s">
        <v>389</v>
      </c>
      <c r="N13" s="55" t="s">
        <v>390</v>
      </c>
      <c r="O13" s="55" t="s">
        <v>391</v>
      </c>
      <c r="P13" s="55" t="s">
        <v>392</v>
      </c>
      <c r="Q13" s="55" t="s">
        <v>393</v>
      </c>
      <c r="R13" s="54" t="s">
        <v>394</v>
      </c>
      <c r="S13" s="55" t="s">
        <v>395</v>
      </c>
      <c r="T13" s="55" t="s">
        <v>885</v>
      </c>
    </row>
    <row r="14" spans="2:20">
      <c r="C14" s="56" t="s">
        <v>396</v>
      </c>
      <c r="D14" s="56" t="s">
        <v>397</v>
      </c>
      <c r="E14" s="57" t="s">
        <v>349</v>
      </c>
      <c r="F14" s="57" t="s">
        <v>398</v>
      </c>
      <c r="G14" s="57" t="s">
        <v>349</v>
      </c>
      <c r="H14" s="57" t="s">
        <v>398</v>
      </c>
      <c r="I14" s="57" t="s">
        <v>398</v>
      </c>
      <c r="J14" s="57" t="s">
        <v>349</v>
      </c>
      <c r="K14" s="57" t="s">
        <v>349</v>
      </c>
      <c r="L14" s="57" t="s">
        <v>399</v>
      </c>
      <c r="M14" s="57"/>
      <c r="N14" s="57"/>
      <c r="O14" s="57"/>
      <c r="P14" s="57"/>
      <c r="Q14" s="57"/>
      <c r="R14" s="57"/>
      <c r="S14" s="57"/>
      <c r="T14" s="56" t="s">
        <v>400</v>
      </c>
    </row>
    <row r="15" spans="2:20">
      <c r="C15" s="58" t="s">
        <v>401</v>
      </c>
      <c r="D15" s="58" t="s">
        <v>884</v>
      </c>
      <c r="E15" s="59" t="s">
        <v>402</v>
      </c>
      <c r="F15" s="59" t="s">
        <v>402</v>
      </c>
      <c r="G15" s="59" t="s">
        <v>402</v>
      </c>
      <c r="H15" s="59" t="s">
        <v>402</v>
      </c>
      <c r="I15" s="59"/>
      <c r="J15" s="59" t="s">
        <v>402</v>
      </c>
      <c r="K15" s="59" t="s">
        <v>402</v>
      </c>
      <c r="L15" s="59"/>
      <c r="M15" s="59"/>
      <c r="N15" s="59"/>
      <c r="O15" s="59"/>
      <c r="P15" s="59"/>
      <c r="Q15" s="59"/>
      <c r="R15" s="59"/>
      <c r="S15" s="59"/>
      <c r="T15" s="58" t="s">
        <v>403</v>
      </c>
    </row>
    <row r="16" spans="2:20">
      <c r="C16" s="56" t="s">
        <v>1389</v>
      </c>
      <c r="D16" s="60" t="s">
        <v>408</v>
      </c>
      <c r="E16" s="57" t="s">
        <v>349</v>
      </c>
      <c r="F16" s="57" t="s">
        <v>398</v>
      </c>
      <c r="G16" s="57" t="s">
        <v>349</v>
      </c>
      <c r="H16" s="57" t="s">
        <v>405</v>
      </c>
      <c r="I16" s="57" t="s">
        <v>398</v>
      </c>
      <c r="J16" s="57" t="s">
        <v>405</v>
      </c>
      <c r="K16" s="57" t="s">
        <v>405</v>
      </c>
      <c r="L16" s="57" t="s">
        <v>399</v>
      </c>
      <c r="M16" s="57"/>
      <c r="N16" s="57"/>
      <c r="O16" s="57"/>
      <c r="P16" s="57"/>
      <c r="Q16" s="57"/>
      <c r="R16" s="57"/>
      <c r="S16" s="57"/>
      <c r="T16" s="56" t="s">
        <v>400</v>
      </c>
    </row>
    <row r="17" spans="3:20">
      <c r="C17" s="56" t="s">
        <v>1388</v>
      </c>
      <c r="D17" s="60" t="s">
        <v>409</v>
      </c>
      <c r="E17" s="57" t="s">
        <v>349</v>
      </c>
      <c r="F17" s="57" t="s">
        <v>398</v>
      </c>
      <c r="G17" s="57" t="s">
        <v>349</v>
      </c>
      <c r="H17" s="61" t="s">
        <v>405</v>
      </c>
      <c r="I17" s="61" t="s">
        <v>398</v>
      </c>
      <c r="J17" s="61" t="s">
        <v>405</v>
      </c>
      <c r="K17" s="57" t="s">
        <v>398</v>
      </c>
      <c r="L17" s="57"/>
      <c r="M17" s="57" t="s">
        <v>399</v>
      </c>
      <c r="N17" s="57" t="s">
        <v>406</v>
      </c>
      <c r="O17" s="57"/>
      <c r="P17" s="57"/>
      <c r="Q17" s="57"/>
      <c r="R17" s="57"/>
      <c r="S17" s="57"/>
      <c r="T17" s="56" t="s">
        <v>410</v>
      </c>
    </row>
    <row r="18" spans="3:20">
      <c r="C18" s="56" t="s">
        <v>413</v>
      </c>
      <c r="D18" s="60" t="s">
        <v>414</v>
      </c>
      <c r="E18" s="57" t="s">
        <v>349</v>
      </c>
      <c r="F18" s="57" t="s">
        <v>398</v>
      </c>
      <c r="G18" s="61" t="s">
        <v>405</v>
      </c>
      <c r="H18" s="61" t="s">
        <v>405</v>
      </c>
      <c r="I18" s="61" t="s">
        <v>398</v>
      </c>
      <c r="J18" s="61" t="s">
        <v>405</v>
      </c>
      <c r="K18" s="57" t="s">
        <v>349</v>
      </c>
      <c r="L18" s="57"/>
      <c r="M18" s="57" t="s">
        <v>399</v>
      </c>
      <c r="N18" s="57" t="s">
        <v>406</v>
      </c>
      <c r="O18" s="57"/>
      <c r="P18" s="57"/>
      <c r="Q18" s="57"/>
      <c r="R18" s="57"/>
      <c r="S18" s="57"/>
      <c r="T18" s="56" t="s">
        <v>415</v>
      </c>
    </row>
    <row r="19" spans="3:20">
      <c r="C19" s="56" t="s">
        <v>418</v>
      </c>
      <c r="D19" s="56" t="s">
        <v>419</v>
      </c>
      <c r="E19" s="57" t="s">
        <v>349</v>
      </c>
      <c r="F19" s="57" t="s">
        <v>398</v>
      </c>
      <c r="G19" s="61" t="s">
        <v>405</v>
      </c>
      <c r="H19" s="61" t="s">
        <v>405</v>
      </c>
      <c r="I19" s="61" t="s">
        <v>398</v>
      </c>
      <c r="J19" s="61" t="s">
        <v>405</v>
      </c>
      <c r="K19" s="57" t="s">
        <v>349</v>
      </c>
      <c r="L19" s="57"/>
      <c r="M19" s="57" t="s">
        <v>399</v>
      </c>
      <c r="N19" s="57" t="s">
        <v>406</v>
      </c>
      <c r="O19" s="57"/>
      <c r="P19" s="56"/>
      <c r="Q19" s="56"/>
      <c r="R19" s="56"/>
      <c r="S19" s="56"/>
      <c r="T19" s="56"/>
    </row>
    <row r="20" spans="3:20">
      <c r="C20" s="56" t="s">
        <v>422</v>
      </c>
      <c r="D20" s="56" t="s">
        <v>423</v>
      </c>
      <c r="E20" s="57" t="s">
        <v>349</v>
      </c>
      <c r="F20" s="57" t="s">
        <v>398</v>
      </c>
      <c r="G20" s="61" t="s">
        <v>405</v>
      </c>
      <c r="H20" s="61" t="s">
        <v>405</v>
      </c>
      <c r="I20" s="61" t="s">
        <v>398</v>
      </c>
      <c r="J20" s="61" t="s">
        <v>405</v>
      </c>
      <c r="K20" s="57" t="s">
        <v>349</v>
      </c>
      <c r="L20" s="57"/>
      <c r="M20" s="57" t="s">
        <v>399</v>
      </c>
      <c r="N20" s="57" t="s">
        <v>406</v>
      </c>
      <c r="O20" s="57"/>
      <c r="P20" s="56"/>
      <c r="Q20" s="56"/>
      <c r="R20" s="56"/>
      <c r="S20" s="56"/>
      <c r="T20" s="56"/>
    </row>
    <row r="21" spans="3:20">
      <c r="C21" s="56" t="s">
        <v>424</v>
      </c>
      <c r="D21" s="56" t="s">
        <v>425</v>
      </c>
      <c r="E21" s="57" t="s">
        <v>349</v>
      </c>
      <c r="F21" s="57" t="s">
        <v>398</v>
      </c>
      <c r="G21" s="61" t="s">
        <v>405</v>
      </c>
      <c r="H21" s="61" t="s">
        <v>405</v>
      </c>
      <c r="I21" s="61" t="s">
        <v>398</v>
      </c>
      <c r="J21" s="61" t="s">
        <v>405</v>
      </c>
      <c r="K21" s="57" t="s">
        <v>349</v>
      </c>
      <c r="L21" s="57"/>
      <c r="M21" s="57" t="s">
        <v>399</v>
      </c>
      <c r="N21" s="57" t="s">
        <v>406</v>
      </c>
      <c r="O21" s="57"/>
      <c r="P21" s="56"/>
      <c r="Q21" s="56"/>
      <c r="R21" s="56"/>
      <c r="S21" s="56"/>
      <c r="T21" s="56"/>
    </row>
    <row r="22" spans="3:20">
      <c r="C22" s="56" t="s">
        <v>426</v>
      </c>
      <c r="D22" s="56" t="s">
        <v>427</v>
      </c>
      <c r="E22" s="57" t="s">
        <v>349</v>
      </c>
      <c r="F22" s="57" t="s">
        <v>398</v>
      </c>
      <c r="G22" s="61" t="s">
        <v>405</v>
      </c>
      <c r="H22" s="61" t="s">
        <v>405</v>
      </c>
      <c r="I22" s="61" t="s">
        <v>398</v>
      </c>
      <c r="J22" s="61" t="s">
        <v>405</v>
      </c>
      <c r="K22" s="57" t="s">
        <v>349</v>
      </c>
      <c r="L22" s="57"/>
      <c r="M22" s="57" t="s">
        <v>399</v>
      </c>
      <c r="N22" s="57" t="s">
        <v>406</v>
      </c>
      <c r="O22" s="57"/>
      <c r="P22" s="56"/>
      <c r="Q22" s="56"/>
      <c r="R22" s="56"/>
      <c r="S22" s="56"/>
      <c r="T22" s="56"/>
    </row>
    <row r="23" spans="3:20">
      <c r="C23" s="56" t="s">
        <v>428</v>
      </c>
      <c r="D23" s="56" t="s">
        <v>429</v>
      </c>
      <c r="E23" s="57" t="s">
        <v>349</v>
      </c>
      <c r="F23" s="57" t="s">
        <v>398</v>
      </c>
      <c r="G23" s="61" t="s">
        <v>405</v>
      </c>
      <c r="H23" s="61" t="s">
        <v>405</v>
      </c>
      <c r="I23" s="61" t="s">
        <v>398</v>
      </c>
      <c r="J23" s="61" t="s">
        <v>405</v>
      </c>
      <c r="K23" s="57" t="s">
        <v>349</v>
      </c>
      <c r="L23" s="57"/>
      <c r="M23" s="57" t="s">
        <v>399</v>
      </c>
      <c r="N23" s="57" t="s">
        <v>406</v>
      </c>
      <c r="O23" s="57"/>
      <c r="P23" s="56"/>
      <c r="Q23" s="56"/>
      <c r="R23" s="56"/>
      <c r="S23" s="56"/>
      <c r="T23" s="56"/>
    </row>
    <row r="24" spans="3:20">
      <c r="C24" s="56" t="s">
        <v>454</v>
      </c>
      <c r="D24" s="56" t="s">
        <v>455</v>
      </c>
      <c r="E24" s="57" t="s">
        <v>349</v>
      </c>
      <c r="F24" s="57" t="s">
        <v>349</v>
      </c>
      <c r="G24" s="61" t="s">
        <v>398</v>
      </c>
      <c r="H24" s="61" t="s">
        <v>398</v>
      </c>
      <c r="I24" s="61" t="s">
        <v>398</v>
      </c>
      <c r="J24" s="61" t="s">
        <v>398</v>
      </c>
      <c r="K24" s="57" t="s">
        <v>349</v>
      </c>
      <c r="L24" s="57"/>
      <c r="M24" s="57" t="s">
        <v>399</v>
      </c>
      <c r="N24" s="57" t="s">
        <v>406</v>
      </c>
      <c r="O24" s="57"/>
      <c r="P24" s="57"/>
      <c r="Q24" s="57"/>
      <c r="R24" s="57"/>
      <c r="S24" s="57"/>
      <c r="T24" s="56" t="s">
        <v>456</v>
      </c>
    </row>
    <row r="25" spans="3:20">
      <c r="C25" s="56" t="s">
        <v>457</v>
      </c>
      <c r="D25" s="56" t="s">
        <v>458</v>
      </c>
      <c r="E25" s="57" t="s">
        <v>349</v>
      </c>
      <c r="F25" s="57" t="s">
        <v>349</v>
      </c>
      <c r="G25" s="61" t="s">
        <v>398</v>
      </c>
      <c r="H25" s="61" t="s">
        <v>398</v>
      </c>
      <c r="I25" s="61" t="s">
        <v>398</v>
      </c>
      <c r="J25" s="61" t="s">
        <v>398</v>
      </c>
      <c r="K25" s="57" t="s">
        <v>349</v>
      </c>
      <c r="L25" s="57"/>
      <c r="M25" s="57" t="s">
        <v>399</v>
      </c>
      <c r="N25" s="57" t="s">
        <v>406</v>
      </c>
      <c r="O25" s="57"/>
      <c r="P25" s="57"/>
      <c r="Q25" s="57"/>
      <c r="R25" s="57"/>
      <c r="S25" s="57"/>
      <c r="T25" s="56" t="s">
        <v>459</v>
      </c>
    </row>
    <row r="26" spans="3:20">
      <c r="C26" s="58" t="s">
        <v>411</v>
      </c>
      <c r="D26" s="58" t="s">
        <v>412</v>
      </c>
      <c r="E26" s="59" t="s">
        <v>402</v>
      </c>
      <c r="F26" s="59" t="s">
        <v>402</v>
      </c>
      <c r="G26" s="59" t="s">
        <v>402</v>
      </c>
      <c r="H26" s="59" t="s">
        <v>402</v>
      </c>
      <c r="I26" s="59"/>
      <c r="J26" s="59" t="s">
        <v>402</v>
      </c>
      <c r="K26" s="59" t="s">
        <v>402</v>
      </c>
      <c r="L26" s="59"/>
      <c r="M26" s="59"/>
      <c r="N26" s="59"/>
      <c r="O26" s="59"/>
      <c r="P26" s="59"/>
      <c r="Q26" s="59"/>
      <c r="R26" s="59"/>
      <c r="S26" s="59"/>
      <c r="T26" s="58" t="s">
        <v>403</v>
      </c>
    </row>
    <row r="27" spans="3:20">
      <c r="C27" s="58" t="s">
        <v>416</v>
      </c>
      <c r="D27" s="58" t="s">
        <v>417</v>
      </c>
      <c r="E27" s="59" t="s">
        <v>402</v>
      </c>
      <c r="F27" s="59" t="s">
        <v>402</v>
      </c>
      <c r="G27" s="59" t="s">
        <v>402</v>
      </c>
      <c r="H27" s="59" t="s">
        <v>402</v>
      </c>
      <c r="I27" s="59"/>
      <c r="J27" s="59" t="s">
        <v>402</v>
      </c>
      <c r="K27" s="59" t="s">
        <v>402</v>
      </c>
      <c r="L27" s="59"/>
      <c r="M27" s="59"/>
      <c r="N27" s="59"/>
      <c r="O27" s="59"/>
      <c r="P27" s="59"/>
      <c r="Q27" s="59"/>
      <c r="R27" s="59"/>
      <c r="S27" s="59"/>
      <c r="T27" s="58" t="s">
        <v>403</v>
      </c>
    </row>
    <row r="28" spans="3:20">
      <c r="C28" s="58" t="s">
        <v>420</v>
      </c>
      <c r="D28" s="58" t="s">
        <v>421</v>
      </c>
      <c r="E28" s="59" t="s">
        <v>402</v>
      </c>
      <c r="F28" s="59" t="s">
        <v>402</v>
      </c>
      <c r="G28" s="59" t="s">
        <v>402</v>
      </c>
      <c r="H28" s="59" t="s">
        <v>402</v>
      </c>
      <c r="I28" s="59"/>
      <c r="J28" s="59" t="s">
        <v>402</v>
      </c>
      <c r="K28" s="59" t="s">
        <v>402</v>
      </c>
      <c r="L28" s="59"/>
      <c r="M28" s="59"/>
      <c r="N28" s="59"/>
      <c r="O28" s="59"/>
      <c r="P28" s="59"/>
      <c r="Q28" s="59"/>
      <c r="R28" s="59"/>
      <c r="S28" s="59"/>
      <c r="T28" s="58" t="s">
        <v>403</v>
      </c>
    </row>
    <row r="29" spans="3:20">
      <c r="C29" s="58" t="s">
        <v>430</v>
      </c>
      <c r="D29" s="58" t="s">
        <v>431</v>
      </c>
      <c r="E29" s="59" t="s">
        <v>402</v>
      </c>
      <c r="F29" s="59" t="s">
        <v>402</v>
      </c>
      <c r="G29" s="59" t="s">
        <v>402</v>
      </c>
      <c r="H29" s="59" t="s">
        <v>402</v>
      </c>
      <c r="I29" s="59"/>
      <c r="J29" s="59" t="s">
        <v>402</v>
      </c>
      <c r="K29" s="59" t="s">
        <v>402</v>
      </c>
      <c r="L29" s="59"/>
      <c r="M29" s="59"/>
      <c r="N29" s="59"/>
      <c r="O29" s="59"/>
      <c r="P29" s="59"/>
      <c r="Q29" s="59"/>
      <c r="R29" s="59"/>
      <c r="S29" s="59"/>
      <c r="T29" s="58" t="s">
        <v>432</v>
      </c>
    </row>
    <row r="30" spans="3:20">
      <c r="C30" s="56" t="s">
        <v>433</v>
      </c>
      <c r="D30" s="56" t="s">
        <v>434</v>
      </c>
      <c r="E30" s="57" t="s">
        <v>398</v>
      </c>
      <c r="F30" s="57" t="s">
        <v>398</v>
      </c>
      <c r="G30" s="57" t="s">
        <v>349</v>
      </c>
      <c r="H30" s="61" t="s">
        <v>405</v>
      </c>
      <c r="I30" s="61" t="s">
        <v>398</v>
      </c>
      <c r="J30" s="61" t="s">
        <v>398</v>
      </c>
      <c r="K30" s="61" t="s">
        <v>405</v>
      </c>
      <c r="L30" s="57" t="s">
        <v>399</v>
      </c>
      <c r="M30" s="57"/>
      <c r="N30" s="57" t="s">
        <v>406</v>
      </c>
      <c r="O30" s="57"/>
      <c r="P30" s="57"/>
      <c r="Q30" s="57"/>
      <c r="R30" s="57"/>
      <c r="S30" s="57"/>
      <c r="T30" s="56" t="s">
        <v>435</v>
      </c>
    </row>
    <row r="31" spans="3:20">
      <c r="C31" s="56" t="s">
        <v>436</v>
      </c>
      <c r="D31" s="56" t="s">
        <v>19</v>
      </c>
      <c r="E31" s="61" t="s">
        <v>405</v>
      </c>
      <c r="F31" s="61" t="s">
        <v>398</v>
      </c>
      <c r="G31" s="57" t="s">
        <v>349</v>
      </c>
      <c r="H31" s="61" t="s">
        <v>405</v>
      </c>
      <c r="I31" s="61" t="s">
        <v>398</v>
      </c>
      <c r="J31" s="61" t="s">
        <v>398</v>
      </c>
      <c r="K31" s="61" t="s">
        <v>405</v>
      </c>
      <c r="L31" s="57" t="s">
        <v>399</v>
      </c>
      <c r="M31" s="57"/>
      <c r="N31" s="57"/>
      <c r="O31" s="57"/>
      <c r="P31" s="57"/>
      <c r="Q31" s="57"/>
      <c r="R31" s="57"/>
      <c r="S31" s="57" t="s">
        <v>406</v>
      </c>
      <c r="T31" s="56" t="s">
        <v>437</v>
      </c>
    </row>
    <row r="32" spans="3:20">
      <c r="C32" s="56" t="s">
        <v>438</v>
      </c>
      <c r="D32" s="56" t="s">
        <v>439</v>
      </c>
      <c r="E32" s="61" t="s">
        <v>405</v>
      </c>
      <c r="F32" s="61" t="s">
        <v>398</v>
      </c>
      <c r="G32" s="57" t="s">
        <v>349</v>
      </c>
      <c r="H32" s="61" t="s">
        <v>405</v>
      </c>
      <c r="I32" s="61" t="s">
        <v>398</v>
      </c>
      <c r="J32" s="61" t="s">
        <v>398</v>
      </c>
      <c r="K32" s="61" t="s">
        <v>405</v>
      </c>
      <c r="L32" s="57" t="s">
        <v>399</v>
      </c>
      <c r="M32" s="57"/>
      <c r="N32" s="57"/>
      <c r="O32" s="57"/>
      <c r="P32" s="57"/>
      <c r="Q32" s="57"/>
      <c r="R32" s="57"/>
      <c r="S32" s="57" t="s">
        <v>406</v>
      </c>
      <c r="T32" s="56" t="s">
        <v>437</v>
      </c>
    </row>
    <row r="33" spans="2:20">
      <c r="C33" s="56" t="s">
        <v>440</v>
      </c>
      <c r="D33" s="56" t="s">
        <v>20</v>
      </c>
      <c r="E33" s="61" t="s">
        <v>405</v>
      </c>
      <c r="F33" s="61" t="s">
        <v>398</v>
      </c>
      <c r="G33" s="57" t="s">
        <v>349</v>
      </c>
      <c r="H33" s="61" t="s">
        <v>405</v>
      </c>
      <c r="I33" s="61" t="s">
        <v>398</v>
      </c>
      <c r="J33" s="61" t="s">
        <v>398</v>
      </c>
      <c r="K33" s="61" t="s">
        <v>405</v>
      </c>
      <c r="L33" s="57" t="s">
        <v>399</v>
      </c>
      <c r="M33" s="57"/>
      <c r="N33" s="57"/>
      <c r="O33" s="57"/>
      <c r="P33" s="57"/>
      <c r="Q33" s="57"/>
      <c r="R33" s="57"/>
      <c r="S33" s="57" t="s">
        <v>406</v>
      </c>
      <c r="T33" s="56" t="s">
        <v>437</v>
      </c>
    </row>
    <row r="34" spans="2:20">
      <c r="C34" s="56" t="s">
        <v>441</v>
      </c>
      <c r="D34" s="62" t="s">
        <v>1079</v>
      </c>
      <c r="E34" s="61" t="s">
        <v>405</v>
      </c>
      <c r="F34" s="57" t="s">
        <v>349</v>
      </c>
      <c r="G34" s="57" t="s">
        <v>349</v>
      </c>
      <c r="H34" s="61" t="s">
        <v>405</v>
      </c>
      <c r="I34" s="61" t="s">
        <v>398</v>
      </c>
      <c r="J34" s="61" t="s">
        <v>405</v>
      </c>
      <c r="K34" s="61" t="s">
        <v>398</v>
      </c>
      <c r="L34" s="57" t="s">
        <v>399</v>
      </c>
      <c r="M34" s="57"/>
      <c r="N34" s="57" t="s">
        <v>406</v>
      </c>
      <c r="O34" s="57"/>
      <c r="P34" s="56"/>
      <c r="Q34" s="57"/>
      <c r="R34" s="57" t="s">
        <v>406</v>
      </c>
      <c r="S34" s="57"/>
      <c r="T34" s="56" t="s">
        <v>442</v>
      </c>
    </row>
    <row r="35" spans="2:20">
      <c r="C35" s="56" t="s">
        <v>443</v>
      </c>
      <c r="D35" s="62" t="s">
        <v>1079</v>
      </c>
      <c r="E35" s="57" t="s">
        <v>349</v>
      </c>
      <c r="F35" s="57" t="s">
        <v>349</v>
      </c>
      <c r="G35" s="57" t="s">
        <v>349</v>
      </c>
      <c r="H35" s="61" t="s">
        <v>405</v>
      </c>
      <c r="I35" s="61" t="s">
        <v>398</v>
      </c>
      <c r="J35" s="61" t="s">
        <v>405</v>
      </c>
      <c r="K35" s="57" t="s">
        <v>398</v>
      </c>
      <c r="L35" s="57" t="s">
        <v>399</v>
      </c>
      <c r="M35" s="57"/>
      <c r="N35" s="57" t="s">
        <v>406</v>
      </c>
      <c r="O35" s="57"/>
      <c r="P35" s="56"/>
      <c r="Q35" s="57"/>
      <c r="R35" s="57"/>
      <c r="S35" s="57"/>
      <c r="T35" s="56" t="s">
        <v>444</v>
      </c>
    </row>
    <row r="36" spans="2:20">
      <c r="C36" s="56" t="s">
        <v>1390</v>
      </c>
      <c r="D36" s="60" t="s">
        <v>404</v>
      </c>
      <c r="E36" s="61" t="s">
        <v>398</v>
      </c>
      <c r="F36" s="61" t="s">
        <v>405</v>
      </c>
      <c r="G36" s="57" t="s">
        <v>349</v>
      </c>
      <c r="H36" s="61" t="s">
        <v>405</v>
      </c>
      <c r="I36" s="61" t="s">
        <v>398</v>
      </c>
      <c r="J36" s="61" t="s">
        <v>405</v>
      </c>
      <c r="K36" s="61" t="s">
        <v>405</v>
      </c>
      <c r="L36" s="57" t="s">
        <v>399</v>
      </c>
      <c r="M36" s="57"/>
      <c r="N36" s="57"/>
      <c r="O36" s="57" t="s">
        <v>406</v>
      </c>
      <c r="P36" s="57"/>
      <c r="Q36" s="57"/>
      <c r="R36" s="57"/>
      <c r="S36" s="57"/>
      <c r="T36" s="56" t="s">
        <v>407</v>
      </c>
    </row>
    <row r="37" spans="2:20">
      <c r="C37" s="56" t="s">
        <v>445</v>
      </c>
      <c r="D37" s="62" t="s">
        <v>1124</v>
      </c>
      <c r="E37" s="61" t="s">
        <v>405</v>
      </c>
      <c r="F37" s="57" t="s">
        <v>349</v>
      </c>
      <c r="G37" s="57" t="s">
        <v>349</v>
      </c>
      <c r="H37" s="61" t="s">
        <v>405</v>
      </c>
      <c r="I37" s="61" t="s">
        <v>398</v>
      </c>
      <c r="J37" s="61" t="s">
        <v>405</v>
      </c>
      <c r="K37" s="61" t="s">
        <v>349</v>
      </c>
      <c r="L37" s="57" t="s">
        <v>399</v>
      </c>
      <c r="M37" s="57"/>
      <c r="N37" s="57" t="s">
        <v>406</v>
      </c>
      <c r="O37" s="57"/>
      <c r="P37" s="56"/>
      <c r="Q37" s="57"/>
      <c r="R37" s="57" t="s">
        <v>406</v>
      </c>
      <c r="S37" s="56"/>
      <c r="T37" s="56" t="s">
        <v>1320</v>
      </c>
    </row>
    <row r="38" spans="2:20">
      <c r="C38" s="56" t="s">
        <v>446</v>
      </c>
      <c r="D38" s="62" t="s">
        <v>1119</v>
      </c>
      <c r="E38" s="57" t="s">
        <v>349</v>
      </c>
      <c r="F38" s="57" t="s">
        <v>349</v>
      </c>
      <c r="G38" s="57" t="s">
        <v>349</v>
      </c>
      <c r="H38" s="61" t="s">
        <v>405</v>
      </c>
      <c r="I38" s="61" t="s">
        <v>398</v>
      </c>
      <c r="J38" s="61" t="s">
        <v>405</v>
      </c>
      <c r="K38" s="57" t="s">
        <v>349</v>
      </c>
      <c r="L38" s="57" t="s">
        <v>399</v>
      </c>
      <c r="M38" s="57"/>
      <c r="N38" s="57" t="s">
        <v>406</v>
      </c>
      <c r="O38" s="57"/>
      <c r="P38" s="56"/>
      <c r="Q38" s="57"/>
      <c r="R38" s="57" t="s">
        <v>406</v>
      </c>
      <c r="S38" s="57"/>
      <c r="T38" s="56" t="s">
        <v>1320</v>
      </c>
    </row>
    <row r="39" spans="2:20">
      <c r="C39" s="56" t="s">
        <v>448</v>
      </c>
      <c r="D39" s="62" t="s">
        <v>1120</v>
      </c>
      <c r="E39" s="61" t="s">
        <v>405</v>
      </c>
      <c r="F39" s="57" t="s">
        <v>349</v>
      </c>
      <c r="G39" s="57" t="s">
        <v>349</v>
      </c>
      <c r="H39" s="61" t="s">
        <v>405</v>
      </c>
      <c r="I39" s="61" t="s">
        <v>398</v>
      </c>
      <c r="J39" s="61" t="s">
        <v>405</v>
      </c>
      <c r="K39" s="61" t="s">
        <v>398</v>
      </c>
      <c r="L39" s="57" t="s">
        <v>399</v>
      </c>
      <c r="M39" s="57"/>
      <c r="N39" s="57" t="s">
        <v>406</v>
      </c>
      <c r="O39" s="57"/>
      <c r="P39" s="56"/>
      <c r="Q39" s="57"/>
      <c r="R39" s="57" t="s">
        <v>406</v>
      </c>
      <c r="S39" s="56"/>
      <c r="T39" s="56" t="s">
        <v>447</v>
      </c>
    </row>
    <row r="40" spans="2:20">
      <c r="C40" s="56" t="s">
        <v>449</v>
      </c>
      <c r="D40" s="62" t="s">
        <v>1121</v>
      </c>
      <c r="E40" s="61" t="s">
        <v>405</v>
      </c>
      <c r="F40" s="57" t="s">
        <v>349</v>
      </c>
      <c r="G40" s="57" t="s">
        <v>349</v>
      </c>
      <c r="H40" s="61" t="s">
        <v>405</v>
      </c>
      <c r="I40" s="57" t="s">
        <v>349</v>
      </c>
      <c r="J40" s="61" t="s">
        <v>405</v>
      </c>
      <c r="K40" s="57" t="s">
        <v>349</v>
      </c>
      <c r="L40" s="57" t="s">
        <v>399</v>
      </c>
      <c r="M40" s="57"/>
      <c r="N40" s="57" t="s">
        <v>406</v>
      </c>
      <c r="O40" s="57"/>
      <c r="P40" s="56"/>
      <c r="Q40" s="57"/>
      <c r="R40" s="57" t="s">
        <v>406</v>
      </c>
      <c r="S40" s="56"/>
      <c r="T40" s="56" t="s">
        <v>447</v>
      </c>
    </row>
    <row r="41" spans="2:20" ht="22.5">
      <c r="C41" s="56" t="s">
        <v>450</v>
      </c>
      <c r="D41" s="60" t="s">
        <v>451</v>
      </c>
      <c r="E41" s="57" t="s">
        <v>349</v>
      </c>
      <c r="F41" s="57" t="s">
        <v>349</v>
      </c>
      <c r="G41" s="61" t="s">
        <v>405</v>
      </c>
      <c r="H41" s="57" t="s">
        <v>405</v>
      </c>
      <c r="I41" s="57" t="s">
        <v>398</v>
      </c>
      <c r="J41" s="61" t="s">
        <v>398</v>
      </c>
      <c r="K41" s="57" t="s">
        <v>349</v>
      </c>
      <c r="L41" s="57"/>
      <c r="M41" s="57"/>
      <c r="N41" s="57" t="s">
        <v>399</v>
      </c>
      <c r="O41" s="57"/>
      <c r="P41" s="57"/>
      <c r="Q41" s="57"/>
      <c r="R41" s="57"/>
      <c r="S41" s="57"/>
      <c r="T41" s="62" t="s">
        <v>1234</v>
      </c>
    </row>
    <row r="42" spans="2:20">
      <c r="C42" s="56" t="s">
        <v>452</v>
      </c>
      <c r="D42" s="56" t="s">
        <v>453</v>
      </c>
      <c r="E42" s="57" t="s">
        <v>349</v>
      </c>
      <c r="F42" s="57" t="s">
        <v>349</v>
      </c>
      <c r="G42" s="61" t="s">
        <v>405</v>
      </c>
      <c r="H42" s="57" t="s">
        <v>405</v>
      </c>
      <c r="I42" s="57" t="s">
        <v>398</v>
      </c>
      <c r="J42" s="61" t="s">
        <v>398</v>
      </c>
      <c r="K42" s="57" t="s">
        <v>349</v>
      </c>
      <c r="L42" s="57"/>
      <c r="M42" s="57"/>
      <c r="N42" s="57" t="s">
        <v>399</v>
      </c>
      <c r="O42" s="57"/>
      <c r="P42" s="57"/>
      <c r="Q42" s="57"/>
      <c r="R42" s="57"/>
      <c r="S42" s="57"/>
      <c r="T42" s="62" t="s">
        <v>1234</v>
      </c>
    </row>
    <row r="43" spans="2:20">
      <c r="C43" s="56" t="s">
        <v>1226</v>
      </c>
      <c r="D43" s="62" t="s">
        <v>1225</v>
      </c>
      <c r="E43" s="57" t="s">
        <v>1227</v>
      </c>
      <c r="F43" s="57" t="s">
        <v>1227</v>
      </c>
      <c r="G43" s="57" t="s">
        <v>1227</v>
      </c>
      <c r="H43" s="61" t="s">
        <v>405</v>
      </c>
      <c r="I43" s="61" t="s">
        <v>405</v>
      </c>
      <c r="J43" s="57" t="s">
        <v>1228</v>
      </c>
      <c r="K43" s="61" t="s">
        <v>405</v>
      </c>
      <c r="L43" s="57" t="s">
        <v>1224</v>
      </c>
      <c r="M43" s="57"/>
      <c r="N43" s="57" t="s">
        <v>1223</v>
      </c>
      <c r="O43" s="57"/>
      <c r="P43" s="56"/>
      <c r="Q43" s="57"/>
      <c r="R43" s="57"/>
      <c r="S43" s="56"/>
      <c r="T43" s="56" t="s">
        <v>1229</v>
      </c>
    </row>
    <row r="44" spans="2:20">
      <c r="C44" s="56" t="s">
        <v>534</v>
      </c>
      <c r="D44" s="62" t="s">
        <v>1393</v>
      </c>
      <c r="E44" s="57" t="s">
        <v>173</v>
      </c>
      <c r="F44" s="57" t="s">
        <v>173</v>
      </c>
      <c r="G44" s="57" t="s">
        <v>173</v>
      </c>
      <c r="H44" s="61" t="s">
        <v>405</v>
      </c>
      <c r="I44" s="61" t="s">
        <v>405</v>
      </c>
      <c r="J44" s="61" t="s">
        <v>405</v>
      </c>
      <c r="K44" s="57" t="s">
        <v>173</v>
      </c>
      <c r="L44" s="57" t="s">
        <v>1394</v>
      </c>
      <c r="M44" s="57"/>
      <c r="N44" s="57" t="s">
        <v>1223</v>
      </c>
      <c r="O44" s="57"/>
      <c r="P44" s="56"/>
      <c r="Q44" s="57"/>
      <c r="R44" s="57"/>
      <c r="S44" s="56"/>
      <c r="T44" s="56" t="s">
        <v>1395</v>
      </c>
    </row>
    <row r="45" spans="2:20">
      <c r="P45" s="8"/>
      <c r="Q45" s="8"/>
      <c r="R45" s="8"/>
      <c r="S45" s="8"/>
    </row>
    <row r="46" spans="2:20">
      <c r="C46" s="63" t="s">
        <v>1319</v>
      </c>
    </row>
    <row r="48" spans="2:20">
      <c r="B48" s="27" t="s">
        <v>462</v>
      </c>
    </row>
    <row r="49" spans="2:11">
      <c r="D49" s="56" t="s">
        <v>463</v>
      </c>
      <c r="E49" s="57" t="s">
        <v>349</v>
      </c>
      <c r="F49" s="57" t="s">
        <v>349</v>
      </c>
      <c r="G49" s="57" t="s">
        <v>405</v>
      </c>
      <c r="H49" s="57" t="s">
        <v>405</v>
      </c>
      <c r="I49" s="57" t="s">
        <v>405</v>
      </c>
      <c r="J49" s="57" t="s">
        <v>405</v>
      </c>
      <c r="K49" s="57" t="s">
        <v>349</v>
      </c>
    </row>
    <row r="50" spans="2:11">
      <c r="D50" s="56" t="s">
        <v>390</v>
      </c>
      <c r="E50" s="57" t="s">
        <v>349</v>
      </c>
      <c r="F50" s="57" t="s">
        <v>349</v>
      </c>
      <c r="G50" s="57" t="s">
        <v>405</v>
      </c>
      <c r="H50" s="57" t="s">
        <v>405</v>
      </c>
      <c r="I50" s="57" t="s">
        <v>405</v>
      </c>
      <c r="J50" s="57" t="s">
        <v>405</v>
      </c>
      <c r="K50" s="57" t="s">
        <v>349</v>
      </c>
    </row>
    <row r="51" spans="2:11">
      <c r="D51" s="56" t="s">
        <v>52</v>
      </c>
      <c r="E51" s="57" t="s">
        <v>405</v>
      </c>
      <c r="F51" s="57" t="s">
        <v>405</v>
      </c>
      <c r="G51" s="57" t="s">
        <v>405</v>
      </c>
      <c r="H51" s="57" t="s">
        <v>405</v>
      </c>
      <c r="I51" s="57" t="s">
        <v>405</v>
      </c>
      <c r="J51" s="57" t="s">
        <v>405</v>
      </c>
      <c r="K51" s="57" t="s">
        <v>398</v>
      </c>
    </row>
    <row r="52" spans="2:11">
      <c r="D52" s="56" t="s">
        <v>352</v>
      </c>
      <c r="E52" s="57" t="s">
        <v>405</v>
      </c>
      <c r="F52" s="57" t="s">
        <v>405</v>
      </c>
      <c r="G52" s="57" t="s">
        <v>405</v>
      </c>
      <c r="H52" s="57" t="s">
        <v>405</v>
      </c>
      <c r="I52" s="57" t="s">
        <v>405</v>
      </c>
      <c r="J52" s="57" t="s">
        <v>405</v>
      </c>
      <c r="K52" s="57" t="s">
        <v>398</v>
      </c>
    </row>
    <row r="53" spans="2:11">
      <c r="D53" s="56" t="s">
        <v>464</v>
      </c>
      <c r="E53" s="57" t="s">
        <v>405</v>
      </c>
      <c r="F53" s="57" t="s">
        <v>405</v>
      </c>
      <c r="G53" s="57" t="s">
        <v>405</v>
      </c>
      <c r="H53" s="57" t="s">
        <v>405</v>
      </c>
      <c r="I53" s="57" t="s">
        <v>405</v>
      </c>
      <c r="J53" s="57" t="s">
        <v>405</v>
      </c>
      <c r="K53" s="57" t="s">
        <v>398</v>
      </c>
    </row>
    <row r="54" spans="2:11">
      <c r="D54" s="56" t="s">
        <v>465</v>
      </c>
      <c r="E54" s="57" t="s">
        <v>405</v>
      </c>
      <c r="F54" s="57" t="s">
        <v>405</v>
      </c>
      <c r="G54" s="57" t="s">
        <v>405</v>
      </c>
      <c r="H54" s="57" t="s">
        <v>405</v>
      </c>
      <c r="I54" s="57" t="s">
        <v>405</v>
      </c>
      <c r="J54" s="57" t="s">
        <v>405</v>
      </c>
      <c r="K54" s="57" t="s">
        <v>405</v>
      </c>
    </row>
    <row r="55" spans="2:11">
      <c r="D55" s="56" t="s">
        <v>466</v>
      </c>
      <c r="E55" s="57" t="s">
        <v>349</v>
      </c>
      <c r="F55" s="57" t="s">
        <v>349</v>
      </c>
      <c r="G55" s="57" t="s">
        <v>349</v>
      </c>
      <c r="H55" s="57" t="s">
        <v>349</v>
      </c>
      <c r="I55" s="57" t="s">
        <v>405</v>
      </c>
      <c r="J55" s="57" t="s">
        <v>349</v>
      </c>
      <c r="K55" s="57" t="s">
        <v>405</v>
      </c>
    </row>
    <row r="57" spans="2:11">
      <c r="C57" s="7" t="s">
        <v>460</v>
      </c>
    </row>
    <row r="58" spans="2:11">
      <c r="C58" s="63" t="s">
        <v>461</v>
      </c>
    </row>
    <row r="60" spans="2:11">
      <c r="B60" s="27" t="s">
        <v>467</v>
      </c>
    </row>
    <row r="61" spans="2:11">
      <c r="C61" s="7" t="s">
        <v>468</v>
      </c>
    </row>
    <row r="62" spans="2:11" outlineLevel="1">
      <c r="C62" s="64" t="s">
        <v>469</v>
      </c>
    </row>
    <row r="63" spans="2:11" outlineLevel="1">
      <c r="C63" s="131" t="s">
        <v>470</v>
      </c>
    </row>
    <row r="64" spans="2:11">
      <c r="C64" s="7" t="s">
        <v>471</v>
      </c>
    </row>
    <row r="65" spans="3:16" outlineLevel="1">
      <c r="C65" s="63" t="s">
        <v>472</v>
      </c>
    </row>
    <row r="66" spans="3:16">
      <c r="C66" s="7" t="s">
        <v>473</v>
      </c>
    </row>
    <row r="67" spans="3:16">
      <c r="C67" s="7" t="s">
        <v>952</v>
      </c>
    </row>
    <row r="68" spans="3:16" outlineLevel="1">
      <c r="C68" s="65" t="s">
        <v>474</v>
      </c>
    </row>
    <row r="69" spans="3:16" outlineLevel="1">
      <c r="C69" s="63" t="s">
        <v>1122</v>
      </c>
    </row>
    <row r="70" spans="3:16" outlineLevel="1">
      <c r="C70" s="66" t="s">
        <v>475</v>
      </c>
    </row>
    <row r="71" spans="3:16" outlineLevel="1">
      <c r="C71" s="63" t="s">
        <v>476</v>
      </c>
    </row>
    <row r="72" spans="3:16" outlineLevel="1"/>
    <row r="73" spans="3:16">
      <c r="C73" s="7" t="s">
        <v>1076</v>
      </c>
    </row>
    <row r="74" spans="3:16">
      <c r="C74" s="7" t="s">
        <v>1090</v>
      </c>
      <c r="E74" s="7" t="s">
        <v>1080</v>
      </c>
      <c r="P74" s="7" t="s">
        <v>1088</v>
      </c>
    </row>
    <row r="75" spans="3:16">
      <c r="C75" s="7" t="s">
        <v>1091</v>
      </c>
      <c r="E75" s="7" t="s">
        <v>1081</v>
      </c>
      <c r="P75" s="7" t="s">
        <v>1089</v>
      </c>
    </row>
    <row r="76" spans="3:16">
      <c r="C76" s="52" t="s">
        <v>1092</v>
      </c>
      <c r="E76" s="7" t="s">
        <v>1082</v>
      </c>
      <c r="P76" s="7" t="s">
        <v>1083</v>
      </c>
    </row>
    <row r="77" spans="3:16">
      <c r="C77" s="7" t="s">
        <v>1230</v>
      </c>
      <c r="E77" s="52" t="s">
        <v>1231</v>
      </c>
    </row>
    <row r="78" spans="3:16">
      <c r="C78" s="7" t="s">
        <v>1232</v>
      </c>
      <c r="E78" s="7" t="s">
        <v>1233</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1350</v>
      </c>
      <c r="F1" s="163"/>
      <c r="G1" s="163"/>
      <c r="H1" s="163"/>
    </row>
    <row r="2" spans="1:8">
      <c r="A2" s="164" t="s">
        <v>177</v>
      </c>
      <c r="B2" s="164" t="s">
        <v>1351</v>
      </c>
      <c r="C2" s="164" t="s">
        <v>1352</v>
      </c>
      <c r="D2" s="164" t="s">
        <v>1353</v>
      </c>
      <c r="E2" s="164" t="s">
        <v>1354</v>
      </c>
      <c r="F2" s="164" t="s">
        <v>1355</v>
      </c>
      <c r="G2" s="164" t="s">
        <v>1356</v>
      </c>
      <c r="H2" s="164" t="s">
        <v>1379</v>
      </c>
    </row>
    <row r="3" spans="1:8">
      <c r="A3" s="56" t="s">
        <v>1272</v>
      </c>
      <c r="B3" s="56" t="s">
        <v>1270</v>
      </c>
      <c r="C3" s="56" t="s">
        <v>1357</v>
      </c>
      <c r="D3" s="56" t="s">
        <v>1357</v>
      </c>
      <c r="E3" s="165" t="s">
        <v>1382</v>
      </c>
      <c r="F3" s="165" t="s">
        <v>1358</v>
      </c>
      <c r="G3" s="165" t="s">
        <v>1358</v>
      </c>
      <c r="H3" s="165" t="s">
        <v>307</v>
      </c>
    </row>
    <row r="4" spans="1:8">
      <c r="A4" s="56" t="s">
        <v>1274</v>
      </c>
      <c r="B4" s="56" t="s">
        <v>1088</v>
      </c>
      <c r="C4" s="56" t="s">
        <v>1359</v>
      </c>
      <c r="D4" s="56" t="s">
        <v>1360</v>
      </c>
      <c r="E4" s="165" t="s">
        <v>1361</v>
      </c>
      <c r="F4" s="165" t="s">
        <v>1358</v>
      </c>
      <c r="G4" s="165" t="s">
        <v>1358</v>
      </c>
      <c r="H4" s="165" t="s">
        <v>307</v>
      </c>
    </row>
    <row r="5" spans="1:8">
      <c r="A5" s="56" t="s">
        <v>1273</v>
      </c>
      <c r="B5" s="56" t="s">
        <v>1083</v>
      </c>
      <c r="C5" s="165" t="s">
        <v>434</v>
      </c>
      <c r="D5" s="56" t="s">
        <v>1362</v>
      </c>
      <c r="E5" s="165" t="s">
        <v>1361</v>
      </c>
      <c r="F5" s="165" t="s">
        <v>1358</v>
      </c>
      <c r="G5" s="165" t="s">
        <v>1358</v>
      </c>
      <c r="H5" s="165" t="s">
        <v>307</v>
      </c>
    </row>
    <row r="6" spans="1:8">
      <c r="A6" s="56" t="s">
        <v>1275</v>
      </c>
      <c r="B6" s="56" t="s">
        <v>1089</v>
      </c>
      <c r="C6" s="56" t="s">
        <v>1363</v>
      </c>
      <c r="D6" s="56" t="s">
        <v>1362</v>
      </c>
      <c r="E6" s="165" t="s">
        <v>1361</v>
      </c>
      <c r="F6" s="165" t="s">
        <v>1358</v>
      </c>
      <c r="G6" s="165" t="s">
        <v>1358</v>
      </c>
      <c r="H6" s="165" t="s">
        <v>307</v>
      </c>
    </row>
    <row r="7" spans="1:8">
      <c r="A7" s="56" t="s">
        <v>1385</v>
      </c>
      <c r="B7" s="56" t="s">
        <v>1386</v>
      </c>
      <c r="C7" s="56" t="s">
        <v>1387</v>
      </c>
      <c r="D7" s="56" t="s">
        <v>1362</v>
      </c>
      <c r="E7" s="165" t="s">
        <v>1361</v>
      </c>
      <c r="F7" s="165" t="s">
        <v>1358</v>
      </c>
      <c r="G7" s="165" t="s">
        <v>1358</v>
      </c>
      <c r="H7" s="165" t="s">
        <v>307</v>
      </c>
    </row>
    <row r="8" spans="1:8">
      <c r="A8" s="56" t="s">
        <v>1276</v>
      </c>
      <c r="B8" s="56" t="s">
        <v>1384</v>
      </c>
      <c r="C8" s="56" t="s">
        <v>1364</v>
      </c>
      <c r="D8" s="56" t="s">
        <v>1362</v>
      </c>
      <c r="E8" s="165" t="s">
        <v>1361</v>
      </c>
      <c r="F8" s="165" t="s">
        <v>1358</v>
      </c>
      <c r="G8" s="165" t="s">
        <v>1358</v>
      </c>
      <c r="H8" s="165" t="s">
        <v>1380</v>
      </c>
    </row>
    <row r="9" spans="1:8">
      <c r="A9" s="56" t="s">
        <v>1396</v>
      </c>
      <c r="B9" s="56" t="s">
        <v>1397</v>
      </c>
      <c r="C9" s="56" t="s">
        <v>1398</v>
      </c>
      <c r="D9" s="56" t="s">
        <v>1362</v>
      </c>
      <c r="E9" s="165" t="s">
        <v>1361</v>
      </c>
      <c r="F9" s="165" t="s">
        <v>1048</v>
      </c>
      <c r="G9" s="165" t="s">
        <v>1048</v>
      </c>
      <c r="H9" s="165" t="s">
        <v>40</v>
      </c>
    </row>
    <row r="10" spans="1:8">
      <c r="A10" s="56" t="s">
        <v>1316</v>
      </c>
      <c r="B10" s="56" t="s">
        <v>1365</v>
      </c>
      <c r="C10" s="56" t="s">
        <v>1366</v>
      </c>
      <c r="D10" s="56" t="s">
        <v>1367</v>
      </c>
      <c r="E10" s="56" t="s">
        <v>1358</v>
      </c>
      <c r="F10" s="165" t="s">
        <v>1368</v>
      </c>
      <c r="G10" s="56" t="s">
        <v>1358</v>
      </c>
      <c r="H10" s="56" t="s">
        <v>307</v>
      </c>
    </row>
    <row r="11" spans="1:8">
      <c r="A11" s="165" t="s">
        <v>727</v>
      </c>
      <c r="B11" s="165" t="s">
        <v>1369</v>
      </c>
      <c r="C11" s="165" t="s">
        <v>1370</v>
      </c>
      <c r="D11" s="56" t="s">
        <v>1371</v>
      </c>
      <c r="E11" s="165" t="s">
        <v>1358</v>
      </c>
      <c r="F11" s="165" t="s">
        <v>1358</v>
      </c>
      <c r="G11" s="165" t="s">
        <v>1368</v>
      </c>
      <c r="H11" s="165" t="s">
        <v>1381</v>
      </c>
    </row>
    <row r="12" spans="1:8">
      <c r="A12" s="56" t="s">
        <v>1372</v>
      </c>
      <c r="B12" s="165" t="s">
        <v>1373</v>
      </c>
      <c r="C12" s="165" t="s">
        <v>1374</v>
      </c>
      <c r="D12" s="165" t="s">
        <v>1375</v>
      </c>
      <c r="E12" s="165" t="s">
        <v>1358</v>
      </c>
      <c r="F12" s="165" t="s">
        <v>1368</v>
      </c>
      <c r="G12" s="165" t="s">
        <v>1358</v>
      </c>
      <c r="H12" s="165" t="s">
        <v>307</v>
      </c>
    </row>
    <row r="13" spans="1:8">
      <c r="A13" s="165" t="s">
        <v>1376</v>
      </c>
      <c r="B13" s="165"/>
      <c r="C13" s="165" t="s">
        <v>1377</v>
      </c>
      <c r="D13" s="165" t="s">
        <v>1378</v>
      </c>
      <c r="E13" s="165" t="s">
        <v>1383</v>
      </c>
      <c r="F13" s="165" t="s">
        <v>1358</v>
      </c>
      <c r="G13" s="165" t="s">
        <v>1358</v>
      </c>
      <c r="H13" s="165" t="s">
        <v>307</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2024-08-16T02:31:32Z</dcterms:modified>
</cp:coreProperties>
</file>