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ragn\OneDrive\Documents\"/>
    </mc:Choice>
  </mc:AlternateContent>
  <xr:revisionPtr revIDLastSave="0" documentId="13_ncr:1_{21E88EF1-9BCC-4826-928A-72D940046990}" xr6:coauthVersionLast="45" xr6:coauthVersionMax="45" xr10:uidLastSave="{00000000-0000-0000-0000-000000000000}"/>
  <bookViews>
    <workbookView xWindow="-120" yWindow="-120" windowWidth="29040" windowHeight="15840" activeTab="1" xr2:uid="{3B43ED2F-176A-4D95-9A32-B3060890C397}"/>
  </bookViews>
  <sheets>
    <sheet name="Skill Point Distributions" sheetId="1" r:id="rId1"/>
    <sheet name="Skill Changes" sheetId="3" r:id="rId2"/>
    <sheet name="Mutagens and Decoctions" sheetId="4" r:id="rId3"/>
    <sheet name="Geralt Stats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1" i="3" l="1"/>
  <c r="C109" i="5" l="1"/>
  <c r="B109" i="5"/>
  <c r="D114" i="5"/>
  <c r="B120" i="5" l="1"/>
  <c r="D104" i="5"/>
  <c r="C104" i="5"/>
  <c r="B104" i="5"/>
  <c r="B101" i="5"/>
  <c r="C101" i="5"/>
  <c r="D101" i="5"/>
  <c r="A13" i="1" l="1"/>
  <c r="A10" i="1" l="1"/>
  <c r="A7" i="1"/>
  <c r="A3" i="1"/>
  <c r="A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C4BB5-7BDF-42C5-9253-92F732DAF28F}" name="geralt_stats" type="4" refreshedVersion="0" deleted="1" background="1">
    <webPr xml="1" sourceData="1" url="F:\dragn\Desktop\geralt_stats.xml" htmlTables="1" htmlFormat="all"/>
  </connection>
</connections>
</file>

<file path=xl/sharedStrings.xml><?xml version="1.0" encoding="utf-8"?>
<sst xmlns="http://schemas.openxmlformats.org/spreadsheetml/2006/main" count="503" uniqueCount="325">
  <si>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</si>
  <si>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</si>
  <si>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</si>
  <si>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</si>
  <si>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</si>
  <si>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</si>
  <si>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</si>
  <si>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</si>
  <si>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</si>
  <si>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</si>
  <si>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</si>
  <si>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</si>
  <si>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</si>
  <si>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</si>
  <si>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</si>
  <si>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</si>
  <si>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</si>
  <si>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</si>
  <si>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</si>
  <si>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</si>
  <si>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</si>
  <si>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</si>
  <si>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</si>
  <si>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</si>
  <si>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</si>
  <si>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</si>
  <si>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</si>
  <si>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</si>
  <si>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</si>
  <si>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</si>
  <si>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</si>
  <si>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</si>
  <si>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</si>
  <si>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</si>
  <si>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</si>
  <si>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Lightning Reflex</t>
  </si>
  <si>
    <t>Cold Blood</t>
  </si>
  <si>
    <t>Anatomical Knowledge</t>
  </si>
  <si>
    <t>Crippling Shot</t>
  </si>
  <si>
    <t>Resolve</t>
  </si>
  <si>
    <t>Undying</t>
  </si>
  <si>
    <t>White Wolf</t>
  </si>
  <si>
    <t>Domination</t>
  </si>
  <si>
    <t>Axii Intensity</t>
  </si>
  <si>
    <t>Puppet</t>
  </si>
  <si>
    <t>Delusion</t>
  </si>
  <si>
    <t>Quen Intensity</t>
  </si>
  <si>
    <t>Active Shield</t>
  </si>
  <si>
    <t>Exploding Quen</t>
  </si>
  <si>
    <t>Yrden Intensity</t>
  </si>
  <si>
    <t>Magic Trap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</si>
  <si>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</si>
  <si>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</si>
  <si>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</si>
  <si>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</si>
  <si>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</si>
  <si>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</si>
  <si>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</si>
  <si>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</si>
  <si>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</si>
  <si>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</si>
  <si>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Mutations Cost</t>
  </si>
  <si>
    <t>Heightened Tolerence</t>
  </si>
  <si>
    <t>Razor Focus</t>
  </si>
  <si>
    <t>Skill</t>
  </si>
  <si>
    <t>Change</t>
  </si>
  <si>
    <t>Deadly Precision</t>
  </si>
  <si>
    <t xml:space="preserve">Katakan mutagen </t>
  </si>
  <si>
    <t>Arachas mutagen</t>
  </si>
  <si>
    <t>Cockatrice mutagen</t>
  </si>
  <si>
    <t>Volcanic Gryphon mutagen</t>
  </si>
  <si>
    <t>Gryphon mutagen</t>
  </si>
  <si>
    <t>Water Hag mutagen</t>
  </si>
  <si>
    <t>Nightwraith mutagen</t>
  </si>
  <si>
    <t>Ekimma mutagen</t>
  </si>
  <si>
    <t>Czart mutagen</t>
  </si>
  <si>
    <t>Fogling 1 mutagen</t>
  </si>
  <si>
    <t>Wyvern mutagen</t>
  </si>
  <si>
    <t>Doppler mutagen</t>
  </si>
  <si>
    <t>Troll mutagen</t>
  </si>
  <si>
    <t>Noonwraith mutagen</t>
  </si>
  <si>
    <t>Succubus mutagen</t>
  </si>
  <si>
    <t>Fogling 2 mutagen</t>
  </si>
  <si>
    <t>Fiend mutagen</t>
  </si>
  <si>
    <t>Forktail mutagen</t>
  </si>
  <si>
    <t>Grave Hag mutagen</t>
  </si>
  <si>
    <t>Wraith mutagen</t>
  </si>
  <si>
    <t>Dao mutagen</t>
  </si>
  <si>
    <t>Lamia mutagen</t>
  </si>
  <si>
    <t>Ancient Leshy mutagen</t>
  </si>
  <si>
    <t>Basilisk mutagen</t>
  </si>
  <si>
    <t>Werewolf mutagen</t>
  </si>
  <si>
    <t>Nekker Warrior mutagen</t>
  </si>
  <si>
    <t>Leshy mutagen</t>
  </si>
  <si>
    <t>Mutagen 1</t>
  </si>
  <si>
    <t>Mutagen 2</t>
  </si>
  <si>
    <t>Mutagen 3</t>
  </si>
  <si>
    <t>Mutagen 4</t>
  </si>
  <si>
    <t>Mutagen 5</t>
  </si>
  <si>
    <t>Mutagen 6</t>
  </si>
  <si>
    <t>Mutagen 7</t>
  </si>
  <si>
    <t>Mutagen 8</t>
  </si>
  <si>
    <t>Mutagen 9</t>
  </si>
  <si>
    <t>Mutagen 10</t>
  </si>
  <si>
    <t>Mutagen 11</t>
  </si>
  <si>
    <t>Mutagen 12</t>
  </si>
  <si>
    <t>Mutagen 13</t>
  </si>
  <si>
    <t>Mutagen 14</t>
  </si>
  <si>
    <t>Mutagen 16</t>
  </si>
  <si>
    <t>Mutagen 17</t>
  </si>
  <si>
    <t>Mutagen 19</t>
  </si>
  <si>
    <t>Mutagen 20</t>
  </si>
  <si>
    <t>Mutagen 21</t>
  </si>
  <si>
    <t>Mutagen 22</t>
  </si>
  <si>
    <t>Mutagen 23</t>
  </si>
  <si>
    <t>Mutagen 24</t>
  </si>
  <si>
    <t>Mutagen 25</t>
  </si>
  <si>
    <t>Mutagen 26</t>
  </si>
  <si>
    <t>Mutagen 27</t>
  </si>
  <si>
    <t>Mutagen 18</t>
  </si>
  <si>
    <t>Mutagen Name</t>
  </si>
  <si>
    <t>Mutagen 15</t>
  </si>
  <si>
    <t>Decoction Name</t>
  </si>
  <si>
    <t>EET_Mutagen01</t>
  </si>
  <si>
    <t>EET_Mutagen02</t>
  </si>
  <si>
    <t>EET_Mutagen03</t>
  </si>
  <si>
    <t>EET_Mutagen04</t>
  </si>
  <si>
    <t>EET_Mutagen05</t>
  </si>
  <si>
    <t>EET_Mutagen06</t>
  </si>
  <si>
    <t>EET_Mutagen07</t>
  </si>
  <si>
    <t>EET_Mutagen08</t>
  </si>
  <si>
    <t>EET_Mutagen09</t>
  </si>
  <si>
    <t>EET_Mutagen10</t>
  </si>
  <si>
    <t>EET_Mutagen11</t>
  </si>
  <si>
    <t>EET_Mutagen12</t>
  </si>
  <si>
    <t>EET_Mutagen13</t>
  </si>
  <si>
    <t>EET_Mutagen14</t>
  </si>
  <si>
    <t>EET_Mutagen15</t>
  </si>
  <si>
    <t>EET_Mutagen16</t>
  </si>
  <si>
    <t>EET_Mutagen17</t>
  </si>
  <si>
    <t>EET_Mutagen18</t>
  </si>
  <si>
    <t>EET_Mutagen19</t>
  </si>
  <si>
    <t>EET_Mutagen20</t>
  </si>
  <si>
    <t>EET_Mutagen21</t>
  </si>
  <si>
    <t>EET_Mutagen22</t>
  </si>
  <si>
    <t>EET_Mutagen23</t>
  </si>
  <si>
    <t>EET_Mutagen24</t>
  </si>
  <si>
    <t>EET_Mutagen25</t>
  </si>
  <si>
    <t>EET_Mutagen26</t>
  </si>
  <si>
    <t>EET_Mutagen27</t>
  </si>
  <si>
    <t>EET_Mutagen28</t>
  </si>
  <si>
    <t>Effect Name</t>
  </si>
  <si>
    <t>Mutagen 28</t>
  </si>
  <si>
    <t>Vitality</t>
  </si>
  <si>
    <t>Attack Power</t>
  </si>
  <si>
    <t>Spell Power</t>
  </si>
  <si>
    <t>Level</t>
  </si>
  <si>
    <t>BASE</t>
  </si>
  <si>
    <t>Vitaliy</t>
  </si>
  <si>
    <t>Test Weapon</t>
  </si>
  <si>
    <t>Aerondight</t>
  </si>
  <si>
    <t>Min</t>
  </si>
  <si>
    <t>Max</t>
  </si>
  <si>
    <t>Avg</t>
  </si>
  <si>
    <t>Attack Type Factor</t>
  </si>
  <si>
    <t>Fast</t>
  </si>
  <si>
    <t>Heavy</t>
  </si>
  <si>
    <t>Damage Per Hit</t>
  </si>
  <si>
    <t>(Base Dam + Max Wep Damage * ( 1 + attack power)) * attack type factor</t>
  </si>
  <si>
    <t>The 5th Element</t>
  </si>
  <si>
    <t>Control Over The Power</t>
  </si>
  <si>
    <t>Raw Power</t>
  </si>
  <si>
    <t>Slotted Bonus</t>
  </si>
  <si>
    <t>New Skill Name</t>
  </si>
  <si>
    <t>Flood Of Anger</t>
  </si>
  <si>
    <t>same</t>
  </si>
  <si>
    <t>Violence</t>
  </si>
  <si>
    <t>Same</t>
  </si>
  <si>
    <t>Sinister</t>
  </si>
  <si>
    <t>Increases crowns earned from quests and Gwent</t>
  </si>
  <si>
    <t>Quen Mastery</t>
  </si>
  <si>
    <t>Axii Mastery</t>
  </si>
  <si>
    <t>Aard Mastery</t>
  </si>
  <si>
    <t>Igni Mastery</t>
  </si>
  <si>
    <t>Yrden Mastery</t>
  </si>
  <si>
    <t>Sustained Glyphs</t>
  </si>
  <si>
    <t>Supercharged Glyph</t>
  </si>
  <si>
    <t>Quen Discharge</t>
  </si>
  <si>
    <t>Blessing Of Earth</t>
  </si>
  <si>
    <t>Butcher Of Blavakin</t>
  </si>
  <si>
    <t>Increases DR and Bleeding Res bonus by 1 level</t>
  </si>
  <si>
    <t>Increases crit damage bonus by 1 level</t>
  </si>
  <si>
    <t>Adds Damage Resist (1% per level)</t>
  </si>
  <si>
    <t>Wolven Crossbow Mastery</t>
  </si>
  <si>
    <t>Increases critical hit damage and attack power by 1 level</t>
  </si>
  <si>
    <t>Horseback Training</t>
  </si>
  <si>
    <t>Adds attack power, critical hit chance and critical damage bonus to fast attacks</t>
  </si>
  <si>
    <t>Adds chance to blind and increases critical hit damage bonus</t>
  </si>
  <si>
    <t>Adds damage resist and bleeding resist</t>
  </si>
  <si>
    <t>Works now without adrenaline and triggers white wolf at level 3 (if Geralt has it)</t>
  </si>
  <si>
    <t>Acts as a "Witcher Trigger", increases Geralts damage by 25%, adds high vitality regen, clenses all debuffs and grants debuff immunity. Each skill level increases duration by small amount. Wolf set bonuses have been changed to enhance it. Also adds 5 seconds of immortality at start.</t>
  </si>
  <si>
    <t>Adds small amount of attack power and also adds damage reduction for each adrenaline point</t>
  </si>
  <si>
    <t>Adds critical hit chance, damage bonus, armor reduction (consolodated sunder) and brutal strike chance</t>
  </si>
  <si>
    <t>Increase crit damage bonus, hit chance and brutal strike chance by 1 level</t>
  </si>
  <si>
    <t>Adds attack power, damage resist, vitality and small brutal strike chance</t>
  </si>
  <si>
    <t>Increased adrenaline bonus at level 3, added quen effect and Yrden Sword</t>
  </si>
  <si>
    <t>Adds brutal strike instead of insta kill, crit damge bonus, damage reduction</t>
  </si>
  <si>
    <t>Add damage resist</t>
  </si>
  <si>
    <t>Reduces potion toxicity in addition to original effect</t>
  </si>
  <si>
    <t>Lowered bleeding damage</t>
  </si>
  <si>
    <t>Adds 5 second 20% slowdown effect to White Wolf fast attacks</t>
  </si>
  <si>
    <t>White wolf's damage multiplier effects dot effects</t>
  </si>
  <si>
    <t>Added damage penalty (reduced per level)</t>
  </si>
  <si>
    <t>White Wolf lowers stamina consumption by 25%</t>
  </si>
  <si>
    <t>Increases damage for follow up attack by 1 level and grants White Wolf stamina free counters</t>
  </si>
  <si>
    <t>If White Wolf is active, Yrden Sword can be used</t>
  </si>
  <si>
    <t>Increases damage of bleed effects</t>
  </si>
  <si>
    <t>Adds a critical hit damage bonus per adrenaline point</t>
  </si>
  <si>
    <t>Adds 2 additional skill levels for armor increase</t>
  </si>
  <si>
    <t>Increases armor instead of resistances (scales with Character Level)</t>
  </si>
  <si>
    <t>Increased duration by 10% at max level, adds poison resistance</t>
  </si>
  <si>
    <t>Increases poison resistance by 2 skill point levels</t>
  </si>
  <si>
    <t>Increased bonus, now also adds weapon damage reduction</t>
  </si>
  <si>
    <t>Increases weapon damage resistance by 2 levels</t>
  </si>
  <si>
    <t>Scales with player level</t>
  </si>
  <si>
    <t>Adds 2 additional skill levels</t>
  </si>
  <si>
    <t>Fixed bug with level scaling not working, adds monster damage resistance</t>
  </si>
  <si>
    <t>Increases monster damage resistance by 2 levels.</t>
  </si>
  <si>
    <t>Increased bonus to 6 instead of 5</t>
  </si>
  <si>
    <t>Increased effect, adds damage reduction</t>
  </si>
  <si>
    <t>Increases damage reduction by 2 levels</t>
  </si>
  <si>
    <t>Increased number of clusters per level from 1 to 3</t>
  </si>
  <si>
    <t>Adds additional overdose level and increases toxicity reduction by 2</t>
  </si>
  <si>
    <t>Also reduces mutagen toxicity</t>
  </si>
  <si>
    <t>Slot bonus doubles duration of random potion</t>
  </si>
  <si>
    <t>Doubles duration of random potion</t>
  </si>
  <si>
    <t>Adds damage reduction, spell power, attack power, critical damage bonus and reduces enemy resistances</t>
  </si>
  <si>
    <t>Increased spell power by 5% at max level, adds damage resistance</t>
  </si>
  <si>
    <t>Adds spell power, attack power, critical hit damage bonus, enemy resist reduction and elemental resistances</t>
  </si>
  <si>
    <t>Increased spell power by 5%, adds fire damage bonus to attacks, adds burning damage resist</t>
  </si>
  <si>
    <t>Blessing Of Fire</t>
  </si>
  <si>
    <t>Geralt doesn't consume Adrenaline until the effect wears off. Once it wears off, all adrenaline is consumed (versus using it all on activation)</t>
  </si>
  <si>
    <t>Changes</t>
  </si>
  <si>
    <t>Changed to effect from ghost mode</t>
  </si>
  <si>
    <t>Archgriffin</t>
  </si>
  <si>
    <t>Reliver's</t>
  </si>
  <si>
    <t>Ancient Leshen</t>
  </si>
  <si>
    <t>Leshen</t>
  </si>
  <si>
    <t>Chort</t>
  </si>
  <si>
    <t>Foglet</t>
  </si>
  <si>
    <t>Ekimmara</t>
  </si>
  <si>
    <t>Earth Elemental</t>
  </si>
  <si>
    <t>Alghoul</t>
  </si>
  <si>
    <t>Ekhidna</t>
  </si>
  <si>
    <t>In Game Name</t>
  </si>
  <si>
    <t>Set Bonus (If Special Mutagen)</t>
  </si>
  <si>
    <t>none</t>
  </si>
  <si>
    <t>Wolf</t>
  </si>
  <si>
    <t>Bear</t>
  </si>
  <si>
    <t>Griffen</t>
  </si>
  <si>
    <t>Lynx</t>
  </si>
  <si>
    <t>Infatigable</t>
  </si>
  <si>
    <t>Solide</t>
  </si>
  <si>
    <t>Hexer</t>
  </si>
  <si>
    <t>Repere</t>
  </si>
  <si>
    <t>Provides original werewolf effect (running, etc outside of combat does not consume stamina)</t>
  </si>
  <si>
    <t>Adds special drain attack to Axii sign</t>
  </si>
  <si>
    <t>Reduces stamina costs by 20%</t>
  </si>
  <si>
    <t>On casting a sign in combat, increases stamina regeneration by 1% and sign power by 1%, up to a maximum of 50%. The effect lasts for the duration of the decoction or until meditating.</t>
  </si>
  <si>
    <t>Effect now lasts perpetually until resting/mutagen wears off. However the focus gain bonus is 25% instead of 50% (Maribor Forest provides more to encourage using it).</t>
  </si>
  <si>
    <t>Double adrenaline damage reduction and adds additional damage reduction if white wolf is active</t>
  </si>
  <si>
    <t>Blessing Of Water</t>
  </si>
  <si>
    <t>Increases sign intensity and attack power and reduces enemy resistances</t>
  </si>
  <si>
    <t xml:space="preserve">Adds Ice Armor to Geralt on Axii cast (if he is in combat), ice armor reduces next hit by 25% </t>
  </si>
  <si>
    <t>Merged effect from Domination (applied at level 3 only)</t>
  </si>
  <si>
    <t>Increases damage resistance and enemy damage resistance reduction by 1 level</t>
  </si>
  <si>
    <t>Increases fire damage bonus by 1 level</t>
  </si>
  <si>
    <t>Increased sign intensity bonus, adds frost damage bonus to attacks</t>
  </si>
  <si>
    <t>Increases frost damage bonus by 1 level</t>
  </si>
  <si>
    <t>Adds spell power, frost damage and force damage to Aard and a force damage bonus to Geralt's attacks at level 3</t>
  </si>
  <si>
    <t>Doubles Aard damage effects and increases force damage bonus by 1 ability level.</t>
  </si>
  <si>
    <t>Adds weapon damage resistance</t>
  </si>
  <si>
    <t>Increases weapon damage resistance by 1 level</t>
  </si>
  <si>
    <t>Adds small critical damage bonus to all attacks</t>
  </si>
  <si>
    <t>Temerian Devil</t>
  </si>
  <si>
    <t>Firey Dancer</t>
  </si>
  <si>
    <t>Increases brutal strike chance for each adrenaline point by 50%, increases crit damage bonus and damage reduction by 1 level.</t>
  </si>
  <si>
    <t>Adds attack power, damage resist, critical damage bonus and at level 3, bleeding to strong attacks</t>
  </si>
  <si>
    <t>Increases sword attack speed by 10% while White Wolf is active and increases all other bonuses by 2 ability levels.</t>
  </si>
  <si>
    <t>Added attack power, critical damage bonus and critical hit chance. Merged effect from crippling shot.</t>
  </si>
  <si>
    <t>Monster Slayer</t>
  </si>
  <si>
    <t>Increases overall attack power against monsters and adds DOT damage resist</t>
  </si>
  <si>
    <t>Increases ability bonuses by 1 level</t>
  </si>
  <si>
    <t>Effect lasts until Geralt medidates</t>
  </si>
  <si>
    <t>Increases critical hit chance, damage bonus, attack power and spell power by 1% per kill per skill level. Stacks cap at 25 * skill Level.</t>
  </si>
  <si>
    <t>Increased vitality percent gain</t>
  </si>
  <si>
    <t>Increased synergy amount</t>
  </si>
  <si>
    <t>Adds additional synergy effects (blue increases stamina regen, green increases armor, red increases focus gain)</t>
  </si>
  <si>
    <t>Allows Geralt to fast travel from anywhere and increases Roach's stamina</t>
  </si>
  <si>
    <t>Increases Geralt's attack power while on a horse</t>
  </si>
  <si>
    <t>Increases damage resistance and brutal strike chance</t>
  </si>
  <si>
    <t xml:space="preserve">Rogue </t>
  </si>
  <si>
    <t>Manticore</t>
  </si>
  <si>
    <t>Adds 5% chance to poison to all attacks</t>
  </si>
  <si>
    <t>Increases damage reduction by 3% (AFTER all DR is calculated)</t>
  </si>
  <si>
    <t>Silney</t>
  </si>
  <si>
    <t>Consumable; increases ability points by 1. Cannot be socketed.</t>
  </si>
  <si>
    <t>Increased spell power by 5%, adds elemental resistances , added yrden damage multiplier</t>
  </si>
  <si>
    <t>Increases Yrden Damage Multiplier by 1 ability level</t>
  </si>
  <si>
    <t>Damage now scales with character level and skill level, removed the low flat damage bonus</t>
  </si>
  <si>
    <t>Consolodated supercharged glyphs, health drain damage now scales with player level and spell power</t>
  </si>
  <si>
    <t>Piercing Cold</t>
  </si>
  <si>
    <t>Moved from Mutation 6; adds Force Damage per level. Slot bonus provides the kill effect.</t>
  </si>
  <si>
    <t xml:space="preserve">Adds 25% chance to kill on freeze </t>
  </si>
  <si>
    <t>Channel damage slightly improved; damage now scales with sign intensity</t>
  </si>
  <si>
    <t>Slightly increased the armor debuff</t>
  </si>
  <si>
    <t>Exploding Shield</t>
  </si>
  <si>
    <t>Merged Quen Discharge's effects</t>
  </si>
  <si>
    <t>Adds damage reduction, spell power and shock damage to all attacks (scales with level). Slot bonus provides enemy resistance reduction as well.</t>
  </si>
  <si>
    <t>Increases all bonuses by 1 skill level and adds enemy resistance reduction. If Geralt has White Wolf active, he can use Yrden Nova.</t>
  </si>
  <si>
    <t>Slot Bonus</t>
  </si>
  <si>
    <t xml:space="preserve">Skills needing Slot Bonuses: </t>
  </si>
  <si>
    <t>Added slot bonus for Electric Aard effect (If White Wolf is Active)</t>
  </si>
  <si>
    <t>If White Wolf is active, Electric Aard is cast</t>
  </si>
  <si>
    <t xml:space="preserve">Increases burning resistance by 1 level ; Adds 5% life leech to Igni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</si>
</sst>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u/>
      <sz val="14"/>
      <color rgb="FF9C0006"/>
      <name val="Calibri"/>
      <family val="2"/>
      <scheme val="minor"/>
    </font>
    <font>
      <b/>
      <u/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4"/>
      <color rgb="FF0061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" fillId="10" borderId="3" applyNumberFormat="0" applyFont="0" applyAlignment="0" applyProtection="0"/>
    <xf numFmtId="0" fontId="9" fillId="0" borderId="0" applyNumberFormat="0" applyFill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</cellStyleXfs>
  <cellXfs count="47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5" fillId="9" borderId="0" xfId="9"/>
    <xf numFmtId="0" fontId="8" fillId="9" borderId="0" xfId="9" applyFont="1"/>
    <xf numFmtId="0" fontId="0" fillId="10" borderId="3" xfId="10" applyFont="1"/>
    <xf numFmtId="49" fontId="0" fillId="0" borderId="0" xfId="0" applyNumberFormat="1"/>
    <xf numFmtId="0" fontId="11" fillId="2" borderId="0" xfId="1" applyFont="1"/>
    <xf numFmtId="0" fontId="14" fillId="3" borderId="3" xfId="2" applyFont="1" applyBorder="1"/>
    <xf numFmtId="0" fontId="13" fillId="3" borderId="0" xfId="2" applyFont="1"/>
    <xf numFmtId="0" fontId="2" fillId="3" borderId="3" xfId="2" applyBorder="1"/>
    <xf numFmtId="0" fontId="13" fillId="3" borderId="3" xfId="2" applyFont="1" applyBorder="1"/>
    <xf numFmtId="0" fontId="2" fillId="3" borderId="0" xfId="2"/>
    <xf numFmtId="0" fontId="15" fillId="11" borderId="3" xfId="10" applyFont="1" applyFill="1"/>
    <xf numFmtId="0" fontId="16" fillId="11" borderId="0" xfId="0" applyFont="1" applyFill="1"/>
    <xf numFmtId="0" fontId="16" fillId="11" borderId="3" xfId="10" applyFont="1" applyFill="1"/>
    <xf numFmtId="0" fontId="1" fillId="2" borderId="3" xfId="1" applyBorder="1"/>
    <xf numFmtId="0" fontId="17" fillId="2" borderId="3" xfId="1" applyFont="1" applyBorder="1"/>
    <xf numFmtId="0" fontId="9" fillId="0" borderId="0" xfId="1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7" fillId="12" borderId="0" xfId="12"/>
    <xf numFmtId="0" fontId="7" fillId="12" borderId="0" xfId="12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11" fillId="2" borderId="3" xfId="1" applyFont="1" applyBorder="1"/>
    <xf numFmtId="0" fontId="18" fillId="11" borderId="0" xfId="0" applyFont="1" applyFill="1"/>
    <xf numFmtId="0" fontId="18" fillId="11" borderId="3" xfId="10" applyFont="1" applyFill="1"/>
    <xf numFmtId="0" fontId="7" fillId="13" borderId="3" xfId="13" applyBorder="1"/>
    <xf numFmtId="0" fontId="7" fillId="13" borderId="0" xfId="13" applyAlignment="1">
      <alignment wrapText="1"/>
    </xf>
    <xf numFmtId="0" fontId="2" fillId="3" borderId="0" xfId="2" applyAlignment="1">
      <alignment wrapText="1"/>
    </xf>
    <xf numFmtId="0" fontId="12" fillId="10" borderId="3" xfId="10" applyFont="1" applyAlignment="1">
      <alignment wrapText="1"/>
    </xf>
    <xf numFmtId="0" fontId="12" fillId="10" borderId="3" xfId="10" applyFont="1"/>
    <xf numFmtId="0" fontId="1" fillId="2" borderId="0" xfId="1" applyAlignment="1">
      <alignment wrapText="1"/>
    </xf>
    <xf numFmtId="0" fontId="1" fillId="2" borderId="5" xfId="1" applyBorder="1"/>
    <xf numFmtId="0" fontId="0" fillId="0" borderId="4" xfId="0" applyBorder="1"/>
    <xf numFmtId="0" fontId="9" fillId="0" borderId="4" xfId="11" applyBorder="1" applyAlignment="1">
      <alignment wrapText="1"/>
    </xf>
    <xf numFmtId="0" fontId="0" fillId="0" borderId="4" xfId="0" applyBorder="1" applyAlignment="1">
      <alignment wrapText="1"/>
    </xf>
    <xf numFmtId="0" fontId="12" fillId="10" borderId="7" xfId="10" applyFont="1" applyBorder="1" applyAlignment="1">
      <alignment wrapText="1"/>
    </xf>
    <xf numFmtId="0" fontId="0" fillId="0" borderId="6" xfId="0" applyBorder="1"/>
    <xf numFmtId="0" fontId="9" fillId="0" borderId="0" xfId="11" applyBorder="1" applyAlignment="1">
      <alignment wrapText="1"/>
    </xf>
  </cellXfs>
  <cellStyles count="14">
    <cellStyle name="40% - Accent1" xfId="13" builtinId="31"/>
    <cellStyle name="60% - Accent1" xfId="12" builtinId="32"/>
    <cellStyle name="Accent2" xfId="7" builtinId="33"/>
    <cellStyle name="Accent3" xfId="9" builtinId="37"/>
    <cellStyle name="Accent5" xfId="5" builtinId="45"/>
    <cellStyle name="Accent6" xfId="8" builtinId="49"/>
    <cellStyle name="Bad" xfId="2" builtinId="27"/>
    <cellStyle name="Calculation" xfId="4" builtinId="22"/>
    <cellStyle name="Explanatory Text" xfId="11" builtinId="53"/>
    <cellStyle name="Good" xfId="1" builtinId="26"/>
    <cellStyle name="Heading 3" xfId="6" builtinId="18"/>
    <cellStyle name="Neutral" xfId="3" builtinId="28"/>
    <cellStyle name="Normal" xfId="0" builtinId="0"/>
    <cellStyle name="Note" xfId="10" builtinId="1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tags" form="unqualified"/>
                  <xsd:element minOccurs="0" nillable="true" name="vitality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attack_power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spell_power" form="unqualified">
                    <xsd:complexType>
                      <xsd:attribute name="type" form="unqualified" type="xsd:string"/>
                      <xsd:attribute name="min" form="unqualified" type="xsd:double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</xsd:complexType>
      </xsd:element>
    </xsd:schema>
  </Schema>
  <Map ID="1" Name="abilities_Map" RootElement="abiliti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05BE34-D110-43BD-B635-7BB9BA2C4011}" name="Table3" displayName="Table3" ref="A1:F35" totalsRowShown="0" dataDxfId="6" headerRowCellStyle="60% - Accent1">
  <autoFilter ref="A1:F35" xr:uid="{ECD9916D-FD96-4809-9382-62794ECECCA6}"/>
  <tableColumns count="6">
    <tableColumn id="1" xr3:uid="{C3982492-E7BB-487C-BA94-0FA932059CE1}" name="Mutagen Name" dataDxfId="5"/>
    <tableColumn id="2" xr3:uid="{2A634579-BEDC-469D-A686-BEFCD4794019}" name="Effect Name" dataDxfId="4"/>
    <tableColumn id="4" xr3:uid="{8D6E8B1D-CCEB-4D45-9BE2-6EAE77D99BD2}" name="Decoction Name" dataDxfId="3"/>
    <tableColumn id="6" xr3:uid="{33DC638A-0F4A-4666-AD74-4BC889C05A6A}" name="In Game Name" dataDxfId="2"/>
    <tableColumn id="10" xr3:uid="{0A011CD3-1E17-4D7D-8786-48DF8BE41AF8}" name="Set Bonus (If Special Mutagen)" dataDxfId="1"/>
    <tableColumn id="8" xr3:uid="{29F2D573-D624-4683-8E72-CCBD4681B9D3}" name="Changes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9D4A1-AB24-46C8-AF0F-BDF22789883D}" name="Table2" displayName="Table2" ref="A1:D101" tableType="xml" totalsRowCount="1" connectionId="1">
  <autoFilter ref="A1:D100" xr:uid="{7EE2E757-D65B-4420-B6CC-33E613888232}"/>
  <tableColumns count="4">
    <tableColumn id="1" xr3:uid="{D3FE81AE-7758-486F-8A73-E46653B8132E}" uniqueName="name" name="Level" totalsRowLabel="Total">
      <xmlColumnPr mapId="1" xpath="/abilities/ability/@name" xmlDataType="string"/>
    </tableColumn>
    <tableColumn id="5" xr3:uid="{E871787B-EEA5-48C9-817F-4391FE1B3269}" uniqueName="min" name="Vitality" totalsRowFunction="sum">
      <xmlColumnPr mapId="1" xpath="/abilities/ability/vitality/@min" xmlDataType="integer"/>
    </tableColumn>
    <tableColumn id="9" xr3:uid="{FFF71CF8-5AA6-4DC7-BFF0-920AB5D8588C}" uniqueName="min" name="Attack Power" totalsRowFunction="sum">
      <xmlColumnPr mapId="1" xpath="/abilities/ability/attack_power/@min" xmlDataType="integer"/>
    </tableColumn>
    <tableColumn id="12" xr3:uid="{C2B465CE-8E79-427F-B2E5-EE2A67E2FBFF}" uniqueName="min" name="Spell Power" totalsRowFunction="sum">
      <xmlColumnPr mapId="1" xpath="/abilities/ability/spell_power/@min" xmlDataType="double"/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sheetPr codeName="Sheet1"/>
  <dimension ref="A1:U18"/>
  <sheetViews>
    <sheetView workbookViewId="0">
      <selection activeCell="B2" sqref="B2:U2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62</v>
      </c>
      <c r="S2" t="s">
        <v>20</v>
      </c>
      <c r="T2" t="s">
        <v>21</v>
      </c>
      <c r="U2" t="s">
        <v>22</v>
      </c>
    </row>
    <row r="3" spans="1:21" x14ac:dyDescent="0.25">
      <c r="A3" s="5">
        <f>SUM(B3:U3)</f>
        <v>60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66</v>
      </c>
      <c r="N6" t="s">
        <v>35</v>
      </c>
      <c r="O6" t="s">
        <v>36</v>
      </c>
      <c r="P6" t="s">
        <v>37</v>
      </c>
      <c r="Q6" t="s">
        <v>38</v>
      </c>
      <c r="R6" t="s">
        <v>39</v>
      </c>
      <c r="S6" t="s">
        <v>40</v>
      </c>
      <c r="T6" t="s">
        <v>63</v>
      </c>
      <c r="U6" t="s">
        <v>41</v>
      </c>
    </row>
    <row r="7" spans="1:21" x14ac:dyDescent="0.25">
      <c r="A7" s="5">
        <f>SUM(B7:U7)</f>
        <v>52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1</v>
      </c>
      <c r="L7">
        <v>3</v>
      </c>
      <c r="M7">
        <v>2</v>
      </c>
      <c r="N7">
        <v>3</v>
      </c>
      <c r="O7">
        <v>1</v>
      </c>
      <c r="P7">
        <v>1</v>
      </c>
      <c r="Q7">
        <v>2</v>
      </c>
      <c r="R7">
        <v>3</v>
      </c>
      <c r="S7">
        <v>3</v>
      </c>
      <c r="T7">
        <v>3</v>
      </c>
      <c r="U7">
        <v>3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23</v>
      </c>
      <c r="B9" t="s">
        <v>58</v>
      </c>
      <c r="C9" t="s">
        <v>57</v>
      </c>
      <c r="D9" t="s">
        <v>56</v>
      </c>
      <c r="E9" t="s">
        <v>55</v>
      </c>
      <c r="F9" t="s">
        <v>53</v>
      </c>
      <c r="G9" t="s">
        <v>54</v>
      </c>
      <c r="H9" t="s">
        <v>52</v>
      </c>
      <c r="I9" t="s">
        <v>51</v>
      </c>
      <c r="J9" t="s">
        <v>169</v>
      </c>
      <c r="K9" t="s">
        <v>50</v>
      </c>
      <c r="L9" t="s">
        <v>49</v>
      </c>
      <c r="M9" t="s">
        <v>170</v>
      </c>
      <c r="N9" t="s">
        <v>48</v>
      </c>
      <c r="O9" t="s">
        <v>47</v>
      </c>
      <c r="P9" t="s">
        <v>46</v>
      </c>
      <c r="Q9" t="s">
        <v>171</v>
      </c>
      <c r="R9" t="s">
        <v>45</v>
      </c>
      <c r="S9" t="s">
        <v>44</v>
      </c>
      <c r="T9" t="s">
        <v>43</v>
      </c>
      <c r="U9" t="s">
        <v>42</v>
      </c>
    </row>
    <row r="10" spans="1:21" x14ac:dyDescent="0.25">
      <c r="A10" s="5">
        <f>SUM(B10:U10)</f>
        <v>52</v>
      </c>
      <c r="B10">
        <v>3</v>
      </c>
      <c r="C10">
        <v>3</v>
      </c>
      <c r="D10">
        <v>3</v>
      </c>
      <c r="E10">
        <v>1</v>
      </c>
      <c r="F10">
        <v>1</v>
      </c>
      <c r="G10">
        <v>3</v>
      </c>
      <c r="H10">
        <v>3</v>
      </c>
      <c r="I10">
        <v>1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1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23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59</v>
      </c>
      <c r="B14" s="8" t="s">
        <v>60</v>
      </c>
    </row>
    <row r="15" spans="1:21" x14ac:dyDescent="0.25">
      <c r="A15" s="6">
        <f>SUM(A3+A7+A10+A13+B18)</f>
        <v>209</v>
      </c>
      <c r="B15" s="7">
        <v>165</v>
      </c>
    </row>
    <row r="17" spans="2:2" x14ac:dyDescent="0.25">
      <c r="B17" s="10" t="s">
        <v>61</v>
      </c>
    </row>
    <row r="18" spans="2:2" x14ac:dyDescent="0.25">
      <c r="B18" s="9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99B-67D5-4C12-B877-C68D4E1DA855}">
  <sheetPr codeName="Sheet2"/>
  <dimension ref="A1:E887"/>
  <sheetViews>
    <sheetView tabSelected="1" topLeftCell="A40" zoomScaleNormal="100" workbookViewId="0">
      <selection activeCell="D45" sqref="D45"/>
    </sheetView>
  </sheetViews>
  <sheetFormatPr defaultRowHeight="15" x14ac:dyDescent="0.25"/>
  <cols>
    <col min="1" max="1" width="21.85546875" style="11" bestFit="1" customWidth="1"/>
    <col min="2" max="2" width="24.7109375" style="11" bestFit="1" customWidth="1"/>
    <col min="3" max="3" width="88.42578125" style="24" bestFit="1" customWidth="1"/>
    <col min="4" max="4" width="67.28515625" style="25" bestFit="1" customWidth="1"/>
  </cols>
  <sheetData>
    <row r="1" spans="1:5" x14ac:dyDescent="0.25">
      <c r="A1" s="38" t="s">
        <v>64</v>
      </c>
      <c r="B1" s="38" t="s">
        <v>173</v>
      </c>
      <c r="C1" s="37" t="s">
        <v>65</v>
      </c>
      <c r="D1" s="44" t="s">
        <v>172</v>
      </c>
      <c r="E1" s="45"/>
    </row>
    <row r="2" spans="1:5" ht="18.75" x14ac:dyDescent="0.3">
      <c r="A2" s="14" t="s">
        <v>1</v>
      </c>
      <c r="B2" s="16"/>
      <c r="C2" s="36" t="s">
        <v>65</v>
      </c>
      <c r="D2" s="36" t="s">
        <v>320</v>
      </c>
      <c r="E2" s="45"/>
    </row>
    <row r="3" spans="1:5" x14ac:dyDescent="0.25">
      <c r="A3" s="15" t="s">
        <v>24</v>
      </c>
      <c r="B3" s="17" t="s">
        <v>285</v>
      </c>
      <c r="C3" s="24" t="s">
        <v>196</v>
      </c>
      <c r="D3" s="25" t="s">
        <v>191</v>
      </c>
      <c r="E3" s="45"/>
    </row>
    <row r="4" spans="1:5" x14ac:dyDescent="0.25">
      <c r="A4" s="15" t="s">
        <v>25</v>
      </c>
      <c r="B4" s="17" t="s">
        <v>178</v>
      </c>
      <c r="C4" s="24" t="s">
        <v>197</v>
      </c>
      <c r="D4" s="25" t="s">
        <v>210</v>
      </c>
      <c r="E4" s="45"/>
    </row>
    <row r="5" spans="1:5" x14ac:dyDescent="0.25">
      <c r="A5" s="18" t="s">
        <v>26</v>
      </c>
      <c r="B5" s="16" t="s">
        <v>175</v>
      </c>
      <c r="C5" s="24" t="s">
        <v>212</v>
      </c>
      <c r="D5" s="25" t="s">
        <v>213</v>
      </c>
      <c r="E5" s="45"/>
    </row>
    <row r="6" spans="1:5" x14ac:dyDescent="0.25">
      <c r="A6" s="18" t="s">
        <v>27</v>
      </c>
      <c r="B6" s="16" t="s">
        <v>175</v>
      </c>
      <c r="C6" s="24" t="s">
        <v>209</v>
      </c>
      <c r="D6" s="25" t="s">
        <v>211</v>
      </c>
      <c r="E6" s="45"/>
    </row>
    <row r="7" spans="1:5" x14ac:dyDescent="0.25">
      <c r="A7" s="18" t="s">
        <v>28</v>
      </c>
      <c r="B7" s="16" t="s">
        <v>175</v>
      </c>
      <c r="C7" s="24" t="s">
        <v>204</v>
      </c>
      <c r="D7" s="25" t="s">
        <v>300</v>
      </c>
      <c r="E7" s="45"/>
    </row>
    <row r="8" spans="1:5" ht="30" x14ac:dyDescent="0.25">
      <c r="A8" s="15" t="s">
        <v>29</v>
      </c>
      <c r="B8" s="17" t="s">
        <v>284</v>
      </c>
      <c r="C8" s="24" t="s">
        <v>202</v>
      </c>
      <c r="D8" s="25" t="s">
        <v>203</v>
      </c>
      <c r="E8" s="45"/>
    </row>
    <row r="9" spans="1:5" x14ac:dyDescent="0.25">
      <c r="A9" s="18" t="s">
        <v>30</v>
      </c>
      <c r="B9" s="16" t="s">
        <v>177</v>
      </c>
      <c r="C9" s="24" t="s">
        <v>205</v>
      </c>
      <c r="D9" s="25" t="s">
        <v>215</v>
      </c>
      <c r="E9" s="45"/>
    </row>
    <row r="10" spans="1:5" ht="30" x14ac:dyDescent="0.25">
      <c r="A10" s="15" t="s">
        <v>31</v>
      </c>
      <c r="B10" s="17" t="s">
        <v>176</v>
      </c>
      <c r="C10" s="24" t="s">
        <v>287</v>
      </c>
      <c r="D10" s="25" t="s">
        <v>288</v>
      </c>
      <c r="E10" s="45"/>
    </row>
    <row r="11" spans="1:5" x14ac:dyDescent="0.25">
      <c r="A11" s="18" t="s">
        <v>32</v>
      </c>
      <c r="B11" s="16" t="s">
        <v>175</v>
      </c>
      <c r="C11" s="24" t="s">
        <v>281</v>
      </c>
      <c r="D11" s="25" t="s">
        <v>282</v>
      </c>
      <c r="E11" s="45"/>
    </row>
    <row r="12" spans="1:5" x14ac:dyDescent="0.25">
      <c r="A12" s="18" t="s">
        <v>33</v>
      </c>
      <c r="B12" s="16" t="s">
        <v>175</v>
      </c>
      <c r="C12" s="24" t="s">
        <v>198</v>
      </c>
      <c r="D12" s="25" t="s">
        <v>190</v>
      </c>
      <c r="E12" s="45"/>
    </row>
    <row r="13" spans="1:5" ht="30" x14ac:dyDescent="0.25">
      <c r="A13" s="18" t="s">
        <v>34</v>
      </c>
      <c r="B13" s="16" t="s">
        <v>175</v>
      </c>
      <c r="C13" s="24" t="s">
        <v>207</v>
      </c>
      <c r="D13" s="25" t="s">
        <v>214</v>
      </c>
      <c r="E13" s="45"/>
    </row>
    <row r="14" spans="1:5" ht="30" x14ac:dyDescent="0.25">
      <c r="A14" s="18" t="s">
        <v>66</v>
      </c>
      <c r="B14" s="16" t="s">
        <v>175</v>
      </c>
      <c r="C14" s="24" t="s">
        <v>206</v>
      </c>
      <c r="D14" s="25" t="s">
        <v>286</v>
      </c>
      <c r="E14" s="45"/>
    </row>
    <row r="15" spans="1:5" ht="30" x14ac:dyDescent="0.25">
      <c r="A15" s="15" t="s">
        <v>35</v>
      </c>
      <c r="B15" s="17" t="s">
        <v>193</v>
      </c>
      <c r="C15" s="24" t="s">
        <v>289</v>
      </c>
      <c r="D15" s="25" t="s">
        <v>194</v>
      </c>
      <c r="E15" s="45"/>
    </row>
    <row r="16" spans="1:5" x14ac:dyDescent="0.25">
      <c r="A16" s="18" t="s">
        <v>36</v>
      </c>
      <c r="B16" s="16" t="s">
        <v>175</v>
      </c>
      <c r="C16" s="24" t="s">
        <v>283</v>
      </c>
      <c r="E16" s="45"/>
    </row>
    <row r="17" spans="1:5" x14ac:dyDescent="0.25">
      <c r="A17" s="15" t="s">
        <v>37</v>
      </c>
      <c r="B17" s="17" t="s">
        <v>195</v>
      </c>
      <c r="C17" s="24" t="s">
        <v>298</v>
      </c>
      <c r="D17" s="25" t="s">
        <v>299</v>
      </c>
      <c r="E17" s="45"/>
    </row>
    <row r="18" spans="1:5" x14ac:dyDescent="0.25">
      <c r="A18" s="15" t="s">
        <v>38</v>
      </c>
      <c r="B18" s="17" t="s">
        <v>290</v>
      </c>
      <c r="C18" s="24" t="s">
        <v>291</v>
      </c>
      <c r="D18" s="25" t="s">
        <v>292</v>
      </c>
      <c r="E18" s="45"/>
    </row>
    <row r="19" spans="1:5" ht="30" x14ac:dyDescent="0.25">
      <c r="A19" s="18" t="s">
        <v>39</v>
      </c>
      <c r="B19" s="16" t="s">
        <v>175</v>
      </c>
      <c r="C19" s="24" t="s">
        <v>201</v>
      </c>
      <c r="D19" s="25" t="s">
        <v>270</v>
      </c>
      <c r="E19" s="45"/>
    </row>
    <row r="20" spans="1:5" x14ac:dyDescent="0.25">
      <c r="A20" s="18" t="s">
        <v>40</v>
      </c>
      <c r="B20" s="16" t="s">
        <v>175</v>
      </c>
      <c r="C20" s="24" t="s">
        <v>199</v>
      </c>
      <c r="D20" s="25" t="s">
        <v>192</v>
      </c>
      <c r="E20" s="45"/>
    </row>
    <row r="21" spans="1:5" x14ac:dyDescent="0.25">
      <c r="A21" s="18" t="s">
        <v>63</v>
      </c>
      <c r="B21" s="16" t="s">
        <v>175</v>
      </c>
      <c r="C21" s="24" t="s">
        <v>217</v>
      </c>
      <c r="D21" s="25" t="s">
        <v>216</v>
      </c>
      <c r="E21" s="45"/>
    </row>
    <row r="22" spans="1:5" ht="45" x14ac:dyDescent="0.25">
      <c r="A22" s="15" t="s">
        <v>174</v>
      </c>
      <c r="B22" s="17" t="s">
        <v>41</v>
      </c>
      <c r="C22" s="24" t="s">
        <v>200</v>
      </c>
      <c r="D22" s="25" t="s">
        <v>241</v>
      </c>
      <c r="E22" s="45"/>
    </row>
    <row r="23" spans="1:5" ht="18.75" x14ac:dyDescent="0.3">
      <c r="A23" s="19" t="s">
        <v>2</v>
      </c>
      <c r="B23" s="34"/>
      <c r="C23" s="35" t="s">
        <v>65</v>
      </c>
      <c r="D23" s="35" t="s">
        <v>320</v>
      </c>
      <c r="E23" s="45"/>
    </row>
    <row r="24" spans="1:5" x14ac:dyDescent="0.25">
      <c r="A24" s="20" t="s">
        <v>58</v>
      </c>
      <c r="B24" s="21" t="s">
        <v>177</v>
      </c>
      <c r="C24" s="24" t="s">
        <v>322</v>
      </c>
      <c r="D24" s="25" t="s">
        <v>323</v>
      </c>
      <c r="E24" s="45"/>
    </row>
    <row r="25" spans="1:5" x14ac:dyDescent="0.25">
      <c r="A25" s="20" t="s">
        <v>57</v>
      </c>
      <c r="B25" s="21" t="s">
        <v>177</v>
      </c>
      <c r="E25" s="45"/>
    </row>
    <row r="26" spans="1:5" ht="30" x14ac:dyDescent="0.25">
      <c r="A26" s="32" t="s">
        <v>56</v>
      </c>
      <c r="B26" s="33" t="s">
        <v>182</v>
      </c>
      <c r="C26" s="24" t="s">
        <v>279</v>
      </c>
      <c r="D26" s="25" t="s">
        <v>280</v>
      </c>
      <c r="E26" s="45"/>
    </row>
    <row r="27" spans="1:5" x14ac:dyDescent="0.25">
      <c r="A27" s="32" t="s">
        <v>55</v>
      </c>
      <c r="B27" s="33" t="s">
        <v>311</v>
      </c>
      <c r="C27" s="24" t="s">
        <v>312</v>
      </c>
      <c r="D27" s="25" t="s">
        <v>313</v>
      </c>
      <c r="E27" s="45"/>
    </row>
    <row r="28" spans="1:5" x14ac:dyDescent="0.25">
      <c r="A28" s="20" t="s">
        <v>53</v>
      </c>
      <c r="B28" s="21" t="s">
        <v>177</v>
      </c>
      <c r="C28" s="24" t="s">
        <v>315</v>
      </c>
      <c r="E28" s="45"/>
    </row>
    <row r="29" spans="1:5" x14ac:dyDescent="0.25">
      <c r="A29" s="20" t="s">
        <v>54</v>
      </c>
      <c r="B29" s="21" t="s">
        <v>177</v>
      </c>
      <c r="C29" s="24" t="s">
        <v>314</v>
      </c>
      <c r="E29" s="45"/>
    </row>
    <row r="30" spans="1:5" x14ac:dyDescent="0.25">
      <c r="A30" s="32" t="s">
        <v>52</v>
      </c>
      <c r="B30" s="33" t="s">
        <v>183</v>
      </c>
      <c r="C30" s="24" t="s">
        <v>239</v>
      </c>
      <c r="D30" s="25" t="s">
        <v>276</v>
      </c>
      <c r="E30" s="45"/>
    </row>
    <row r="31" spans="1:5" ht="30" x14ac:dyDescent="0.25">
      <c r="A31" s="32" t="s">
        <v>51</v>
      </c>
      <c r="B31" s="33" t="s">
        <v>240</v>
      </c>
      <c r="C31" s="24" t="s">
        <v>238</v>
      </c>
      <c r="D31" s="25" t="s">
        <v>324</v>
      </c>
      <c r="E31" s="45"/>
    </row>
    <row r="32" spans="1:5" ht="30" x14ac:dyDescent="0.25">
      <c r="A32" s="32" t="s">
        <v>185</v>
      </c>
      <c r="B32" s="33" t="s">
        <v>169</v>
      </c>
      <c r="C32" s="24" t="s">
        <v>310</v>
      </c>
      <c r="E32" s="45"/>
    </row>
    <row r="33" spans="1:5" x14ac:dyDescent="0.25">
      <c r="A33" s="20" t="s">
        <v>50</v>
      </c>
      <c r="B33" s="21" t="s">
        <v>175</v>
      </c>
      <c r="C33" s="24" t="s">
        <v>309</v>
      </c>
      <c r="E33" s="45"/>
    </row>
    <row r="34" spans="1:5" x14ac:dyDescent="0.25">
      <c r="A34" s="32" t="s">
        <v>49</v>
      </c>
      <c r="B34" s="33" t="s">
        <v>184</v>
      </c>
      <c r="C34" s="24" t="s">
        <v>307</v>
      </c>
      <c r="D34" s="25" t="s">
        <v>308</v>
      </c>
      <c r="E34" s="45"/>
    </row>
    <row r="35" spans="1:5" ht="30" x14ac:dyDescent="0.25">
      <c r="A35" s="32" t="s">
        <v>186</v>
      </c>
      <c r="B35" s="33" t="s">
        <v>170</v>
      </c>
      <c r="C35" s="24" t="s">
        <v>318</v>
      </c>
      <c r="D35" s="25" t="s">
        <v>319</v>
      </c>
      <c r="E35" s="45"/>
    </row>
    <row r="36" spans="1:5" x14ac:dyDescent="0.25">
      <c r="A36" s="20" t="s">
        <v>316</v>
      </c>
      <c r="B36" s="21" t="s">
        <v>177</v>
      </c>
      <c r="C36" s="24" t="s">
        <v>317</v>
      </c>
      <c r="E36" s="45"/>
    </row>
    <row r="37" spans="1:5" x14ac:dyDescent="0.25">
      <c r="A37" s="20" t="s">
        <v>47</v>
      </c>
      <c r="B37" s="21" t="s">
        <v>177</v>
      </c>
      <c r="E37" s="45"/>
    </row>
    <row r="38" spans="1:5" x14ac:dyDescent="0.25">
      <c r="A38" s="32" t="s">
        <v>46</v>
      </c>
      <c r="B38" s="33" t="s">
        <v>180</v>
      </c>
      <c r="C38" s="24" t="s">
        <v>237</v>
      </c>
      <c r="E38" s="45"/>
    </row>
    <row r="39" spans="1:5" ht="30" x14ac:dyDescent="0.25">
      <c r="A39" s="32" t="s">
        <v>187</v>
      </c>
      <c r="B39" s="33" t="s">
        <v>188</v>
      </c>
      <c r="C39" s="24" t="s">
        <v>236</v>
      </c>
      <c r="D39" s="25" t="s">
        <v>275</v>
      </c>
      <c r="E39" s="45"/>
    </row>
    <row r="40" spans="1:5" x14ac:dyDescent="0.25">
      <c r="A40" s="20" t="s">
        <v>45</v>
      </c>
      <c r="B40" s="21" t="s">
        <v>177</v>
      </c>
      <c r="C40" s="24" t="s">
        <v>274</v>
      </c>
      <c r="D40" s="25" t="s">
        <v>179</v>
      </c>
      <c r="E40" s="45"/>
    </row>
    <row r="41" spans="1:5" x14ac:dyDescent="0.25">
      <c r="A41" s="20" t="s">
        <v>44</v>
      </c>
      <c r="B41" s="21" t="s">
        <v>177</v>
      </c>
      <c r="E41" s="45"/>
    </row>
    <row r="42" spans="1:5" x14ac:dyDescent="0.25">
      <c r="A42" s="32" t="s">
        <v>43</v>
      </c>
      <c r="B42" s="33" t="s">
        <v>181</v>
      </c>
      <c r="C42" s="24" t="s">
        <v>277</v>
      </c>
      <c r="D42" s="25" t="s">
        <v>278</v>
      </c>
      <c r="E42" s="45"/>
    </row>
    <row r="43" spans="1:5" ht="30" x14ac:dyDescent="0.25">
      <c r="A43" s="32" t="s">
        <v>42</v>
      </c>
      <c r="B43" s="33" t="s">
        <v>271</v>
      </c>
      <c r="C43" s="24" t="s">
        <v>272</v>
      </c>
      <c r="D43" s="25" t="s">
        <v>273</v>
      </c>
      <c r="E43" s="45"/>
    </row>
    <row r="44" spans="1:5" ht="18.75" x14ac:dyDescent="0.3">
      <c r="A44" s="23" t="s">
        <v>0</v>
      </c>
      <c r="B44" s="22"/>
      <c r="C44" s="39" t="s">
        <v>65</v>
      </c>
      <c r="D44" s="39" t="s">
        <v>320</v>
      </c>
      <c r="E44" s="45"/>
    </row>
    <row r="45" spans="1:5" ht="30" x14ac:dyDescent="0.25">
      <c r="A45" s="13" t="s">
        <v>4</v>
      </c>
      <c r="B45" s="31" t="s">
        <v>189</v>
      </c>
      <c r="C45" s="24" t="s">
        <v>294</v>
      </c>
      <c r="D45" s="25" t="s">
        <v>293</v>
      </c>
      <c r="E45" s="45"/>
    </row>
    <row r="46" spans="1:5" x14ac:dyDescent="0.25">
      <c r="A46" s="1" t="s">
        <v>5</v>
      </c>
      <c r="B46" s="22" t="s">
        <v>177</v>
      </c>
      <c r="E46" s="45"/>
    </row>
    <row r="47" spans="1:5" x14ac:dyDescent="0.25">
      <c r="A47" s="1" t="s">
        <v>6</v>
      </c>
      <c r="B47" s="22" t="s">
        <v>177</v>
      </c>
      <c r="C47" s="24" t="s">
        <v>229</v>
      </c>
      <c r="D47" s="25" t="s">
        <v>230</v>
      </c>
      <c r="E47" s="45"/>
    </row>
    <row r="48" spans="1:5" x14ac:dyDescent="0.25">
      <c r="A48" s="1" t="s">
        <v>7</v>
      </c>
      <c r="B48" s="22" t="s">
        <v>177</v>
      </c>
      <c r="E48" s="45"/>
    </row>
    <row r="49" spans="1:5" x14ac:dyDescent="0.25">
      <c r="A49" s="1" t="s">
        <v>8</v>
      </c>
      <c r="B49" s="22" t="s">
        <v>177</v>
      </c>
      <c r="C49" s="24" t="s">
        <v>233</v>
      </c>
      <c r="E49" s="45"/>
    </row>
    <row r="50" spans="1:5" x14ac:dyDescent="0.25">
      <c r="A50" s="1" t="s">
        <v>9</v>
      </c>
      <c r="B50" s="22" t="s">
        <v>177</v>
      </c>
      <c r="C50" s="24" t="s">
        <v>222</v>
      </c>
      <c r="D50" s="25" t="s">
        <v>223</v>
      </c>
      <c r="E50" s="45"/>
    </row>
    <row r="51" spans="1:5" ht="30" x14ac:dyDescent="0.25">
      <c r="A51" s="1" t="s">
        <v>10</v>
      </c>
      <c r="B51" s="22" t="s">
        <v>177</v>
      </c>
      <c r="C51" s="24" t="s">
        <v>296</v>
      </c>
      <c r="D51" s="25" t="s">
        <v>297</v>
      </c>
      <c r="E51" s="45"/>
    </row>
    <row r="52" spans="1:5" x14ac:dyDescent="0.25">
      <c r="A52" s="1" t="s">
        <v>11</v>
      </c>
      <c r="B52" s="22" t="s">
        <v>177</v>
      </c>
      <c r="C52" s="24" t="s">
        <v>220</v>
      </c>
      <c r="D52" s="25" t="s">
        <v>221</v>
      </c>
      <c r="E52" s="45"/>
    </row>
    <row r="53" spans="1:5" x14ac:dyDescent="0.25">
      <c r="A53" s="1" t="s">
        <v>12</v>
      </c>
      <c r="B53" s="22" t="s">
        <v>177</v>
      </c>
      <c r="E53" s="45"/>
    </row>
    <row r="54" spans="1:5" x14ac:dyDescent="0.25">
      <c r="A54" s="1" t="s">
        <v>13</v>
      </c>
      <c r="B54" s="22" t="s">
        <v>177</v>
      </c>
      <c r="C54" s="24" t="s">
        <v>224</v>
      </c>
      <c r="D54" s="25" t="s">
        <v>225</v>
      </c>
      <c r="E54" s="45"/>
    </row>
    <row r="55" spans="1:5" x14ac:dyDescent="0.25">
      <c r="A55" s="1" t="s">
        <v>14</v>
      </c>
      <c r="B55" s="22" t="s">
        <v>177</v>
      </c>
      <c r="C55" s="24" t="s">
        <v>228</v>
      </c>
      <c r="D55" s="25" t="s">
        <v>225</v>
      </c>
      <c r="E55" s="45"/>
    </row>
    <row r="56" spans="1:5" x14ac:dyDescent="0.25">
      <c r="A56" s="1" t="s">
        <v>15</v>
      </c>
      <c r="B56" s="22" t="s">
        <v>177</v>
      </c>
      <c r="C56" s="24" t="s">
        <v>231</v>
      </c>
      <c r="D56" s="25" t="s">
        <v>225</v>
      </c>
      <c r="E56" s="45"/>
    </row>
    <row r="57" spans="1:5" x14ac:dyDescent="0.25">
      <c r="A57" s="1" t="s">
        <v>16</v>
      </c>
      <c r="B57" s="22" t="s">
        <v>177</v>
      </c>
      <c r="E57" s="45"/>
    </row>
    <row r="58" spans="1:5" x14ac:dyDescent="0.25">
      <c r="A58" s="1" t="s">
        <v>17</v>
      </c>
      <c r="B58" s="22" t="s">
        <v>177</v>
      </c>
      <c r="C58" s="24" t="s">
        <v>219</v>
      </c>
      <c r="D58" s="25" t="s">
        <v>218</v>
      </c>
      <c r="E58" s="45"/>
    </row>
    <row r="59" spans="1:5" x14ac:dyDescent="0.25">
      <c r="A59" s="1" t="s">
        <v>18</v>
      </c>
      <c r="B59" s="22" t="s">
        <v>177</v>
      </c>
      <c r="E59" s="45"/>
    </row>
    <row r="60" spans="1:5" x14ac:dyDescent="0.25">
      <c r="A60" s="1" t="s">
        <v>19</v>
      </c>
      <c r="B60" s="22" t="s">
        <v>177</v>
      </c>
      <c r="C60" s="24" t="s">
        <v>226</v>
      </c>
      <c r="D60" s="25" t="s">
        <v>227</v>
      </c>
      <c r="E60" s="45"/>
    </row>
    <row r="61" spans="1:5" x14ac:dyDescent="0.25">
      <c r="A61" s="1" t="s">
        <v>62</v>
      </c>
      <c r="B61" s="22" t="s">
        <v>177</v>
      </c>
      <c r="C61" s="24" t="s">
        <v>208</v>
      </c>
      <c r="D61" s="25" t="s">
        <v>232</v>
      </c>
      <c r="E61" s="45"/>
    </row>
    <row r="62" spans="1:5" x14ac:dyDescent="0.25">
      <c r="A62" s="1" t="s">
        <v>20</v>
      </c>
      <c r="B62" s="22" t="s">
        <v>177</v>
      </c>
      <c r="C62" s="24" t="s">
        <v>295</v>
      </c>
      <c r="E62" s="45"/>
    </row>
    <row r="63" spans="1:5" x14ac:dyDescent="0.25">
      <c r="A63" s="1" t="s">
        <v>21</v>
      </c>
      <c r="B63" s="22" t="s">
        <v>177</v>
      </c>
      <c r="E63" s="45"/>
    </row>
    <row r="64" spans="1:5" x14ac:dyDescent="0.25">
      <c r="A64" s="1" t="s">
        <v>22</v>
      </c>
      <c r="B64" s="40" t="s">
        <v>177</v>
      </c>
      <c r="C64" s="24" t="s">
        <v>234</v>
      </c>
      <c r="D64" s="25" t="s">
        <v>235</v>
      </c>
      <c r="E64" s="45"/>
    </row>
    <row r="65" spans="1:4" x14ac:dyDescent="0.25">
      <c r="A65" s="41"/>
      <c r="B65" s="41"/>
      <c r="C65" s="42"/>
      <c r="D65" s="43"/>
    </row>
    <row r="66" spans="1:4" x14ac:dyDescent="0.25">
      <c r="A66"/>
      <c r="B66"/>
      <c r="C66" s="46"/>
    </row>
    <row r="67" spans="1:4" x14ac:dyDescent="0.25">
      <c r="A67"/>
      <c r="B67"/>
    </row>
    <row r="68" spans="1:4" x14ac:dyDescent="0.25">
      <c r="A68"/>
      <c r="B68"/>
    </row>
    <row r="69" spans="1:4" x14ac:dyDescent="0.25">
      <c r="A69"/>
      <c r="B69"/>
    </row>
    <row r="70" spans="1:4" x14ac:dyDescent="0.25">
      <c r="A70"/>
      <c r="B70"/>
    </row>
    <row r="71" spans="1:4" x14ac:dyDescent="0.25">
      <c r="A71"/>
      <c r="B71"/>
      <c r="C71" s="24" t="s">
        <v>321</v>
      </c>
      <c r="D71" s="25">
        <f>COUNTBLANK(D1:D64)</f>
        <v>18</v>
      </c>
    </row>
    <row r="72" spans="1:4" x14ac:dyDescent="0.25">
      <c r="A72"/>
      <c r="B72"/>
    </row>
    <row r="73" spans="1:4" x14ac:dyDescent="0.25">
      <c r="A73"/>
      <c r="B73"/>
    </row>
    <row r="74" spans="1:4" x14ac:dyDescent="0.25">
      <c r="A74"/>
      <c r="B74"/>
    </row>
    <row r="75" spans="1:4" x14ac:dyDescent="0.25">
      <c r="A75"/>
      <c r="B75"/>
    </row>
    <row r="76" spans="1:4" x14ac:dyDescent="0.25">
      <c r="A76"/>
      <c r="B76"/>
    </row>
    <row r="77" spans="1:4" x14ac:dyDescent="0.25">
      <c r="A77"/>
      <c r="B77"/>
    </row>
    <row r="78" spans="1:4" x14ac:dyDescent="0.25">
      <c r="A78"/>
      <c r="B78"/>
    </row>
    <row r="79" spans="1:4" x14ac:dyDescent="0.25">
      <c r="A79"/>
      <c r="B79"/>
    </row>
    <row r="80" spans="1:4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30F-CBB7-4200-BB2D-8068F31DECF5}">
  <sheetPr codeName="Sheet3"/>
  <dimension ref="A1:F36"/>
  <sheetViews>
    <sheetView topLeftCell="A4" workbookViewId="0">
      <selection activeCell="D23" sqref="D23"/>
    </sheetView>
  </sheetViews>
  <sheetFormatPr defaultRowHeight="15" x14ac:dyDescent="0.25"/>
  <cols>
    <col min="1" max="1" width="25.140625" bestFit="1" customWidth="1"/>
    <col min="2" max="2" width="15" bestFit="1" customWidth="1"/>
    <col min="3" max="3" width="18" bestFit="1" customWidth="1"/>
    <col min="4" max="4" width="18.42578125" bestFit="1" customWidth="1"/>
    <col min="5" max="5" width="30.85546875" bestFit="1" customWidth="1"/>
    <col min="6" max="6" width="46.28515625" style="25" customWidth="1"/>
    <col min="7" max="7" width="11.28515625" bestFit="1" customWidth="1"/>
  </cols>
  <sheetData>
    <row r="1" spans="1:6" x14ac:dyDescent="0.25">
      <c r="A1" s="27" t="s">
        <v>120</v>
      </c>
      <c r="B1" s="27" t="s">
        <v>151</v>
      </c>
      <c r="C1" s="27" t="s">
        <v>122</v>
      </c>
      <c r="D1" s="27" t="s">
        <v>254</v>
      </c>
      <c r="E1" s="27" t="s">
        <v>255</v>
      </c>
      <c r="F1" s="28" t="s">
        <v>242</v>
      </c>
    </row>
    <row r="2" spans="1:6" x14ac:dyDescent="0.25">
      <c r="A2" s="26" t="s">
        <v>67</v>
      </c>
      <c r="B2" s="26" t="s">
        <v>123</v>
      </c>
      <c r="C2" s="26" t="s">
        <v>94</v>
      </c>
      <c r="D2" s="26" t="s">
        <v>175</v>
      </c>
      <c r="E2" s="26" t="s">
        <v>256</v>
      </c>
      <c r="F2" s="29"/>
    </row>
    <row r="3" spans="1:6" x14ac:dyDescent="0.25">
      <c r="A3" s="26" t="s">
        <v>68</v>
      </c>
      <c r="B3" s="26" t="s">
        <v>124</v>
      </c>
      <c r="C3" s="26" t="s">
        <v>95</v>
      </c>
      <c r="D3" s="26" t="s">
        <v>175</v>
      </c>
      <c r="E3" s="26" t="s">
        <v>256</v>
      </c>
      <c r="F3" s="30"/>
    </row>
    <row r="4" spans="1:6" x14ac:dyDescent="0.25">
      <c r="A4" s="26" t="s">
        <v>69</v>
      </c>
      <c r="B4" s="26" t="s">
        <v>125</v>
      </c>
      <c r="C4" s="26" t="s">
        <v>96</v>
      </c>
      <c r="D4" s="26" t="s">
        <v>175</v>
      </c>
      <c r="E4" s="26" t="s">
        <v>256</v>
      </c>
      <c r="F4" s="30"/>
    </row>
    <row r="5" spans="1:6" x14ac:dyDescent="0.25">
      <c r="A5" s="26" t="s">
        <v>70</v>
      </c>
      <c r="B5" s="26" t="s">
        <v>126</v>
      </c>
      <c r="C5" s="26" t="s">
        <v>97</v>
      </c>
      <c r="D5" s="26" t="s">
        <v>244</v>
      </c>
      <c r="E5" s="26" t="s">
        <v>256</v>
      </c>
      <c r="F5" s="30"/>
    </row>
    <row r="6" spans="1:6" ht="60" x14ac:dyDescent="0.25">
      <c r="A6" s="26" t="s">
        <v>71</v>
      </c>
      <c r="B6" s="26" t="s">
        <v>149</v>
      </c>
      <c r="C6" s="26" t="s">
        <v>118</v>
      </c>
      <c r="D6" s="26" t="s">
        <v>175</v>
      </c>
      <c r="E6" s="26" t="s">
        <v>256</v>
      </c>
      <c r="F6" s="30" t="s">
        <v>268</v>
      </c>
    </row>
    <row r="7" spans="1:6" x14ac:dyDescent="0.25">
      <c r="A7" s="26" t="s">
        <v>72</v>
      </c>
      <c r="B7" s="26" t="s">
        <v>127</v>
      </c>
      <c r="C7" s="26" t="s">
        <v>98</v>
      </c>
      <c r="D7" s="26" t="s">
        <v>175</v>
      </c>
      <c r="E7" s="26" t="s">
        <v>256</v>
      </c>
      <c r="F7" s="30"/>
    </row>
    <row r="8" spans="1:6" x14ac:dyDescent="0.25">
      <c r="A8" s="26" t="s">
        <v>73</v>
      </c>
      <c r="B8" s="26" t="s">
        <v>128</v>
      </c>
      <c r="C8" s="26" t="s">
        <v>99</v>
      </c>
      <c r="D8" s="26" t="s">
        <v>175</v>
      </c>
      <c r="E8" s="26" t="s">
        <v>256</v>
      </c>
      <c r="F8" s="30"/>
    </row>
    <row r="9" spans="1:6" x14ac:dyDescent="0.25">
      <c r="A9" s="26" t="s">
        <v>74</v>
      </c>
      <c r="B9" s="26" t="s">
        <v>129</v>
      </c>
      <c r="C9" s="26" t="s">
        <v>100</v>
      </c>
      <c r="D9" s="26" t="s">
        <v>250</v>
      </c>
      <c r="E9" s="26" t="s">
        <v>256</v>
      </c>
      <c r="F9" s="30"/>
    </row>
    <row r="10" spans="1:6" x14ac:dyDescent="0.25">
      <c r="A10" s="26" t="s">
        <v>75</v>
      </c>
      <c r="B10" s="26" t="s">
        <v>130</v>
      </c>
      <c r="C10" s="26" t="s">
        <v>101</v>
      </c>
      <c r="D10" s="26" t="s">
        <v>248</v>
      </c>
      <c r="E10" s="26" t="s">
        <v>256</v>
      </c>
      <c r="F10" s="30"/>
    </row>
    <row r="11" spans="1:6" x14ac:dyDescent="0.25">
      <c r="A11" s="26" t="s">
        <v>76</v>
      </c>
      <c r="B11" s="26" t="s">
        <v>131</v>
      </c>
      <c r="C11" s="26" t="s">
        <v>102</v>
      </c>
      <c r="D11" s="26" t="s">
        <v>249</v>
      </c>
      <c r="E11" s="26" t="s">
        <v>256</v>
      </c>
      <c r="F11" s="30"/>
    </row>
    <row r="12" spans="1:6" x14ac:dyDescent="0.25">
      <c r="A12" s="26" t="s">
        <v>77</v>
      </c>
      <c r="B12" s="26" t="s">
        <v>132</v>
      </c>
      <c r="C12" s="26" t="s">
        <v>103</v>
      </c>
      <c r="D12" s="26" t="s">
        <v>175</v>
      </c>
      <c r="E12" s="26" t="s">
        <v>256</v>
      </c>
      <c r="F12" s="30"/>
    </row>
    <row r="13" spans="1:6" x14ac:dyDescent="0.25">
      <c r="A13" s="26" t="s">
        <v>78</v>
      </c>
      <c r="B13" s="26" t="s">
        <v>133</v>
      </c>
      <c r="C13" s="26" t="s">
        <v>104</v>
      </c>
      <c r="D13" s="26" t="s">
        <v>175</v>
      </c>
      <c r="E13" s="26" t="s">
        <v>256</v>
      </c>
      <c r="F13" s="30"/>
    </row>
    <row r="14" spans="1:6" x14ac:dyDescent="0.25">
      <c r="A14" s="26" t="s">
        <v>79</v>
      </c>
      <c r="B14" s="26" t="s">
        <v>134</v>
      </c>
      <c r="C14" s="26" t="s">
        <v>105</v>
      </c>
      <c r="D14" s="26" t="s">
        <v>175</v>
      </c>
      <c r="E14" s="26" t="s">
        <v>256</v>
      </c>
      <c r="F14" s="30"/>
    </row>
    <row r="15" spans="1:6" x14ac:dyDescent="0.25">
      <c r="A15" s="26" t="s">
        <v>80</v>
      </c>
      <c r="B15" s="26" t="s">
        <v>135</v>
      </c>
      <c r="C15" s="26" t="s">
        <v>106</v>
      </c>
      <c r="D15" s="26" t="s">
        <v>175</v>
      </c>
      <c r="E15" s="26" t="s">
        <v>256</v>
      </c>
      <c r="F15" s="30"/>
    </row>
    <row r="16" spans="1:6" x14ac:dyDescent="0.25">
      <c r="A16" s="26" t="s">
        <v>81</v>
      </c>
      <c r="B16" s="26" t="s">
        <v>136</v>
      </c>
      <c r="C16" s="26" t="s">
        <v>107</v>
      </c>
      <c r="D16" s="26" t="s">
        <v>175</v>
      </c>
      <c r="E16" s="26" t="s">
        <v>256</v>
      </c>
      <c r="F16" s="30"/>
    </row>
    <row r="17" spans="1:6" ht="60" x14ac:dyDescent="0.25">
      <c r="A17" s="26" t="s">
        <v>82</v>
      </c>
      <c r="B17" s="26" t="s">
        <v>137</v>
      </c>
      <c r="C17" s="26" t="s">
        <v>121</v>
      </c>
      <c r="D17" s="26" t="s">
        <v>252</v>
      </c>
      <c r="E17" s="26" t="s">
        <v>256</v>
      </c>
      <c r="F17" s="30" t="s">
        <v>269</v>
      </c>
    </row>
    <row r="18" spans="1:6" x14ac:dyDescent="0.25">
      <c r="A18" s="26" t="s">
        <v>83</v>
      </c>
      <c r="B18" s="26" t="s">
        <v>138</v>
      </c>
      <c r="C18" s="26" t="s">
        <v>108</v>
      </c>
      <c r="D18" s="26" t="s">
        <v>177</v>
      </c>
      <c r="E18" s="26" t="s">
        <v>256</v>
      </c>
      <c r="F18" s="30"/>
    </row>
    <row r="19" spans="1:6" x14ac:dyDescent="0.25">
      <c r="A19" s="26" t="s">
        <v>84</v>
      </c>
      <c r="B19" s="26" t="s">
        <v>139</v>
      </c>
      <c r="C19" s="26" t="s">
        <v>109</v>
      </c>
      <c r="D19" s="26" t="s">
        <v>175</v>
      </c>
      <c r="E19" s="26" t="s">
        <v>256</v>
      </c>
      <c r="F19" s="30"/>
    </row>
    <row r="20" spans="1:6" x14ac:dyDescent="0.25">
      <c r="A20" s="26" t="s">
        <v>85</v>
      </c>
      <c r="B20" s="26" t="s">
        <v>140</v>
      </c>
      <c r="C20" s="26" t="s">
        <v>119</v>
      </c>
      <c r="D20" s="26" t="s">
        <v>175</v>
      </c>
      <c r="E20" s="26" t="s">
        <v>256</v>
      </c>
      <c r="F20" s="30"/>
    </row>
    <row r="21" spans="1:6" x14ac:dyDescent="0.25">
      <c r="A21" s="26" t="s">
        <v>86</v>
      </c>
      <c r="B21" s="26" t="s">
        <v>141</v>
      </c>
      <c r="C21" s="26" t="s">
        <v>110</v>
      </c>
      <c r="D21" s="26" t="s">
        <v>175</v>
      </c>
      <c r="E21" s="26" t="s">
        <v>256</v>
      </c>
      <c r="F21" s="30"/>
    </row>
    <row r="22" spans="1:6" x14ac:dyDescent="0.25">
      <c r="A22" s="26" t="s">
        <v>87</v>
      </c>
      <c r="B22" s="26" t="s">
        <v>142</v>
      </c>
      <c r="C22" s="26" t="s">
        <v>111</v>
      </c>
      <c r="D22" s="26" t="s">
        <v>251</v>
      </c>
      <c r="E22" s="26" t="s">
        <v>256</v>
      </c>
      <c r="F22" s="30"/>
    </row>
    <row r="23" spans="1:6" x14ac:dyDescent="0.25">
      <c r="A23" s="26" t="s">
        <v>88</v>
      </c>
      <c r="B23" s="26" t="s">
        <v>143</v>
      </c>
      <c r="C23" s="26" t="s">
        <v>112</v>
      </c>
      <c r="D23" s="26" t="s">
        <v>253</v>
      </c>
      <c r="E23" s="26" t="s">
        <v>256</v>
      </c>
      <c r="F23" s="30"/>
    </row>
    <row r="24" spans="1:6" x14ac:dyDescent="0.25">
      <c r="A24" s="26" t="s">
        <v>89</v>
      </c>
      <c r="B24" s="26" t="s">
        <v>144</v>
      </c>
      <c r="C24" s="26" t="s">
        <v>113</v>
      </c>
      <c r="D24" s="26" t="s">
        <v>246</v>
      </c>
      <c r="E24" s="26" t="s">
        <v>256</v>
      </c>
      <c r="F24" s="30"/>
    </row>
    <row r="25" spans="1:6" x14ac:dyDescent="0.25">
      <c r="A25" s="26" t="s">
        <v>90</v>
      </c>
      <c r="B25" s="26" t="s">
        <v>145</v>
      </c>
      <c r="C25" s="26" t="s">
        <v>114</v>
      </c>
      <c r="D25" s="26" t="s">
        <v>175</v>
      </c>
      <c r="E25" s="26" t="s">
        <v>256</v>
      </c>
      <c r="F25" s="30"/>
    </row>
    <row r="26" spans="1:6" x14ac:dyDescent="0.25">
      <c r="A26" s="26" t="s">
        <v>91</v>
      </c>
      <c r="B26" s="26" t="s">
        <v>146</v>
      </c>
      <c r="C26" s="26" t="s">
        <v>115</v>
      </c>
      <c r="D26" s="26" t="s">
        <v>175</v>
      </c>
      <c r="E26" s="26" t="s">
        <v>256</v>
      </c>
      <c r="F26" s="30" t="s">
        <v>243</v>
      </c>
    </row>
    <row r="27" spans="1:6" x14ac:dyDescent="0.25">
      <c r="A27" s="26" t="s">
        <v>92</v>
      </c>
      <c r="B27" s="26" t="s">
        <v>147</v>
      </c>
      <c r="C27" s="26" t="s">
        <v>116</v>
      </c>
      <c r="D27" s="26" t="s">
        <v>175</v>
      </c>
      <c r="E27" s="26" t="s">
        <v>256</v>
      </c>
      <c r="F27" s="30"/>
    </row>
    <row r="28" spans="1:6" x14ac:dyDescent="0.25">
      <c r="A28" s="26" t="s">
        <v>93</v>
      </c>
      <c r="B28" s="26" t="s">
        <v>148</v>
      </c>
      <c r="C28" s="26" t="s">
        <v>117</v>
      </c>
      <c r="D28" s="26" t="s">
        <v>247</v>
      </c>
      <c r="E28" s="26" t="s">
        <v>256</v>
      </c>
      <c r="F28" s="30"/>
    </row>
    <row r="29" spans="1:6" x14ac:dyDescent="0.25">
      <c r="A29" s="26" t="s">
        <v>256</v>
      </c>
      <c r="B29" s="26" t="s">
        <v>150</v>
      </c>
      <c r="C29" s="26" t="s">
        <v>152</v>
      </c>
      <c r="D29" s="26" t="s">
        <v>245</v>
      </c>
      <c r="E29" s="26" t="s">
        <v>256</v>
      </c>
      <c r="F29" s="30"/>
    </row>
    <row r="30" spans="1:6" ht="30" x14ac:dyDescent="0.25">
      <c r="A30" s="26" t="s">
        <v>261</v>
      </c>
      <c r="B30" s="26" t="s">
        <v>256</v>
      </c>
      <c r="C30" s="26" t="s">
        <v>256</v>
      </c>
      <c r="D30" s="26" t="s">
        <v>175</v>
      </c>
      <c r="E30" s="26" t="s">
        <v>257</v>
      </c>
      <c r="F30" s="30" t="s">
        <v>265</v>
      </c>
    </row>
    <row r="31" spans="1:6" ht="30" x14ac:dyDescent="0.25">
      <c r="A31" s="26" t="s">
        <v>262</v>
      </c>
      <c r="B31" s="26" t="s">
        <v>256</v>
      </c>
      <c r="C31" s="26" t="s">
        <v>256</v>
      </c>
      <c r="D31" s="26" t="s">
        <v>175</v>
      </c>
      <c r="E31" s="26" t="s">
        <v>258</v>
      </c>
      <c r="F31" s="30" t="s">
        <v>304</v>
      </c>
    </row>
    <row r="32" spans="1:6" x14ac:dyDescent="0.25">
      <c r="A32" s="26" t="s">
        <v>263</v>
      </c>
      <c r="B32" s="26" t="s">
        <v>256</v>
      </c>
      <c r="C32" s="26" t="s">
        <v>256</v>
      </c>
      <c r="D32" s="26" t="s">
        <v>175</v>
      </c>
      <c r="E32" s="26" t="s">
        <v>259</v>
      </c>
      <c r="F32" s="30" t="s">
        <v>266</v>
      </c>
    </row>
    <row r="33" spans="1:6" x14ac:dyDescent="0.25">
      <c r="A33" s="26" t="s">
        <v>264</v>
      </c>
      <c r="B33" s="26" t="s">
        <v>256</v>
      </c>
      <c r="C33" s="26" t="s">
        <v>256</v>
      </c>
      <c r="D33" s="26" t="s">
        <v>175</v>
      </c>
      <c r="E33" s="26" t="s">
        <v>260</v>
      </c>
      <c r="F33" s="30" t="s">
        <v>267</v>
      </c>
    </row>
    <row r="34" spans="1:6" x14ac:dyDescent="0.25">
      <c r="A34" s="26" t="s">
        <v>301</v>
      </c>
      <c r="B34" s="26" t="s">
        <v>256</v>
      </c>
      <c r="C34" s="26" t="s">
        <v>256</v>
      </c>
      <c r="D34" s="26" t="s">
        <v>256</v>
      </c>
      <c r="E34" s="26" t="s">
        <v>302</v>
      </c>
      <c r="F34" s="30" t="s">
        <v>303</v>
      </c>
    </row>
    <row r="35" spans="1:6" ht="30" x14ac:dyDescent="0.25">
      <c r="A35" s="26" t="s">
        <v>305</v>
      </c>
      <c r="B35" s="26" t="s">
        <v>256</v>
      </c>
      <c r="C35" s="26" t="s">
        <v>256</v>
      </c>
      <c r="D35" s="26" t="s">
        <v>256</v>
      </c>
      <c r="E35" s="26" t="s">
        <v>256</v>
      </c>
      <c r="F35" s="30" t="s">
        <v>306</v>
      </c>
    </row>
    <row r="36" spans="1:6" x14ac:dyDescent="0.25">
      <c r="A36" s="26"/>
      <c r="B36" s="26"/>
      <c r="C36" s="26"/>
      <c r="D36" s="26"/>
      <c r="E36" s="26"/>
      <c r="F36" s="29"/>
    </row>
  </sheetData>
  <phoneticPr fontId="10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2197-8052-406E-B25D-B2DD36E99811}">
  <sheetPr codeName="Sheet4"/>
  <dimension ref="A1:D120"/>
  <sheetViews>
    <sheetView topLeftCell="A22" workbookViewId="0">
      <selection activeCell="D5" sqref="D5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5" bestFit="1" customWidth="1"/>
    <col min="4" max="4" width="13.85546875" bestFit="1" customWidth="1"/>
  </cols>
  <sheetData>
    <row r="1" spans="1:4" x14ac:dyDescent="0.25">
      <c r="A1" t="s">
        <v>156</v>
      </c>
      <c r="B1" t="s">
        <v>153</v>
      </c>
      <c r="C1" t="s">
        <v>154</v>
      </c>
      <c r="D1" t="s">
        <v>155</v>
      </c>
    </row>
    <row r="2" spans="1:4" x14ac:dyDescent="0.25">
      <c r="A2" s="12">
        <v>2</v>
      </c>
      <c r="B2">
        <v>100</v>
      </c>
      <c r="C2">
        <v>4</v>
      </c>
      <c r="D2">
        <v>0.02</v>
      </c>
    </row>
    <row r="3" spans="1:4" x14ac:dyDescent="0.25">
      <c r="A3" s="12">
        <v>3</v>
      </c>
      <c r="B3">
        <v>100</v>
      </c>
      <c r="C3">
        <v>4</v>
      </c>
      <c r="D3">
        <v>0.02</v>
      </c>
    </row>
    <row r="4" spans="1:4" x14ac:dyDescent="0.25">
      <c r="A4" s="12">
        <v>4</v>
      </c>
      <c r="B4">
        <v>100</v>
      </c>
      <c r="C4">
        <v>4</v>
      </c>
      <c r="D4">
        <v>0.02</v>
      </c>
    </row>
    <row r="5" spans="1:4" x14ac:dyDescent="0.25">
      <c r="A5" s="12">
        <v>5</v>
      </c>
      <c r="B5">
        <v>100</v>
      </c>
      <c r="C5">
        <v>4</v>
      </c>
      <c r="D5">
        <v>0.01</v>
      </c>
    </row>
    <row r="6" spans="1:4" x14ac:dyDescent="0.25">
      <c r="A6" s="12">
        <v>6</v>
      </c>
      <c r="B6">
        <v>80</v>
      </c>
      <c r="C6">
        <v>3</v>
      </c>
      <c r="D6">
        <v>0.01</v>
      </c>
    </row>
    <row r="7" spans="1:4" x14ac:dyDescent="0.25">
      <c r="A7" s="12">
        <v>7</v>
      </c>
      <c r="B7">
        <v>80</v>
      </c>
      <c r="C7">
        <v>3</v>
      </c>
      <c r="D7">
        <v>0.01</v>
      </c>
    </row>
    <row r="8" spans="1:4" x14ac:dyDescent="0.25">
      <c r="A8" s="12">
        <v>8</v>
      </c>
      <c r="B8">
        <v>80</v>
      </c>
      <c r="C8">
        <v>3</v>
      </c>
      <c r="D8">
        <v>0.01</v>
      </c>
    </row>
    <row r="9" spans="1:4" x14ac:dyDescent="0.25">
      <c r="A9" s="12">
        <v>9</v>
      </c>
      <c r="B9">
        <v>80</v>
      </c>
      <c r="C9">
        <v>3</v>
      </c>
      <c r="D9">
        <v>0.01</v>
      </c>
    </row>
    <row r="10" spans="1:4" x14ac:dyDescent="0.25">
      <c r="A10" s="12">
        <v>10</v>
      </c>
      <c r="B10">
        <v>80</v>
      </c>
      <c r="C10">
        <v>3</v>
      </c>
      <c r="D10">
        <v>0.01</v>
      </c>
    </row>
    <row r="11" spans="1:4" x14ac:dyDescent="0.25">
      <c r="A11" s="12">
        <v>11</v>
      </c>
      <c r="B11">
        <v>60</v>
      </c>
      <c r="C11">
        <v>3</v>
      </c>
      <c r="D11">
        <v>0.01</v>
      </c>
    </row>
    <row r="12" spans="1:4" x14ac:dyDescent="0.25">
      <c r="A12" s="12">
        <v>12</v>
      </c>
      <c r="B12">
        <v>60</v>
      </c>
      <c r="C12">
        <v>2</v>
      </c>
      <c r="D12">
        <v>0.01</v>
      </c>
    </row>
    <row r="13" spans="1:4" x14ac:dyDescent="0.25">
      <c r="A13" s="12">
        <v>13</v>
      </c>
      <c r="B13">
        <v>60</v>
      </c>
      <c r="C13">
        <v>2</v>
      </c>
      <c r="D13">
        <v>0.01</v>
      </c>
    </row>
    <row r="14" spans="1:4" x14ac:dyDescent="0.25">
      <c r="A14" s="12">
        <v>14</v>
      </c>
      <c r="B14">
        <v>60</v>
      </c>
      <c r="C14">
        <v>2</v>
      </c>
      <c r="D14">
        <v>0.01</v>
      </c>
    </row>
    <row r="15" spans="1:4" x14ac:dyDescent="0.25">
      <c r="A15" s="12">
        <v>15</v>
      </c>
      <c r="B15">
        <v>60</v>
      </c>
      <c r="C15">
        <v>2</v>
      </c>
      <c r="D15">
        <v>0.01</v>
      </c>
    </row>
    <row r="16" spans="1:4" x14ac:dyDescent="0.25">
      <c r="A16" s="12">
        <v>16</v>
      </c>
      <c r="B16">
        <v>60</v>
      </c>
      <c r="C16">
        <v>1</v>
      </c>
      <c r="D16">
        <v>0.01</v>
      </c>
    </row>
    <row r="17" spans="1:4" x14ac:dyDescent="0.25">
      <c r="A17" s="12">
        <v>17</v>
      </c>
      <c r="B17">
        <v>60</v>
      </c>
      <c r="C17">
        <v>1</v>
      </c>
      <c r="D17">
        <v>0.01</v>
      </c>
    </row>
    <row r="18" spans="1:4" x14ac:dyDescent="0.25">
      <c r="A18" s="12">
        <v>18</v>
      </c>
      <c r="B18">
        <v>60</v>
      </c>
      <c r="C18">
        <v>1</v>
      </c>
      <c r="D18">
        <v>0.01</v>
      </c>
    </row>
    <row r="19" spans="1:4" x14ac:dyDescent="0.25">
      <c r="A19" s="12">
        <v>19</v>
      </c>
      <c r="B19">
        <v>60</v>
      </c>
      <c r="C19">
        <v>1</v>
      </c>
      <c r="D19">
        <v>0.01</v>
      </c>
    </row>
    <row r="20" spans="1:4" x14ac:dyDescent="0.25">
      <c r="A20" s="12">
        <v>20</v>
      </c>
      <c r="B20">
        <v>60</v>
      </c>
      <c r="C20">
        <v>1</v>
      </c>
      <c r="D20">
        <v>5.0000000000000001E-3</v>
      </c>
    </row>
    <row r="21" spans="1:4" x14ac:dyDescent="0.25">
      <c r="A21" s="12">
        <v>21</v>
      </c>
      <c r="B21">
        <v>50</v>
      </c>
      <c r="C21">
        <v>1</v>
      </c>
      <c r="D21">
        <v>5.0000000000000001E-3</v>
      </c>
    </row>
    <row r="22" spans="1:4" x14ac:dyDescent="0.25">
      <c r="A22" s="12">
        <v>22</v>
      </c>
      <c r="B22">
        <v>50</v>
      </c>
      <c r="C22">
        <v>1</v>
      </c>
      <c r="D22">
        <v>5.0000000000000001E-3</v>
      </c>
    </row>
    <row r="23" spans="1:4" x14ac:dyDescent="0.25">
      <c r="A23" s="12">
        <v>23</v>
      </c>
      <c r="B23">
        <v>50</v>
      </c>
      <c r="C23">
        <v>1</v>
      </c>
      <c r="D23">
        <v>5.0000000000000001E-3</v>
      </c>
    </row>
    <row r="24" spans="1:4" x14ac:dyDescent="0.25">
      <c r="A24" s="12">
        <v>24</v>
      </c>
      <c r="B24">
        <v>50</v>
      </c>
      <c r="C24">
        <v>1</v>
      </c>
      <c r="D24">
        <v>5.0000000000000001E-3</v>
      </c>
    </row>
    <row r="25" spans="1:4" x14ac:dyDescent="0.25">
      <c r="A25" s="12">
        <v>25</v>
      </c>
      <c r="B25">
        <v>50</v>
      </c>
      <c r="C25">
        <v>1</v>
      </c>
      <c r="D25">
        <v>5.0000000000000001E-3</v>
      </c>
    </row>
    <row r="26" spans="1:4" x14ac:dyDescent="0.25">
      <c r="A26" s="12">
        <v>26</v>
      </c>
      <c r="B26">
        <v>50</v>
      </c>
      <c r="C26">
        <v>1</v>
      </c>
      <c r="D26">
        <v>5.0000000000000001E-3</v>
      </c>
    </row>
    <row r="27" spans="1:4" x14ac:dyDescent="0.25">
      <c r="A27" s="12">
        <v>27</v>
      </c>
      <c r="B27">
        <v>50</v>
      </c>
      <c r="C27">
        <v>1</v>
      </c>
      <c r="D27">
        <v>5.0000000000000001E-3</v>
      </c>
    </row>
    <row r="28" spans="1:4" x14ac:dyDescent="0.25">
      <c r="A28" s="12">
        <v>28</v>
      </c>
      <c r="B28">
        <v>50</v>
      </c>
      <c r="C28">
        <v>1</v>
      </c>
      <c r="D28">
        <v>5.0000000000000001E-3</v>
      </c>
    </row>
    <row r="29" spans="1:4" x14ac:dyDescent="0.25">
      <c r="A29" s="12">
        <v>29</v>
      </c>
      <c r="B29">
        <v>50</v>
      </c>
      <c r="C29">
        <v>1</v>
      </c>
      <c r="D29">
        <v>5.0000000000000001E-3</v>
      </c>
    </row>
    <row r="30" spans="1:4" x14ac:dyDescent="0.25">
      <c r="A30" s="12">
        <v>30</v>
      </c>
      <c r="B30">
        <v>30</v>
      </c>
      <c r="C30">
        <v>1</v>
      </c>
      <c r="D30">
        <v>1E-3</v>
      </c>
    </row>
    <row r="31" spans="1:4" x14ac:dyDescent="0.25">
      <c r="A31" s="12">
        <v>31</v>
      </c>
      <c r="B31">
        <v>30</v>
      </c>
      <c r="C31">
        <v>1</v>
      </c>
      <c r="D31">
        <v>1E-3</v>
      </c>
    </row>
    <row r="32" spans="1:4" x14ac:dyDescent="0.25">
      <c r="A32" s="12">
        <v>32</v>
      </c>
      <c r="B32">
        <v>30</v>
      </c>
      <c r="C32">
        <v>1</v>
      </c>
      <c r="D32">
        <v>1E-3</v>
      </c>
    </row>
    <row r="33" spans="1:4" x14ac:dyDescent="0.25">
      <c r="A33" s="12">
        <v>33</v>
      </c>
      <c r="B33">
        <v>30</v>
      </c>
      <c r="C33">
        <v>1</v>
      </c>
      <c r="D33">
        <v>1E-3</v>
      </c>
    </row>
    <row r="34" spans="1:4" x14ac:dyDescent="0.25">
      <c r="A34" s="12">
        <v>34</v>
      </c>
      <c r="B34">
        <v>30</v>
      </c>
      <c r="C34">
        <v>1</v>
      </c>
      <c r="D34">
        <v>1E-3</v>
      </c>
    </row>
    <row r="35" spans="1:4" x14ac:dyDescent="0.25">
      <c r="A35" s="12">
        <v>35</v>
      </c>
      <c r="B35">
        <v>30</v>
      </c>
      <c r="C35">
        <v>1</v>
      </c>
      <c r="D35">
        <v>1E-3</v>
      </c>
    </row>
    <row r="36" spans="1:4" x14ac:dyDescent="0.25">
      <c r="A36" s="12">
        <v>36</v>
      </c>
      <c r="B36">
        <v>30</v>
      </c>
      <c r="C36">
        <v>1</v>
      </c>
      <c r="D36">
        <v>1E-3</v>
      </c>
    </row>
    <row r="37" spans="1:4" x14ac:dyDescent="0.25">
      <c r="A37" s="12">
        <v>37</v>
      </c>
      <c r="B37">
        <v>30</v>
      </c>
      <c r="C37">
        <v>1</v>
      </c>
      <c r="D37">
        <v>1E-3</v>
      </c>
    </row>
    <row r="38" spans="1:4" x14ac:dyDescent="0.25">
      <c r="A38" s="12">
        <v>38</v>
      </c>
      <c r="B38">
        <v>30</v>
      </c>
      <c r="C38">
        <v>1</v>
      </c>
      <c r="D38">
        <v>1E-3</v>
      </c>
    </row>
    <row r="39" spans="1:4" x14ac:dyDescent="0.25">
      <c r="A39" s="12">
        <v>39</v>
      </c>
      <c r="B39">
        <v>30</v>
      </c>
      <c r="C39">
        <v>1</v>
      </c>
      <c r="D39">
        <v>1E-3</v>
      </c>
    </row>
    <row r="40" spans="1:4" x14ac:dyDescent="0.25">
      <c r="A40" s="12">
        <v>40</v>
      </c>
      <c r="B40">
        <v>25</v>
      </c>
      <c r="C40">
        <v>1</v>
      </c>
      <c r="D40">
        <v>1E-3</v>
      </c>
    </row>
    <row r="41" spans="1:4" x14ac:dyDescent="0.25">
      <c r="A41" s="12">
        <v>41</v>
      </c>
      <c r="B41">
        <v>25</v>
      </c>
      <c r="C41">
        <v>1</v>
      </c>
      <c r="D41">
        <v>1E-3</v>
      </c>
    </row>
    <row r="42" spans="1:4" x14ac:dyDescent="0.25">
      <c r="A42" s="12">
        <v>42</v>
      </c>
      <c r="B42">
        <v>25</v>
      </c>
      <c r="C42">
        <v>1</v>
      </c>
      <c r="D42">
        <v>1E-3</v>
      </c>
    </row>
    <row r="43" spans="1:4" x14ac:dyDescent="0.25">
      <c r="A43" s="12">
        <v>43</v>
      </c>
      <c r="B43">
        <v>25</v>
      </c>
      <c r="C43">
        <v>1</v>
      </c>
      <c r="D43">
        <v>1E-3</v>
      </c>
    </row>
    <row r="44" spans="1:4" x14ac:dyDescent="0.25">
      <c r="A44" s="12">
        <v>44</v>
      </c>
      <c r="B44">
        <v>25</v>
      </c>
      <c r="C44">
        <v>1</v>
      </c>
      <c r="D44">
        <v>1E-3</v>
      </c>
    </row>
    <row r="45" spans="1:4" x14ac:dyDescent="0.25">
      <c r="A45" s="12">
        <v>45</v>
      </c>
      <c r="B45">
        <v>25</v>
      </c>
      <c r="C45">
        <v>1</v>
      </c>
      <c r="D45">
        <v>1E-3</v>
      </c>
    </row>
    <row r="46" spans="1:4" x14ac:dyDescent="0.25">
      <c r="A46" s="12">
        <v>46</v>
      </c>
      <c r="B46">
        <v>25</v>
      </c>
      <c r="C46">
        <v>1</v>
      </c>
      <c r="D46">
        <v>1E-3</v>
      </c>
    </row>
    <row r="47" spans="1:4" x14ac:dyDescent="0.25">
      <c r="A47" s="12">
        <v>47</v>
      </c>
      <c r="B47">
        <v>25</v>
      </c>
      <c r="C47">
        <v>1</v>
      </c>
      <c r="D47">
        <v>1E-3</v>
      </c>
    </row>
    <row r="48" spans="1:4" x14ac:dyDescent="0.25">
      <c r="A48" s="12">
        <v>48</v>
      </c>
      <c r="B48">
        <v>25</v>
      </c>
      <c r="C48">
        <v>1</v>
      </c>
      <c r="D48">
        <v>1E-3</v>
      </c>
    </row>
    <row r="49" spans="1:4" x14ac:dyDescent="0.25">
      <c r="A49" s="12">
        <v>49</v>
      </c>
      <c r="B49">
        <v>25</v>
      </c>
      <c r="C49">
        <v>1</v>
      </c>
      <c r="D49">
        <v>1E-3</v>
      </c>
    </row>
    <row r="50" spans="1:4" x14ac:dyDescent="0.25">
      <c r="A50" s="12">
        <v>50</v>
      </c>
      <c r="B50">
        <v>25</v>
      </c>
      <c r="C50">
        <v>1</v>
      </c>
      <c r="D50">
        <v>1E-3</v>
      </c>
    </row>
    <row r="51" spans="1:4" x14ac:dyDescent="0.25">
      <c r="A51" s="12">
        <v>51</v>
      </c>
      <c r="B51">
        <v>25</v>
      </c>
      <c r="C51">
        <v>1</v>
      </c>
      <c r="D51">
        <v>1E-3</v>
      </c>
    </row>
    <row r="52" spans="1:4" x14ac:dyDescent="0.25">
      <c r="A52" s="12">
        <v>52</v>
      </c>
      <c r="B52">
        <v>25</v>
      </c>
      <c r="C52">
        <v>1</v>
      </c>
      <c r="D52">
        <v>1E-3</v>
      </c>
    </row>
    <row r="53" spans="1:4" x14ac:dyDescent="0.25">
      <c r="A53" s="12">
        <v>53</v>
      </c>
      <c r="B53">
        <v>25</v>
      </c>
      <c r="C53">
        <v>1</v>
      </c>
      <c r="D53">
        <v>1E-3</v>
      </c>
    </row>
    <row r="54" spans="1:4" x14ac:dyDescent="0.25">
      <c r="A54" s="12">
        <v>54</v>
      </c>
      <c r="B54">
        <v>25</v>
      </c>
      <c r="C54">
        <v>1</v>
      </c>
      <c r="D54">
        <v>1E-3</v>
      </c>
    </row>
    <row r="55" spans="1:4" x14ac:dyDescent="0.25">
      <c r="A55" s="12">
        <v>55</v>
      </c>
      <c r="B55">
        <v>25</v>
      </c>
      <c r="C55">
        <v>1</v>
      </c>
      <c r="D55">
        <v>1E-3</v>
      </c>
    </row>
    <row r="56" spans="1:4" x14ac:dyDescent="0.25">
      <c r="A56" s="12">
        <v>56</v>
      </c>
      <c r="B56">
        <v>25</v>
      </c>
      <c r="C56">
        <v>1</v>
      </c>
      <c r="D56">
        <v>1E-3</v>
      </c>
    </row>
    <row r="57" spans="1:4" x14ac:dyDescent="0.25">
      <c r="A57" s="12">
        <v>57</v>
      </c>
      <c r="B57">
        <v>25</v>
      </c>
      <c r="C57">
        <v>1</v>
      </c>
      <c r="D57">
        <v>1E-3</v>
      </c>
    </row>
    <row r="58" spans="1:4" x14ac:dyDescent="0.25">
      <c r="A58" s="12">
        <v>58</v>
      </c>
      <c r="B58">
        <v>25</v>
      </c>
      <c r="C58">
        <v>1</v>
      </c>
      <c r="D58">
        <v>1E-3</v>
      </c>
    </row>
    <row r="59" spans="1:4" x14ac:dyDescent="0.25">
      <c r="A59" s="12">
        <v>59</v>
      </c>
      <c r="B59">
        <v>25</v>
      </c>
      <c r="C59">
        <v>1</v>
      </c>
      <c r="D59">
        <v>1E-3</v>
      </c>
    </row>
    <row r="60" spans="1:4" x14ac:dyDescent="0.25">
      <c r="A60" s="12">
        <v>60</v>
      </c>
      <c r="B60">
        <v>25</v>
      </c>
      <c r="C60">
        <v>1</v>
      </c>
      <c r="D60">
        <v>1E-3</v>
      </c>
    </row>
    <row r="61" spans="1:4" x14ac:dyDescent="0.25">
      <c r="A61" s="12">
        <v>61</v>
      </c>
      <c r="B61">
        <v>25</v>
      </c>
      <c r="C61">
        <v>1</v>
      </c>
      <c r="D61">
        <v>1E-3</v>
      </c>
    </row>
    <row r="62" spans="1:4" x14ac:dyDescent="0.25">
      <c r="A62" s="12">
        <v>62</v>
      </c>
      <c r="B62">
        <v>25</v>
      </c>
      <c r="C62">
        <v>1</v>
      </c>
      <c r="D62">
        <v>1E-3</v>
      </c>
    </row>
    <row r="63" spans="1:4" x14ac:dyDescent="0.25">
      <c r="A63" s="12">
        <v>63</v>
      </c>
      <c r="B63">
        <v>25</v>
      </c>
      <c r="C63">
        <v>1</v>
      </c>
      <c r="D63">
        <v>1E-3</v>
      </c>
    </row>
    <row r="64" spans="1:4" x14ac:dyDescent="0.25">
      <c r="A64" s="12">
        <v>64</v>
      </c>
      <c r="B64">
        <v>25</v>
      </c>
      <c r="C64">
        <v>1</v>
      </c>
      <c r="D64">
        <v>1E-3</v>
      </c>
    </row>
    <row r="65" spans="1:4" x14ac:dyDescent="0.25">
      <c r="A65" s="12">
        <v>65</v>
      </c>
      <c r="B65">
        <v>25</v>
      </c>
      <c r="C65">
        <v>1</v>
      </c>
      <c r="D65">
        <v>1E-3</v>
      </c>
    </row>
    <row r="66" spans="1:4" x14ac:dyDescent="0.25">
      <c r="A66" s="12">
        <v>66</v>
      </c>
      <c r="B66">
        <v>25</v>
      </c>
      <c r="C66">
        <v>1</v>
      </c>
      <c r="D66">
        <v>1E-3</v>
      </c>
    </row>
    <row r="67" spans="1:4" x14ac:dyDescent="0.25">
      <c r="A67" s="12">
        <v>67</v>
      </c>
      <c r="B67">
        <v>25</v>
      </c>
      <c r="C67">
        <v>1</v>
      </c>
      <c r="D67">
        <v>1E-3</v>
      </c>
    </row>
    <row r="68" spans="1:4" x14ac:dyDescent="0.25">
      <c r="A68" s="12">
        <v>68</v>
      </c>
      <c r="B68">
        <v>25</v>
      </c>
      <c r="C68">
        <v>1</v>
      </c>
      <c r="D68">
        <v>1E-3</v>
      </c>
    </row>
    <row r="69" spans="1:4" x14ac:dyDescent="0.25">
      <c r="A69" s="12">
        <v>69</v>
      </c>
      <c r="B69">
        <v>25</v>
      </c>
      <c r="C69">
        <v>1</v>
      </c>
      <c r="D69">
        <v>1E-3</v>
      </c>
    </row>
    <row r="70" spans="1:4" x14ac:dyDescent="0.25">
      <c r="A70" s="12">
        <v>60</v>
      </c>
      <c r="B70">
        <v>25</v>
      </c>
      <c r="C70">
        <v>1</v>
      </c>
      <c r="D70">
        <v>1E-3</v>
      </c>
    </row>
    <row r="71" spans="1:4" x14ac:dyDescent="0.25">
      <c r="A71" s="12">
        <v>71</v>
      </c>
      <c r="B71">
        <v>25</v>
      </c>
      <c r="C71">
        <v>1</v>
      </c>
      <c r="D71">
        <v>1E-3</v>
      </c>
    </row>
    <row r="72" spans="1:4" x14ac:dyDescent="0.25">
      <c r="A72" s="12">
        <v>72</v>
      </c>
      <c r="B72">
        <v>25</v>
      </c>
      <c r="C72">
        <v>1</v>
      </c>
      <c r="D72">
        <v>1E-3</v>
      </c>
    </row>
    <row r="73" spans="1:4" x14ac:dyDescent="0.25">
      <c r="A73" s="12">
        <v>73</v>
      </c>
      <c r="B73">
        <v>25</v>
      </c>
      <c r="C73">
        <v>1</v>
      </c>
      <c r="D73">
        <v>1E-3</v>
      </c>
    </row>
    <row r="74" spans="1:4" x14ac:dyDescent="0.25">
      <c r="A74" s="12">
        <v>74</v>
      </c>
      <c r="B74">
        <v>25</v>
      </c>
      <c r="C74">
        <v>1</v>
      </c>
      <c r="D74">
        <v>1E-3</v>
      </c>
    </row>
    <row r="75" spans="1:4" x14ac:dyDescent="0.25">
      <c r="A75" s="12">
        <v>75</v>
      </c>
      <c r="B75">
        <v>25</v>
      </c>
      <c r="C75">
        <v>1</v>
      </c>
      <c r="D75">
        <v>1E-3</v>
      </c>
    </row>
    <row r="76" spans="1:4" x14ac:dyDescent="0.25">
      <c r="A76" s="12">
        <v>76</v>
      </c>
      <c r="B76">
        <v>25</v>
      </c>
      <c r="C76">
        <v>1</v>
      </c>
      <c r="D76">
        <v>1E-3</v>
      </c>
    </row>
    <row r="77" spans="1:4" x14ac:dyDescent="0.25">
      <c r="A77" s="12">
        <v>77</v>
      </c>
      <c r="B77">
        <v>25</v>
      </c>
      <c r="C77">
        <v>1</v>
      </c>
      <c r="D77">
        <v>1E-3</v>
      </c>
    </row>
    <row r="78" spans="1:4" x14ac:dyDescent="0.25">
      <c r="A78" s="12">
        <v>78</v>
      </c>
      <c r="B78">
        <v>25</v>
      </c>
      <c r="C78">
        <v>1</v>
      </c>
      <c r="D78">
        <v>1E-3</v>
      </c>
    </row>
    <row r="79" spans="1:4" x14ac:dyDescent="0.25">
      <c r="A79" s="12">
        <v>79</v>
      </c>
      <c r="B79">
        <v>25</v>
      </c>
      <c r="C79">
        <v>1</v>
      </c>
      <c r="D79">
        <v>1E-3</v>
      </c>
    </row>
    <row r="80" spans="1:4" x14ac:dyDescent="0.25">
      <c r="A80" s="12">
        <v>80</v>
      </c>
      <c r="B80">
        <v>25</v>
      </c>
      <c r="C80">
        <v>1</v>
      </c>
      <c r="D80">
        <v>1E-3</v>
      </c>
    </row>
    <row r="81" spans="1:4" x14ac:dyDescent="0.25">
      <c r="A81" s="12">
        <v>81</v>
      </c>
      <c r="B81">
        <v>25</v>
      </c>
      <c r="C81">
        <v>1</v>
      </c>
      <c r="D81">
        <v>1E-3</v>
      </c>
    </row>
    <row r="82" spans="1:4" x14ac:dyDescent="0.25">
      <c r="A82" s="12">
        <v>82</v>
      </c>
      <c r="B82">
        <v>25</v>
      </c>
      <c r="C82">
        <v>2</v>
      </c>
      <c r="D82">
        <v>1E-3</v>
      </c>
    </row>
    <row r="83" spans="1:4" x14ac:dyDescent="0.25">
      <c r="A83" s="12">
        <v>83</v>
      </c>
      <c r="B83">
        <v>25</v>
      </c>
      <c r="C83">
        <v>3</v>
      </c>
      <c r="D83">
        <v>1E-3</v>
      </c>
    </row>
    <row r="84" spans="1:4" x14ac:dyDescent="0.25">
      <c r="A84" s="12">
        <v>84</v>
      </c>
      <c r="B84">
        <v>25</v>
      </c>
      <c r="C84">
        <v>3</v>
      </c>
      <c r="D84">
        <v>1E-3</v>
      </c>
    </row>
    <row r="85" spans="1:4" x14ac:dyDescent="0.25">
      <c r="A85" s="12">
        <v>85</v>
      </c>
      <c r="B85">
        <v>25</v>
      </c>
      <c r="C85">
        <v>3</v>
      </c>
      <c r="D85">
        <v>1E-3</v>
      </c>
    </row>
    <row r="86" spans="1:4" x14ac:dyDescent="0.25">
      <c r="A86" s="12">
        <v>86</v>
      </c>
      <c r="B86">
        <v>25</v>
      </c>
      <c r="C86">
        <v>3</v>
      </c>
      <c r="D86">
        <v>1E-3</v>
      </c>
    </row>
    <row r="87" spans="1:4" x14ac:dyDescent="0.25">
      <c r="A87" s="12">
        <v>87</v>
      </c>
      <c r="B87">
        <v>25</v>
      </c>
      <c r="C87">
        <v>3</v>
      </c>
      <c r="D87">
        <v>1E-3</v>
      </c>
    </row>
    <row r="88" spans="1:4" x14ac:dyDescent="0.25">
      <c r="A88" s="12">
        <v>88</v>
      </c>
      <c r="B88">
        <v>340</v>
      </c>
      <c r="C88">
        <v>3</v>
      </c>
      <c r="D88">
        <v>1E-3</v>
      </c>
    </row>
    <row r="89" spans="1:4" x14ac:dyDescent="0.25">
      <c r="A89" s="12">
        <v>89</v>
      </c>
      <c r="B89">
        <v>340</v>
      </c>
      <c r="C89">
        <v>3</v>
      </c>
      <c r="D89">
        <v>1E-3</v>
      </c>
    </row>
    <row r="90" spans="1:4" x14ac:dyDescent="0.25">
      <c r="A90" s="12">
        <v>90</v>
      </c>
      <c r="B90">
        <v>500</v>
      </c>
      <c r="C90">
        <v>10</v>
      </c>
      <c r="D90">
        <v>5.0000000000000001E-3</v>
      </c>
    </row>
    <row r="91" spans="1:4" x14ac:dyDescent="0.25">
      <c r="A91" s="12">
        <v>91</v>
      </c>
      <c r="B91">
        <v>500</v>
      </c>
      <c r="C91">
        <v>10</v>
      </c>
      <c r="D91">
        <v>5.0000000000000001E-3</v>
      </c>
    </row>
    <row r="92" spans="1:4" x14ac:dyDescent="0.25">
      <c r="A92" s="12">
        <v>92</v>
      </c>
      <c r="B92">
        <v>500</v>
      </c>
      <c r="C92">
        <v>10</v>
      </c>
      <c r="D92">
        <v>5.0000000000000001E-3</v>
      </c>
    </row>
    <row r="93" spans="1:4" x14ac:dyDescent="0.25">
      <c r="A93" s="12">
        <v>93</v>
      </c>
      <c r="B93">
        <v>500</v>
      </c>
      <c r="C93">
        <v>10</v>
      </c>
      <c r="D93">
        <v>5.0000000000000001E-3</v>
      </c>
    </row>
    <row r="94" spans="1:4" x14ac:dyDescent="0.25">
      <c r="A94" s="12">
        <v>94</v>
      </c>
      <c r="B94">
        <v>500</v>
      </c>
      <c r="C94">
        <v>10</v>
      </c>
      <c r="D94">
        <v>5.0000000000000001E-3</v>
      </c>
    </row>
    <row r="95" spans="1:4" x14ac:dyDescent="0.25">
      <c r="A95" s="12">
        <v>95</v>
      </c>
      <c r="B95">
        <v>500</v>
      </c>
      <c r="C95">
        <v>10</v>
      </c>
      <c r="D95">
        <v>0.01</v>
      </c>
    </row>
    <row r="96" spans="1:4" x14ac:dyDescent="0.25">
      <c r="A96" s="12">
        <v>96</v>
      </c>
      <c r="B96">
        <v>500</v>
      </c>
      <c r="C96">
        <v>10</v>
      </c>
      <c r="D96">
        <v>0.01</v>
      </c>
    </row>
    <row r="97" spans="1:4" x14ac:dyDescent="0.25">
      <c r="A97" s="12">
        <v>97</v>
      </c>
      <c r="B97">
        <v>500</v>
      </c>
      <c r="C97">
        <v>10</v>
      </c>
      <c r="D97">
        <v>0.02</v>
      </c>
    </row>
    <row r="98" spans="1:4" x14ac:dyDescent="0.25">
      <c r="A98" s="12">
        <v>98</v>
      </c>
      <c r="B98">
        <v>500</v>
      </c>
      <c r="C98">
        <v>10</v>
      </c>
      <c r="D98">
        <v>0.02</v>
      </c>
    </row>
    <row r="99" spans="1:4" x14ac:dyDescent="0.25">
      <c r="A99" s="12">
        <v>99</v>
      </c>
      <c r="B99">
        <v>500</v>
      </c>
      <c r="C99">
        <v>10</v>
      </c>
      <c r="D99">
        <v>0.02</v>
      </c>
    </row>
    <row r="100" spans="1:4" x14ac:dyDescent="0.25">
      <c r="A100" s="12">
        <v>100</v>
      </c>
      <c r="B100">
        <v>1000</v>
      </c>
      <c r="C100">
        <v>20</v>
      </c>
      <c r="D100">
        <v>0.05</v>
      </c>
    </row>
    <row r="101" spans="1:4" x14ac:dyDescent="0.25">
      <c r="A101" t="s">
        <v>23</v>
      </c>
      <c r="B101">
        <f>SUBTOTAL(109,Table2[Vitality])</f>
        <v>10030</v>
      </c>
      <c r="C101">
        <f>SUBTOTAL(109,Table2[Attack Power])</f>
        <v>251</v>
      </c>
      <c r="D101">
        <f>SUBTOTAL(109,Table2[Spell Power])</f>
        <v>0.4750000000000002</v>
      </c>
    </row>
    <row r="103" spans="1:4" x14ac:dyDescent="0.25">
      <c r="A103" s="1" t="s">
        <v>157</v>
      </c>
      <c r="B103" s="1">
        <v>5000</v>
      </c>
      <c r="C103" s="1"/>
      <c r="D103" s="1"/>
    </row>
    <row r="104" spans="1:4" x14ac:dyDescent="0.25">
      <c r="A104" s="1"/>
      <c r="B104" s="13">
        <f>SUM(B101+B103)</f>
        <v>15030</v>
      </c>
      <c r="C104" s="1">
        <f>SUM(C101)</f>
        <v>251</v>
      </c>
      <c r="D104" s="1">
        <f>SUM(D101)</f>
        <v>0.4750000000000002</v>
      </c>
    </row>
    <row r="105" spans="1:4" x14ac:dyDescent="0.25">
      <c r="B105" t="s">
        <v>158</v>
      </c>
      <c r="C105" t="s">
        <v>154</v>
      </c>
      <c r="D105" t="s">
        <v>155</v>
      </c>
    </row>
    <row r="108" spans="1:4" x14ac:dyDescent="0.25">
      <c r="A108" t="s">
        <v>167</v>
      </c>
      <c r="C108" t="s">
        <v>168</v>
      </c>
    </row>
    <row r="109" spans="1:4" x14ac:dyDescent="0.25">
      <c r="B109">
        <f>((C104 +( C114  /2) * (1 + B120) ) * B118)</f>
        <v>170001</v>
      </c>
      <c r="C109">
        <f>((C104 +( C114  /2) * (1 + B120) ) *C118)</f>
        <v>340002</v>
      </c>
    </row>
    <row r="110" spans="1:4" x14ac:dyDescent="0.25">
      <c r="A110" t="s">
        <v>159</v>
      </c>
    </row>
    <row r="112" spans="1:4" x14ac:dyDescent="0.25">
      <c r="A112" t="s">
        <v>160</v>
      </c>
    </row>
    <row r="113" spans="1:4" x14ac:dyDescent="0.25">
      <c r="B113" t="s">
        <v>161</v>
      </c>
      <c r="C113" t="s">
        <v>162</v>
      </c>
      <c r="D113" t="s">
        <v>163</v>
      </c>
    </row>
    <row r="114" spans="1:4" x14ac:dyDescent="0.25">
      <c r="B114">
        <v>3000</v>
      </c>
      <c r="C114">
        <v>3500</v>
      </c>
      <c r="D114">
        <f>((C114+B114)/2)</f>
        <v>3250</v>
      </c>
    </row>
    <row r="116" spans="1:4" x14ac:dyDescent="0.25">
      <c r="A116" t="s">
        <v>164</v>
      </c>
    </row>
    <row r="117" spans="1:4" x14ac:dyDescent="0.25">
      <c r="B117" t="s">
        <v>165</v>
      </c>
      <c r="C117" t="s">
        <v>166</v>
      </c>
    </row>
    <row r="118" spans="1:4" x14ac:dyDescent="0.25">
      <c r="B118">
        <v>1</v>
      </c>
      <c r="C118">
        <v>2</v>
      </c>
    </row>
    <row r="119" spans="1:4" x14ac:dyDescent="0.25">
      <c r="A119" t="s">
        <v>154</v>
      </c>
    </row>
    <row r="120" spans="1:4" x14ac:dyDescent="0.25">
      <c r="A120">
        <v>0.96</v>
      </c>
      <c r="B120">
        <f>A120 *100</f>
        <v>96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J J w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C M k n B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J J w T y i K R 7 g O A A A A E Q A A A B M A H A B G b 3 J t d W x h c y 9 T Z W N 0 a W 9 u M S 5 t I K I Y A C i g F A A A A A A A A A A A A A A A A A A A A A A A A A A A A C t O T S 7 J z M 9 T C I b Q h t Y A U E s B A i 0 A F A A C A A g A j J J w T 8 D N o C q m A A A A + A A A A B I A A A A A A A A A A A A A A A A A A A A A A E N v b m Z p Z y 9 Q Y W N r Y W d l L n h t b F B L A Q I t A B Q A A g A I A I y S c E 8 P y u m r p A A A A O k A A A A T A A A A A A A A A A A A A A A A A P I A A A B b Q 2 9 u d G V u d F 9 U e X B l c 1 0 u e G 1 s U E s B A i 0 A F A A C A A g A j J J w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z v n Y M a w Z G u m k x n e t N p h M A A A A A A g A A A A A A E G Y A A A A B A A A g A A A A L x A c 2 9 s + o q w F B H c y v 2 G V s f m o X 9 P r A L 5 4 A M f F L V K R K x 4 A A A A A D o A A A A A C A A A g A A A A a 8 + C a L j H 4 g 4 I 5 6 Y x x a z m P D A t q b n R H Y 7 1 y W A / n k E e Y G F Q A A A A U 0 z I t Q T w x K + + v s m v Z 2 M + X G M R e U 9 u W h 2 y q F 1 Y l L d 3 / R l m s v 2 E e a g z B E p a n c K A s e H 4 f v F A u N J Q u G b J W 4 Q A g M D 1 T f H i 0 Z W m 8 i C o l m i + 5 I p l I G V A A A A A T d 6 b G e V 2 j L M x n C w H b k X O x Z 9 4 8 B k A w r 6 e T s E O P / d h U w X 2 M 0 4 3 t t j 5 K P E E f U u z M P U i C r P n Y K A I T l l P T C w M R x 6 Q h g = =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Point Distributions</vt:lpstr>
      <vt:lpstr>Skill Changes</vt:lpstr>
      <vt:lpstr>Mutagens and Decoctions</vt:lpstr>
      <vt:lpstr>Geralt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cp:lastPrinted>2019-12-17T07:13:48Z</cp:lastPrinted>
  <dcterms:created xsi:type="dcterms:W3CDTF">2019-09-24T04:34:20Z</dcterms:created>
  <dcterms:modified xsi:type="dcterms:W3CDTF">2019-12-18T05:41:05Z</dcterms:modified>
</cp:coreProperties>
</file>